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D:\SERVICIOS PERSONALES 2022\INSTRUCTORES\DESPLAZADOS\26-01-2022\DOCUMENTOS DEL PROCESO\"/>
    </mc:Choice>
  </mc:AlternateContent>
  <xr:revisionPtr revIDLastSave="0" documentId="13_ncr:1_{007A1ABA-DF1C-493D-92DA-7F1EF19FBF92}" xr6:coauthVersionLast="47" xr6:coauthVersionMax="47" xr10:uidLastSave="{00000000-0000-0000-0000-000000000000}"/>
  <bookViews>
    <workbookView xWindow="-120" yWindow="-120" windowWidth="29040" windowHeight="15840" xr2:uid="{E080255E-8601-4B85-B6BF-F02CEB7B8170}"/>
  </bookViews>
  <sheets>
    <sheet name="ANEXO 2 DESPL" sheetId="1" r:id="rId1"/>
  </sheets>
  <externalReferences>
    <externalReference r:id="rId2"/>
    <externalReference r:id="rId3"/>
  </externalReferences>
  <definedNames>
    <definedName name="_xlnm._FilterDatabase" localSheetId="0" hidden="1">'ANEXO 2 DESPL'!$A$14:$AM$195</definedName>
    <definedName name="AAAAAA" localSheetId="0">#REF!</definedName>
    <definedName name="AAAAAA">#REF!</definedName>
    <definedName name="APRE" localSheetId="0">#REF!</definedName>
    <definedName name="APRE">#REF!</definedName>
    <definedName name="APRENDICES" localSheetId="0">#REF!</definedName>
    <definedName name="APRENDICES">#REF!</definedName>
    <definedName name="ASIS" localSheetId="0">#REF!</definedName>
    <definedName name="ASIS">#REF!</definedName>
    <definedName name="BASE">[1]BASE!$1:$1048576</definedName>
    <definedName name="BBBBBBB" localSheetId="0">#REF!</definedName>
    <definedName name="BBBBBBB">#REF!</definedName>
    <definedName name="CALIFICACION" localSheetId="0">#REF!</definedName>
    <definedName name="CALIFICACION">#REF!</definedName>
    <definedName name="ccc" localSheetId="0">#REF!</definedName>
    <definedName name="ccc">#REF!</definedName>
    <definedName name="CDE" localSheetId="0">#REF!</definedName>
    <definedName name="CDE">#REF!</definedName>
    <definedName name="CENTR" localSheetId="0">#REF!</definedName>
    <definedName name="CENTR">#REF!</definedName>
    <definedName name="CENTRO" localSheetId="0">#REF!</definedName>
    <definedName name="CENTRO">#REF!</definedName>
    <definedName name="CENTROII" localSheetId="0">#REF!</definedName>
    <definedName name="CENTROII">#REF!</definedName>
    <definedName name="COCI" localSheetId="0">#REF!</definedName>
    <definedName name="COCI">#REF!</definedName>
    <definedName name="COCINA" localSheetId="0">#REF!</definedName>
    <definedName name="COCINA">#REF!</definedName>
    <definedName name="COCITEC" localSheetId="0">#REF!</definedName>
    <definedName name="COCITEC">#REF!</definedName>
    <definedName name="CUPO" localSheetId="0">#REF!</definedName>
    <definedName name="CUPO">#REF!</definedName>
    <definedName name="CUPOS" localSheetId="0">#REF!</definedName>
    <definedName name="CUPOS">#REF!</definedName>
    <definedName name="D" localSheetId="0">#REF!</definedName>
    <definedName name="D">#REF!</definedName>
    <definedName name="datos" localSheetId="0">#REF!</definedName>
    <definedName name="datos">#REF!</definedName>
    <definedName name="DD" localSheetId="0">#REF!</definedName>
    <definedName name="DD">#REF!</definedName>
    <definedName name="DDDD" localSheetId="0">#REF!</definedName>
    <definedName name="DDDD">#REF!</definedName>
    <definedName name="DEP" localSheetId="0">#REF!</definedName>
    <definedName name="DEP">#REF!</definedName>
    <definedName name="ELECRTICIDAD" localSheetId="0">#REF!</definedName>
    <definedName name="ELECRTICIDAD">#REF!</definedName>
    <definedName name="ELECTRICISDAD" localSheetId="0">#REF!</definedName>
    <definedName name="ELECTRICISDAD">#REF!</definedName>
    <definedName name="Excel_BuiltIn__FilterDatabase_6" localSheetId="0">#REF!</definedName>
    <definedName name="Excel_BuiltIn__FilterDatabase_6">#REF!</definedName>
    <definedName name="ggggggggggg" localSheetId="0">#REF!</definedName>
    <definedName name="ggggggggggg">#REF!</definedName>
    <definedName name="HUIIOOO" localSheetId="0">#REF!</definedName>
    <definedName name="HUIIOOO">#REF!</definedName>
    <definedName name="INFO" localSheetId="0">#REF!</definedName>
    <definedName name="INFO">#REF!</definedName>
    <definedName name="INFOR" localSheetId="0">#REF!</definedName>
    <definedName name="INFOR">#REF!</definedName>
    <definedName name="jjj" localSheetId="0">#REF!</definedName>
    <definedName name="jjj">#REF!</definedName>
    <definedName name="JJJJ" localSheetId="0">#REF!</definedName>
    <definedName name="JJJJ">#REF!</definedName>
    <definedName name="LINDAA" localSheetId="0">#REF!</definedName>
    <definedName name="LINDAA">#REF!</definedName>
    <definedName name="lindayulieth" localSheetId="0">#REF!</definedName>
    <definedName name="lindayulieth">#REF!</definedName>
    <definedName name="LLINDAAAADUARTE" localSheetId="0">#REF!</definedName>
    <definedName name="LLINDAAAADUARTE">#REF!</definedName>
    <definedName name="MANJ" localSheetId="0">#REF!</definedName>
    <definedName name="MANJ">#REF!</definedName>
    <definedName name="MEC" localSheetId="0">#REF!</definedName>
    <definedName name="MEC">#REF!</definedName>
    <definedName name="origen">[2]Hoja1!$D$3:$D$6</definedName>
    <definedName name="PECUATRO" localSheetId="0">#REF!</definedName>
    <definedName name="PECUATRO">#REF!</definedName>
    <definedName name="RED" localSheetId="0">#REF!</definedName>
    <definedName name="RED">#REF!</definedName>
    <definedName name="REGIONAL" localSheetId="0">#REF!</definedName>
    <definedName name="REGIONAL">#REF!</definedName>
    <definedName name="rubros">[2]Hoja1!$A$3:$A$15</definedName>
    <definedName name="SSSSSS" localSheetId="0">#REF!</definedName>
    <definedName name="SSSSSS">#REF!</definedName>
    <definedName name="TC" localSheetId="0">#REF!</definedName>
    <definedName name="TC">#REF!</definedName>
    <definedName name="UNIDADES" localSheetId="0">#REF!</definedName>
    <definedName name="UNIDADES">#REF!</definedName>
    <definedName name="UNIDOS" localSheetId="0">#REF!</definedName>
    <definedName name="UNIDOS">#REF!</definedName>
    <definedName name="yuliethhh" localSheetId="0">#REF!</definedName>
    <definedName name="yuliethhh">#REF!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F202" i="1" l="1"/>
  <c r="AF201" i="1"/>
  <c r="AF200" i="1"/>
  <c r="AF199" i="1"/>
  <c r="AF197" i="1"/>
  <c r="H193" i="1"/>
  <c r="H192" i="1"/>
  <c r="H191" i="1"/>
  <c r="H190" i="1"/>
  <c r="H189" i="1"/>
  <c r="H188" i="1"/>
  <c r="H187" i="1"/>
  <c r="H186" i="1"/>
  <c r="H185" i="1"/>
  <c r="H184" i="1"/>
  <c r="H183" i="1"/>
  <c r="H182" i="1"/>
  <c r="H181" i="1"/>
  <c r="H180" i="1"/>
  <c r="H179" i="1"/>
  <c r="H178" i="1"/>
  <c r="AC177" i="1"/>
  <c r="AD177" i="1" s="1"/>
  <c r="M177" i="1" s="1"/>
  <c r="AB177" i="1"/>
  <c r="H177" i="1"/>
  <c r="AD168" i="1"/>
  <c r="M168" i="1" s="1"/>
  <c r="AB168" i="1"/>
  <c r="H167" i="1"/>
  <c r="H166" i="1"/>
  <c r="H165" i="1"/>
  <c r="H164" i="1"/>
  <c r="H163" i="1"/>
  <c r="H162" i="1"/>
  <c r="H161" i="1"/>
  <c r="H160" i="1"/>
  <c r="H159" i="1"/>
  <c r="H158" i="1"/>
  <c r="H157" i="1"/>
  <c r="H156" i="1"/>
  <c r="H155" i="1"/>
  <c r="H154" i="1"/>
  <c r="H153" i="1"/>
  <c r="H152" i="1"/>
  <c r="AC151" i="1"/>
  <c r="AD151" i="1" s="1"/>
  <c r="M151" i="1" s="1"/>
  <c r="AB151" i="1"/>
  <c r="H151" i="1"/>
  <c r="H150" i="1"/>
  <c r="H149" i="1"/>
  <c r="H148" i="1"/>
  <c r="H147" i="1"/>
  <c r="H146" i="1"/>
  <c r="H145" i="1"/>
  <c r="H144" i="1"/>
  <c r="H143" i="1"/>
  <c r="H142" i="1"/>
  <c r="H141" i="1"/>
  <c r="H140" i="1"/>
  <c r="H139" i="1"/>
  <c r="H138" i="1"/>
  <c r="H137" i="1"/>
  <c r="H136" i="1"/>
  <c r="H135" i="1"/>
  <c r="H134" i="1"/>
  <c r="H133" i="1"/>
  <c r="AC132" i="1"/>
  <c r="AB132" i="1"/>
  <c r="AD132" i="1" s="1"/>
  <c r="M132" i="1" s="1"/>
  <c r="H132" i="1"/>
  <c r="H131" i="1"/>
  <c r="H130" i="1"/>
  <c r="H129" i="1"/>
  <c r="H128" i="1"/>
  <c r="H127" i="1"/>
  <c r="H126" i="1"/>
  <c r="H125" i="1"/>
  <c r="H124" i="1"/>
  <c r="H123" i="1"/>
  <c r="H122" i="1"/>
  <c r="H121" i="1"/>
  <c r="H120" i="1"/>
  <c r="H119" i="1"/>
  <c r="AD118" i="1"/>
  <c r="M118" i="1" s="1"/>
  <c r="AC118" i="1"/>
  <c r="H118" i="1"/>
  <c r="H117" i="1"/>
  <c r="H116" i="1"/>
  <c r="H115" i="1"/>
  <c r="H114" i="1"/>
  <c r="H113" i="1"/>
  <c r="H112" i="1"/>
  <c r="H111" i="1"/>
  <c r="H110" i="1"/>
  <c r="H109" i="1"/>
  <c r="H108" i="1"/>
  <c r="H107" i="1"/>
  <c r="H106" i="1"/>
  <c r="AD105" i="1"/>
  <c r="M105" i="1" s="1"/>
  <c r="AC105" i="1"/>
  <c r="H105" i="1"/>
  <c r="H104" i="1"/>
  <c r="H103" i="1"/>
  <c r="H102" i="1"/>
  <c r="H101" i="1"/>
  <c r="H100" i="1"/>
  <c r="H99" i="1"/>
  <c r="H98" i="1"/>
  <c r="H97" i="1"/>
  <c r="H96" i="1"/>
  <c r="H95" i="1"/>
  <c r="H94" i="1"/>
  <c r="H93" i="1"/>
  <c r="AD92" i="1"/>
  <c r="M92" i="1" s="1"/>
  <c r="AC92" i="1"/>
  <c r="H92" i="1"/>
  <c r="H91" i="1"/>
  <c r="H90" i="1"/>
  <c r="H89" i="1"/>
  <c r="H88" i="1"/>
  <c r="H87" i="1"/>
  <c r="H86" i="1"/>
  <c r="H85" i="1"/>
  <c r="H84" i="1"/>
  <c r="H83" i="1"/>
  <c r="H82" i="1"/>
  <c r="H81" i="1"/>
  <c r="H80" i="1"/>
  <c r="AD79" i="1"/>
  <c r="M79" i="1" s="1"/>
  <c r="AC79" i="1"/>
  <c r="H79" i="1"/>
  <c r="H78" i="1"/>
  <c r="H77" i="1"/>
  <c r="H76" i="1"/>
  <c r="H75" i="1"/>
  <c r="H74" i="1"/>
  <c r="H73" i="1"/>
  <c r="H72" i="1"/>
  <c r="H71" i="1"/>
  <c r="H70" i="1"/>
  <c r="AC69" i="1"/>
  <c r="AB69" i="1"/>
  <c r="AD69" i="1" s="1"/>
  <c r="M69" i="1" s="1"/>
  <c r="H69" i="1"/>
  <c r="H68" i="1"/>
  <c r="H67" i="1"/>
  <c r="H66" i="1"/>
  <c r="H65" i="1"/>
  <c r="H64" i="1"/>
  <c r="H63" i="1"/>
  <c r="H62" i="1"/>
  <c r="H61" i="1"/>
  <c r="H60" i="1"/>
  <c r="H59" i="1"/>
  <c r="AL58" i="1"/>
  <c r="AJ58" i="1"/>
  <c r="AC58" i="1"/>
  <c r="AB58" i="1"/>
  <c r="AD58" i="1" s="1"/>
  <c r="M58" i="1" s="1"/>
  <c r="H58" i="1"/>
  <c r="H57" i="1"/>
  <c r="H56" i="1"/>
  <c r="H55" i="1"/>
  <c r="H54" i="1"/>
  <c r="H53" i="1"/>
  <c r="H52" i="1"/>
  <c r="H51" i="1"/>
  <c r="H50" i="1"/>
  <c r="H49" i="1"/>
  <c r="H48" i="1"/>
  <c r="H47" i="1"/>
  <c r="H46" i="1"/>
  <c r="H45" i="1"/>
  <c r="H44" i="1"/>
  <c r="H43" i="1"/>
  <c r="H42" i="1"/>
  <c r="H41" i="1"/>
  <c r="H40" i="1"/>
  <c r="AC39" i="1"/>
  <c r="AB39" i="1"/>
  <c r="AD39" i="1" s="1"/>
  <c r="M39" i="1" s="1"/>
  <c r="H39" i="1"/>
  <c r="H38" i="1"/>
  <c r="H37" i="1"/>
  <c r="H36" i="1"/>
  <c r="H35" i="1"/>
  <c r="H34" i="1"/>
  <c r="H33" i="1"/>
  <c r="H32" i="1"/>
  <c r="H31" i="1"/>
  <c r="H30" i="1"/>
  <c r="AC29" i="1"/>
  <c r="AD29" i="1" s="1"/>
  <c r="M29" i="1" s="1"/>
  <c r="Z29" i="1"/>
  <c r="H29" i="1"/>
  <c r="H28" i="1"/>
  <c r="H27" i="1"/>
  <c r="H26" i="1"/>
  <c r="H25" i="1"/>
  <c r="H24" i="1"/>
  <c r="H23" i="1"/>
  <c r="H22" i="1"/>
  <c r="H21" i="1"/>
  <c r="H20" i="1"/>
  <c r="H19" i="1"/>
  <c r="H18" i="1"/>
  <c r="H17" i="1"/>
  <c r="H16" i="1"/>
  <c r="AJ15" i="1"/>
  <c r="AL15" i="1" s="1"/>
  <c r="AC15" i="1"/>
  <c r="AD15" i="1" s="1"/>
  <c r="H15" i="1"/>
  <c r="D10" i="1" s="1"/>
  <c r="J7" i="1"/>
  <c r="D12" i="1" l="1"/>
  <c r="D11" i="1"/>
  <c r="AD194" i="1"/>
  <c r="M15" i="1"/>
  <c r="M194" i="1" s="1"/>
  <c r="M197" i="1" s="1"/>
</calcChain>
</file>

<file path=xl/sharedStrings.xml><?xml version="1.0" encoding="utf-8"?>
<sst xmlns="http://schemas.openxmlformats.org/spreadsheetml/2006/main" count="755" uniqueCount="205">
  <si>
    <t>ANEXO 2</t>
  </si>
  <si>
    <t>PLAN DE CONTRATACIÓN DE INSTRUCTORES 2022 PROGRAMAS DE FORMACION COMPLEMENTARIA POBLACION VICTIMA DEL DESPLAZAMIENTO VIGENCIA  2022</t>
  </si>
  <si>
    <t>Regional: ARAUCA</t>
  </si>
  <si>
    <t>Centro: DE GESTION Y DESARROLLO AGROINDUSTRIAL DE ARAUCA</t>
  </si>
  <si>
    <t>Periodo:  01/02/2021 AL 10/12/2021</t>
  </si>
  <si>
    <r>
      <t xml:space="preserve">Acta No. y Fecha (de </t>
    </r>
    <r>
      <rPr>
        <sz val="9"/>
        <rFont val="Calibri"/>
        <family val="2"/>
        <scheme val="minor"/>
      </rPr>
      <t>aprobación propuesta Global</t>
    </r>
    <r>
      <rPr>
        <b/>
        <sz val="9"/>
        <rFont val="Calibri"/>
        <family val="2"/>
        <scheme val="minor"/>
      </rPr>
      <t>)</t>
    </r>
  </si>
  <si>
    <t>Tope global programado</t>
  </si>
  <si>
    <t>Menos Horas presente plan</t>
  </si>
  <si>
    <t xml:space="preserve">Elaborado por: </t>
  </si>
  <si>
    <t>Saldo</t>
  </si>
  <si>
    <t>Nombre:</t>
  </si>
  <si>
    <t>JAIRO ANDRES BERMUDEZ JAUREGUI</t>
  </si>
  <si>
    <t>% Utilizado</t>
  </si>
  <si>
    <t>Teléfono:</t>
  </si>
  <si>
    <t>BANCO NACIONAL</t>
  </si>
  <si>
    <t>CONVOCATORIA APE</t>
  </si>
  <si>
    <t>ITEM</t>
  </si>
  <si>
    <t>Código del Programa</t>
  </si>
  <si>
    <t xml:space="preserve">Nombre del Programa
</t>
  </si>
  <si>
    <t>Denominación  competencia a desarrollar</t>
  </si>
  <si>
    <t>No. De meses a contratar</t>
  </si>
  <si>
    <t>DIAS</t>
  </si>
  <si>
    <t>HORAS POR DIA</t>
  </si>
  <si>
    <t>No. De horas a contratar</t>
  </si>
  <si>
    <t>Jornada</t>
  </si>
  <si>
    <t>Fechas Previstas para la contratación</t>
  </si>
  <si>
    <t>Costo Hora o Costo Honorarios mes (Pesos)</t>
  </si>
  <si>
    <t>Costo Total</t>
  </si>
  <si>
    <t>OBSERVACIONES 
(PERFIL  DEL INSTRUCTOR) Y EXPERIENCIA</t>
  </si>
  <si>
    <t>MUNICIPIO</t>
  </si>
  <si>
    <t>INSTRUCTOR</t>
  </si>
  <si>
    <t>perfil eni</t>
  </si>
  <si>
    <t>POSIBLE INSTRUCTOR</t>
  </si>
  <si>
    <t>FASE 1</t>
  </si>
  <si>
    <t>FASE 2</t>
  </si>
  <si>
    <t>FASE 3</t>
  </si>
  <si>
    <t>ID ASPIRACION</t>
  </si>
  <si>
    <t>ID VACANTE</t>
  </si>
  <si>
    <t>CANTIDAD DE HORAS</t>
  </si>
  <si>
    <t>VALOR HORA</t>
  </si>
  <si>
    <t>VALOR CONTRATO</t>
  </si>
  <si>
    <t>APRENDICES</t>
  </si>
  <si>
    <t>MATERIALES</t>
  </si>
  <si>
    <t>LOTE</t>
  </si>
  <si>
    <t>Inicio
 (D-M-A)</t>
  </si>
  <si>
    <t>Terminación
(D-M-A)</t>
  </si>
  <si>
    <t>FALTANTES</t>
  </si>
  <si>
    <t>HIGIENE Y MANIPULACION DE ALIMENTOS</t>
  </si>
  <si>
    <t>MANIPULAR ALIMENTOS DE ACUERDO CON NORMATIVIDAD VIGENTE</t>
  </si>
  <si>
    <t>TC</t>
  </si>
  <si>
    <t>MIXTA</t>
  </si>
  <si>
    <t>EQUIPO DE INSTRUCTORES TÉCNICOS, CONFORMADO POR: ING. DE ALIMENTOS O TECNÓLOGO ÁREAS AFINES CON EXPERIENCIA TÉCNICA EN PANADERÍA, MÍNIMO 24 MESES DE VINCULACIÓN LABORAL CON EL ÁREA DE SU PROFESIÓN ESPECIALISTA O EXPERTO PROCESOS DE PANADERÍA, TÉCNICO EN PANADERÍA 36 MESES DE EXPERIENCIA.  EXPERIENCIA PEDAGÓGICA 6 MESES</t>
  </si>
  <si>
    <t>Tame</t>
  </si>
  <si>
    <t>INSTRUCTOR DE PASTELERIA PANADERIA</t>
  </si>
  <si>
    <t>Agrícola - Procesamiento de alimentos - Panaderia y reposteria</t>
  </si>
  <si>
    <t>VACIO</t>
  </si>
  <si>
    <t>LUIS JHAMIR MEDINA</t>
  </si>
  <si>
    <t>AGROINDUSTRIA</t>
  </si>
  <si>
    <t>PROCESOS BASICOS DE PASTELERIA</t>
  </si>
  <si>
    <t>ELABORAR ALIMENTOS DE PASTELERÍA DE ACUERDO CON EL PROGRAMA DE
PRODUCCIÓN Y NORMATIVA VIGENTE.</t>
  </si>
  <si>
    <t>ELABORACION DE PRODUCTOS DE REPOSTERIA.</t>
  </si>
  <si>
    <t>PREPARAR ALIMENTOS DE ACUERDO CON LA SOLICITUD DEL CLIENTE.</t>
  </si>
  <si>
    <t>HIGIENE Y MANIPULACION DE ALIMENTOS.</t>
  </si>
  <si>
    <t>Fortul</t>
  </si>
  <si>
    <t>Arauca</t>
  </si>
  <si>
    <t>Puerto Rondón</t>
  </si>
  <si>
    <t>Saravena</t>
  </si>
  <si>
    <t>CONFECCIÓN DE ROPA DEPORTIVA</t>
  </si>
  <si>
    <t>OPERAR MAQUINARIA DE CONFECCIONES DE ACUERDO A LAS NECESIDADES
DE ENTRENAMIENTO</t>
  </si>
  <si>
    <t>TÉCNICO EN CONFECCIONES, 24 MESES DE EXPERIENCIA. COMPETENCIAS: * FORMULAR, EJECUTAR Y EVALUAR PROYECTOS. * TRABAJAR EN EQUIPO. *ESTABLECER PROCESOS COMUNICATIVOS ASERTIVOS. * MANEJAR HERRAMIENTAS INFORMÁTICAS ASOCIADAS ÁREAS OBJETO DE LA FORMACIÓN.</t>
  </si>
  <si>
    <t>Arauquita</t>
  </si>
  <si>
    <t>INSTRUCTOR CONFECCIONES</t>
  </si>
  <si>
    <t>Textil, Confección, Diseño y Moda - Patronajel</t>
  </si>
  <si>
    <t>WILMER ALEXANDER DIAZ FERNANDEZ</t>
  </si>
  <si>
    <t>INDUSTRIA</t>
  </si>
  <si>
    <t>PATRONAJE Y CONFECCION INDUSTRIAL DE CAMISA MASCULINA.</t>
  </si>
  <si>
    <t>CONFECCIONAR PRENDAS SOBRE MEDIDA SEGÚN TÉCNICAS DE SASTRERÍA Y MODISTERÍA</t>
  </si>
  <si>
    <t>CONOCMIENTOS BASICOS DE PATRONAJE, CORTE , Y CONFECCION DE FALDA Y BLUSA</t>
  </si>
  <si>
    <t xml:space="preserve">ELABORAR PATRONES DE ACUERDO CON LAS ESPECIFICACIONES TÉCNICAS.	</t>
  </si>
  <si>
    <t>BIOSEGURIDAD APLICADA A LA ESTETICA Y BELLEZA</t>
  </si>
  <si>
    <t>MANTENER LA ZONA DE TRABAJO Y EL EQUIPAMIENTO EN CONDICIONES BIOSEGURAS SEGÚN LA NORMATIVA LEGAL VIGENTE EN CENTROS DE BELLEZA Y ESTÉTICA</t>
  </si>
  <si>
    <t>HORAS</t>
  </si>
  <si>
    <t>TECNICO LABORAL EN BELLEZA Y COSMETOLOGÍA, PELUQUERÍA.  EXPERIENCIA:  MÍNIMO 2 AÑOS DE EXPERIENCIA ESPECÍFICA 6 MESES EN EL AREA DOCENTE</t>
  </si>
  <si>
    <t>Cravo Norte</t>
  </si>
  <si>
    <t>INSTRUCTOR BELLEZA</t>
  </si>
  <si>
    <t>SERVICIOS PERSONALES- BELLEZA - PELUQUERÍA</t>
  </si>
  <si>
    <t>ROSANGELA GELVEZ CASTRO</t>
  </si>
  <si>
    <t>ADMINISTRATIVO</t>
  </si>
  <si>
    <t>TENDENCIAS EN DECORACION PARA MANICURA Y PEDICURA
Código Programa
63730737</t>
  </si>
  <si>
    <t>CREAR FORMAS Y DISEÑOS SOBRE LAS LÁMINAS UNGUEALES UTILIZANDO TÉCNICAS DE ESTÉTICA DECORATIVA.</t>
  </si>
  <si>
    <t xml:space="preserve">TENDENCIAS EN DECORACION PARA MANICURA Y PEDICURA
</t>
  </si>
  <si>
    <t xml:space="preserve">
ORGANIZACION DE ARCHIVOS EN LAS UNIDADES ADMINISTRATIVAS
</t>
  </si>
  <si>
    <t>ORGANIZAR ARCHIVOS DE GESTIÓN DE ACUERDO CON NORMATIVA.</t>
  </si>
  <si>
    <t>PERFIL TECNICO: NIVEL PROFESIONAL, FORMADO EN CIENCIAS DE LA INFORMACIÓN Y LA DOCUMENTACIÓN, ARCHIVÍSTICA O CARRERAS AFINES A LA GESTIÓN DOCUMENTAL. EXPERIENCIA:  EXPERIENCIA MÍNIMA DE VEINTICUATRO (24) MESES, DE LOS CUALES DIECIOCHO (18) MESES ESTARÁN RELACIONADOS CON EL EJERCICIO DE LA PROFESIÓN U OFICIO OBJETO DE LA FORMACIÓN PROFESIONAL Y SEIS (6) MESES EN LABORES DE DOCENCIA, EN COMPETENCIAS ESPECÍFICAS EN LOS PROGRAMAS DE TECNÓLOGO EN GESTIÓN DOCUMENTAL</t>
  </si>
  <si>
    <t xml:space="preserve">INSTRUCTOR  ARCHIVO </t>
  </si>
  <si>
    <t>GESTIÓN ADMINISTRATIVA Y FINANCIERA - GESTIÓN DOCUMENTAL</t>
  </si>
  <si>
    <t>NO HAY NADIE EN EL BANCO NACIONAL</t>
  </si>
  <si>
    <t>ERIS JAVIER GIL GUERRA</t>
  </si>
  <si>
    <t>ORGANIZACION DE ARCHIVOS DE GESTION.</t>
  </si>
  <si>
    <t>ORGANIZAR DOCUMENTOS TENIENDO EN CUENTA LEGISLACION VIGENTE.</t>
  </si>
  <si>
    <t>ORGANIZACIÓN DE ARCHIVOS ADMINISTRATIVOS</t>
  </si>
  <si>
    <t>ORGANIZAR LA DOCUMENTACIÓN TENIENDO EN CUENTA LAS NORMAS LEGALES Y DE LA ORGANIZACIÓN</t>
  </si>
  <si>
    <t>desde el 01 de junio</t>
  </si>
  <si>
    <t>MERCADEO Y VENTAS</t>
  </si>
  <si>
    <t>IDENTIFICAR LOS COMPORTAMIENTOS DEL MERCADO SEGÚN RESULTADOS DE LA INVESTIGACIÓN Y TENDENCIAS DEL ENTORNO</t>
  </si>
  <si>
    <t>PROFESIONAL EN ADMINISTRACIÓN COMERCIAL Y DE SISTEMAS, Y ÁREAS RELACIONADAS CON LA
ADMINISTRACIÓN, MERCADEO Y VENTAS,. FORMACIÓN PEDAGÓGICA BÁSICADOCE (12) MESES DE EXPERIENCIA LABORAL SEIS (6) MESES DE EXPERIENCIA COMO DOCENTE O FORMADOR</t>
  </si>
  <si>
    <t>ARAUCA</t>
  </si>
  <si>
    <t>INSTRUCTOR MERCADEO</t>
  </si>
  <si>
    <t>COMERCIO Y VENTAS - VENTAS</t>
  </si>
  <si>
    <t>HECTOR RODOLFO MARTINEZ GONZALEZ</t>
  </si>
  <si>
    <t>MERCADEO VISUAL PARA COMERCIO ELECTRONICO</t>
  </si>
  <si>
    <t>Estructurar la estrategia de mercadeo digital de acuerdo con objetivos de campaña y normativa legal</t>
  </si>
  <si>
    <t>MARKETING PARA PYMES EN REDES SOCIALES</t>
  </si>
  <si>
    <t>Administrar comunidades virtuales de acuerdo con requerimientos comunicativos y estrategias de social media</t>
  </si>
  <si>
    <t>COCINA BÁSICA</t>
  </si>
  <si>
    <t>PREPARAR ALIMENTOS DE ACUERDO A LA SOLICITUD DEL CLIENTE. (EQUIVALE A LA NORMA NTS USNA 001 DEL MINCOMERCIO, INDUSTRIA Y TURISMO)</t>
  </si>
  <si>
    <t>ALTERNATIVA 1: PROFESIONAL EN LAS ÁREAS DE GASTRONOMÍA, COCINA, ALTA COCINA, CULINARIA O
GESTIÓN HOTELERA.
ALTERNATIVA 2: TECNÓLOGO EN LAS ÁREAS DE COCINA, GASTRONOMÍA, CULINARIA, GESTIÓN HOTELERA O
GESTIÓN DE ALIMENTOS Y BEBIDAS.
ALTERNATIVA 3: TÉCNICO PROFESIONAL EN LAS ÁREAS DE COCINA, GASTRONOMÍA O CULINARIA.
ALTERNATIVA 4: TÉCNICO EN LAS ÁREAS DE COCINA, GASTRONOMÍA O CULINARIAMÍNIMO VEINTICUATRO (24) MESES DE EXPERIENCIA  Y DOCE (12) MESES EN DOCENCIA</t>
  </si>
  <si>
    <t>INSTRUCTOR COCINA</t>
  </si>
  <si>
    <t>HOTELERÍA Y TURISMO - COCINA</t>
  </si>
  <si>
    <t>YADID XIOMARA TOLOZA</t>
  </si>
  <si>
    <t>COCINA BÁSICA REGIONAL</t>
  </si>
  <si>
    <t>ASISTIR PROCESO DE PRODUCCIÓN DE ALIMENTOS SEGÚN PROGRAMA DE PRODUCCIÓN</t>
  </si>
  <si>
    <t>COMIDAS RAPIDAS</t>
  </si>
  <si>
    <t>APLICACION DE LAS BUENAS PRACTICAS AGRICOLAS</t>
  </si>
  <si>
    <t>PROGRAMAR CULTIVO AGRÍCOLA SEGÚN MÉTODOS Y NORMATIVA</t>
  </si>
  <si>
    <t>Alternativa 1título de técnico profesional en núcleos básicos de conocimientos de agronomía; o ingeniería agronómica, pecuaria y afines; o ingeniería agrícola, forestal y afines. Alternativa 2título de tecnólogo en núcleos básicos de conocimiento deagronomía; o ingeniería agronómica, pecuaria y afines; o ingeniería agrícola, forestal y afines alternativa 3título de profesional universitario en núcleos básicos de conocimiento deagronomía; o ingeniería agronómica, pecuaria y afines; o ingeniería agrícola, forestal y afines; o educación</t>
  </si>
  <si>
    <t>INSTRUCTOR AGRICOLA</t>
  </si>
  <si>
    <t>Agricola - agricultura</t>
  </si>
  <si>
    <t>SONIA LUCIA SALAMANCA PEDRAZA</t>
  </si>
  <si>
    <t>AGROPECUARIA</t>
  </si>
  <si>
    <t>MANEJO DE LA NUTRICION EN CULTIVOS AGRICOLAS</t>
  </si>
  <si>
    <t>UTILIZAR AGROINSUMOS TENIENDO EN CUENTA NORMATIVIDAD VIGENTE</t>
  </si>
  <si>
    <t>BÁSICO EN AGRICULTURA ECOLOGICA</t>
  </si>
  <si>
    <t>ESTABLECER CULTIVOS SEGÚN TIPO DE PRODUCTO, REQUERIMIENTOS TÉCNICOS Y NORMAS DE LA AGRICULTURA ECOLÓGICA.</t>
  </si>
  <si>
    <t>DECORACION EN GLOBOS</t>
  </si>
  <si>
    <t>DECORAR OBJETO ARTESANAL SEGÚN ORDEN DE PRODUCCIÓN (52441511 )</t>
  </si>
  <si>
    <t>28-11.22</t>
  </si>
  <si>
    <t xml:space="preserve"> TECNÓLOGO EN ARTESANÍAS, MAESTRO EN BELLAS ARTES, ARTES PLÁSTICAS.  MÍNIMO UN AÑO DE EXPERIENCIA DOCENTE.  COMPETENCIAS:  TRABAJAR EN EQUIPO,  ESTABLECER PROCESOS COMUNICATIVOS ASERTIVOS,  MANEJAR HERRAMIENTAS INFORMATI CAS ASOCIADAS AL OBJETO DE LA FORMACIÓN,  FORMULAR, EJECUTAR Y EVALUAR PROYECTOS.</t>
  </si>
  <si>
    <t>INSTRUCTOR DE ARTESANIAS</t>
  </si>
  <si>
    <t>Artesanías - Cerámica</t>
  </si>
  <si>
    <t>TULIA EUGENIA SUAREZ ARDILA</t>
  </si>
  <si>
    <t>ELABORACION DE OBJETOS DECORATIVOS PARA EVENTOS SOCIALES</t>
  </si>
  <si>
    <t>UTILIZAR INFORMACIÓN EN LA ELABORACIÓN DE NUEVOS OBJETOS
ARTESANALES, SEGÚN ORDEN DE PRODUCCIÓN.</t>
  </si>
  <si>
    <t>DESARROLLO DE PROYECTOS DECORATIVOS Y UTILITARIOS CON MATERIALES RECICLABLES</t>
  </si>
  <si>
    <t>Acondicionar material recuperado según requerimiento técnico</t>
  </si>
  <si>
    <t xml:space="preserve">BÁSICO DE CONSTRUCCION DE ESTRUCTURAS EN CONCRETO 
</t>
  </si>
  <si>
    <t>FUNDIR LOS ELEMENTOS DE CONCRETO DE ACUERDO CON LAS NORMAS PLANOS Y ESPECIFICACIONES</t>
  </si>
  <si>
    <t xml:space="preserve">FORMACION PROFESIONAL O TECNOLOGO EN CONSTRUCCION Y/O INGENERIA CIVIL , Y/O ARQUITECTURA , Y/O ADMINISTRACION DE OBRAS CIVILES, Y/O PROFESIONALES O TECNOLOGOS AFINES AL SECTOR DE LA CONSTRUCCION. EXPERIENCIA LABORAL 12 MESES ENLA VERIFICACION , MANEJO DE PROCESOS CONSTRUCTIVOS DE OBRA GRIS, OBRA BLANCA E INSTALACIONES TECNICAS. </t>
  </si>
  <si>
    <t xml:space="preserve">Instructor en Construccion </t>
  </si>
  <si>
    <t>CONSTRUCCIÓN - CONSTRUCCIÓN</t>
  </si>
  <si>
    <t>ALEXANDER ZAMBRANO GOMEZ</t>
  </si>
  <si>
    <t xml:space="preserve">CONSTRUCCION BÁSICA 
</t>
  </si>
  <si>
    <t xml:space="preserve"> REPLANTEAR LOS DISEÑOS DE ACUERDO CON LAS NORMAS PLANOS Y ESPECIFICACIONES  (83610029)</t>
  </si>
  <si>
    <t>BÁSICO DE CONSTRUCCION DE MUROS EN LADRILLO Y BLOQUE</t>
  </si>
  <si>
    <t>VERIFICAR ACTIVIDADES DE OBRA BLANCA DE ACUERDO CON NORMAS PLANOS Y ESPECIFICACIONES.</t>
  </si>
  <si>
    <t>Arauquia</t>
  </si>
  <si>
    <t>SIMBOLOGIA E INTERPRETACION GRAFICA DE PLANOS DE SOLDADURA</t>
  </si>
  <si>
    <t>SOLDAR PRODUCTOS METÁLICOS (PLATINA) POR ARCO ELÉCTRICO CON ELECTRODO REVESTIDO (SMAW). SEGÚN PROCEDIMIENTO DE FABRICACIÓN.</t>
  </si>
  <si>
    <t>TÉCNICO EN SOLDADURA, 6 MESES DE EXPERIENCIA EN EL ÁREA.   *FORMULAR, EJECUTAR Y EVALUAR PROYECTOS. * TRABAJAR EN EQUIPO. *ESTABLECER PROCESOS COMUNICATIVOS ASERTIVOS. * MANEJAR HERRAMIENTAS INFORMÁTICAS ASOCIADAS ÁREAS OBJETO DE LA FORMACIÓN.</t>
  </si>
  <si>
    <t>INSTRUCTOR SOLDADURA</t>
  </si>
  <si>
    <t>Mecanica Industrial - Soldadura</t>
  </si>
  <si>
    <t>RAMIRO SUAREZ</t>
  </si>
  <si>
    <t>SOLDADURA DE PLATINA CON PROCESO SMAW EN FILETE.</t>
  </si>
  <si>
    <t>SOLDADURA CON PROCESO SMAW EN UNIONES 1F Y 2F</t>
  </si>
  <si>
    <t>SOLDADURA CON PROCESO SMAW EN UNIONES 3F Y 4F</t>
  </si>
  <si>
    <t>MANEJO BÁSICO DE HERRAMIENTAS OFIMATICAS I</t>
  </si>
  <si>
    <t>APLICAR TECNOLOGÍAS DE LA INFORMACIÓN TENIENDO EN CUENTA LAS NECESIDADES DE LA UNIDAD ADMINISTRATIVA.</t>
  </si>
  <si>
    <t>EL PROGRAMA REQUIERE DE UN EQUIPO DE INSTRUCTORES CON TÍTULO DE INGENIERO DE SISTEMAS O TECNÓLOGO DE SISTEMAS ,RELACIONADOS CON LA ESPECIALIDAD OBJETO DE FORMACIÓN, VEINTICUATRO (24) MESES DE EXPERIENCIA: DE LOS CUALES DIECIOCHO(18) MESES ESTARÁN RELACIONADOS CON EL EJERCICIO DE LA PROFESIÓN U OFICIO OBJETO DE LA FORMACIÓN PROFESIONAL Y SEIS (6) MESES EN LABORES DE DOCENCIA</t>
  </si>
  <si>
    <t>INSTRUCTOR SISTEMAS</t>
  </si>
  <si>
    <t>INFORMATICA DISEÑO Y DESARROLLO DE SOFTWARE - SOFTWARE</t>
  </si>
  <si>
    <t>FRANCY MARTINEZ ROJAS (RECHAZO)</t>
  </si>
  <si>
    <t>INFORMATICA: MICROSOFT WORD, EXCEL E INTERNET</t>
  </si>
  <si>
    <t>ANALIZAR LOS REQUERIMIENTOS DEL CLIENTE PARA CONSTRUIR EL SISTEMA DE INFORMACIÓN</t>
  </si>
  <si>
    <t>MANEJO INTERMEDIO DE LA HERRAMIENTA DE HOJAS DE CALCULO EXCEL</t>
  </si>
  <si>
    <t>Utilizar herramientas informáticas de acuerdo con las necesidades de manejo de información</t>
  </si>
  <si>
    <t>INTERPRETACIÓN DE PLANOS ELÉCTRICOS RESIDENCIALES</t>
  </si>
  <si>
    <t>CONSTRUIR ACOMETIDAS E INSTALAR EQUIPOS DE MEDIDA DE ENERGÍA ELÉCTRICA EN BAJA TENSIÓN REQUERIDAS PARA EL USO DE INSTALACIONES RESIDENCIALES Y COMERCIALES</t>
  </si>
  <si>
    <t>LOS REQUISITOS ACADÉMICOS MÍNIMOS QUE DEBE CUMPLIR EL EQUIPO DE INSTRUCTORES TÉCNICOS
DEBEN SER:
· INGENIEROS ELÉCTRICOS, INGENIEROS ELECTROMECÁNICOS E INGENIEROS EN CONTROL
ELECTRÓNICO E INSTRUMENTACIÓN.
· TECNÓLOGOS EN ELECTRICIDAD INDUSTRIAL O TECNÓLOGOS EN ELECTROMECÁNICA.
· LICENCIADOS EN ÁREAS DE ELECTRICIDAD Y ELECTROMECÁNICA.
· CERTIFICADOS EN LA NORMA DE COMPETENCIA LABORAL PEDAGÓGICA.TENER EXPERIENCIA DE VEINTICUATRO (24) MESES EN EL DESEMPEÑO DE SU PROFESIÓN.
POSEER EXPERIENCIA MÍNIMA DE DOCE (12) MESES EN DOCENCIA EN EL ÁREA ESPECÍFICA DE SU PROFESION</t>
  </si>
  <si>
    <t>INSTRUCTOR ELECTRICIDAD</t>
  </si>
  <si>
    <t>Energía Eléctrica - Uso Final de la Energía Eléctrica</t>
  </si>
  <si>
    <t>MANTENIMIENTO Y PRUEBA DE MOTORES ELECTRICOS</t>
  </si>
  <si>
    <t>EJECUTAR EL MANTENIMIENTO PROACTIVO AL MOTOR Y/O GENERADOR ELÉCTRICO HASTA MEDIA TENSIÓN, SEGÚN NORMATIVIDAD VIGENTE.</t>
  </si>
  <si>
    <t>INSTALAR REDES INTERNAS DE ACUERDO CON EL DISEÑO ELÉCTRICO</t>
  </si>
  <si>
    <t>ELECTRICIDAD BÁSICA</t>
  </si>
  <si>
    <t>ANALIZAR CIRCUITOS ELÉCTRICOS DE ACUERDO CON EL MÉTODO REQUERIDO</t>
  </si>
  <si>
    <t>MANTENIMIENTO DEL SISTEMA DE INYECCION DE COMBUSTIBLE EN MOTOCICLETAS</t>
  </si>
  <si>
    <t>REPARAR SISTEMA DE COMBUSTIBLE DE ACUERDO CON PROCEDIMIENTOS Y PARÁMETROS DEL CICLO OTTO</t>
  </si>
  <si>
    <t>TECNOLOGO EN MANTENIMIENTO  AUTOMOTRIZ O, TECNICO PROFESIONAL EN MECANICA  AUTOMOTRIZ O, TECNICO EN MANTENIMIENTO DE MOTOCICLETAS , CON 24 MESES  LABORANDO EN MANTENIEMINETO DE MOTOCICLETAS. 6 MSES COMO DOCENTE ORIENTANDO PROCESOS DE FROMACION EN LOS TEMAS RELACIONADOS CON MANTENIEMIENTO DE MOTOCICLETAS.</t>
  </si>
  <si>
    <t>INSTRUCTOR DE MOTOS</t>
  </si>
  <si>
    <t>automotor - motocicletas</t>
  </si>
  <si>
    <t>JHONNY JAIR PEDRAZA</t>
  </si>
  <si>
    <t>MANTENIMIENTO PREVENTIVO DE MOTOCICLETAS Y MOTOCARROS</t>
  </si>
  <si>
    <t>PREVENIR FALLAS DE LOS COMPONENTES DE LAS MOTOCICLETAS DE ACUERDO CON PROCEDIMIENTOS Y PARÁMETROS DEL FABRICANTE Y NORMATIVIDAD VIGENTE</t>
  </si>
  <si>
    <t>MANTENIMIENTO DE MOTOCICLETAS DE PROPULSION ELECTRICA</t>
  </si>
  <si>
    <t>REPARAR FALLAS DE PROPULSIÓN ELÉCTRICA DE ACUERDO CON PARÁMETROS TÉCNICOS VEHICULARES.</t>
  </si>
  <si>
    <t>RECURSOS DISP</t>
  </si>
  <si>
    <t>TOTAL MATERIALES</t>
  </si>
  <si>
    <t>EDDIE YOVANY MILLAN</t>
  </si>
  <si>
    <t xml:space="preserve">                               </t>
  </si>
  <si>
    <t>MARIA VICTORIA RODRIGUEZ ACEVEDO</t>
  </si>
  <si>
    <t>JAIRO BERMUDEZ</t>
  </si>
  <si>
    <t>Subdirector de Centro</t>
  </si>
  <si>
    <t xml:space="preserve">                       Coordinador de Formación Profesional , </t>
  </si>
  <si>
    <t>Coordinador Académico</t>
  </si>
  <si>
    <t xml:space="preserve"> Empleo y Sistema Nacional de Formación para el Trabajo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</si>
</sst>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quot;$&quot;* #,##0.00_);_(&quot;$&quot;* \(#,##0.00\);_(&quot;$&quot;* &quot;-&quot;??_);_(@_)"/>
    <numFmt numFmtId="165" formatCode="_(&quot;$&quot;\ * #,##0_);_(&quot;$&quot;\ * \(#,##0\);_(&quot;$&quot;\ * &quot;-&quot;??_);_(@_)"/>
    <numFmt numFmtId="166" formatCode="_(* #,##0.00_);_(* \(#,##0.00\);_(* &quot;-&quot;??_);_(@_)"/>
    <numFmt numFmtId="167" formatCode="_(* #,##0_);_(* \(#,##0\);_(* &quot;-&quot;??_);_(@_)"/>
    <numFmt numFmtId="168" formatCode="_-&quot;$&quot;\ * #,##0_-;\-&quot;$&quot;\ * #,##0_-;_-&quot;$&quot;\ * &quot;-&quot;_-;_-@_-"/>
    <numFmt numFmtId="169" formatCode="_(&quot;$&quot;\ * #,##0_);_(&quot;$&quot;\ * \(#,##0\);_(&quot;$&quot;\ * &quot;-&quot;_);_(@_)"/>
    <numFmt numFmtId="170" formatCode="_(&quot;$&quot;\ * #,##0.00_);_(&quot;$&quot;\ * \(#,##0.00\);_(&quot;$&quot;\ * &quot;-&quot;??_);_(@_)"/>
  </numFmts>
  <fonts count="18" x14ac:knownFonts="1">
    <font>
      <sz val="10"/>
      <name val="Arial"/>
      <family val="2"/>
    </font>
    <font>
      <sz val="11"/>
      <color theme="1"/>
      <name val="Calibri"/>
      <family val="2"/>
      <scheme val="minor"/>
    </font>
    <font>
      <sz val="10"/>
      <name val="Arial"/>
      <family val="2"/>
    </font>
    <font>
      <sz val="9"/>
      <color theme="1"/>
      <name val="Calibri"/>
      <family val="2"/>
      <scheme val="minor"/>
    </font>
    <font>
      <sz val="12"/>
      <color theme="1"/>
      <name val="Calibri"/>
      <family val="2"/>
      <scheme val="minor"/>
    </font>
    <font>
      <b/>
      <sz val="9"/>
      <name val="Calibri"/>
      <family val="2"/>
      <scheme val="minor"/>
    </font>
    <font>
      <sz val="9"/>
      <name val="Calibri"/>
      <family val="2"/>
      <scheme val="minor"/>
    </font>
    <font>
      <b/>
      <sz val="9"/>
      <color theme="1"/>
      <name val="Calibri"/>
      <family val="2"/>
      <scheme val="minor"/>
    </font>
    <font>
      <b/>
      <sz val="12"/>
      <color theme="1"/>
      <name val="Calibri"/>
      <family val="2"/>
      <scheme val="minor"/>
    </font>
    <font>
      <sz val="9"/>
      <color indexed="8"/>
      <name val="Calibri"/>
      <family val="2"/>
      <scheme val="minor"/>
    </font>
    <font>
      <sz val="12"/>
      <name val="Calibri"/>
      <family val="2"/>
      <scheme val="minor"/>
    </font>
    <font>
      <sz val="9"/>
      <color rgb="FF000000"/>
      <name val="Calibri"/>
      <family val="2"/>
      <scheme val="minor"/>
    </font>
    <font>
      <sz val="9"/>
      <color rgb="FF333333"/>
      <name val="Calibri"/>
      <family val="2"/>
      <scheme val="minor"/>
    </font>
    <font>
      <b/>
      <sz val="9"/>
      <color rgb="FFFF0000"/>
      <name val="Calibri"/>
      <family val="2"/>
      <scheme val="minor"/>
    </font>
    <font>
      <b/>
      <sz val="12"/>
      <color theme="1"/>
      <name val="Arial"/>
      <family val="2"/>
    </font>
    <font>
      <sz val="10"/>
      <color theme="1"/>
      <name val="Calibri"/>
      <family val="2"/>
      <scheme val="minor"/>
    </font>
    <font>
      <sz val="12"/>
      <color theme="1"/>
      <name val="Arial"/>
      <family val="2"/>
    </font>
    <font>
      <sz val="9"/>
      <color theme="1"/>
      <name val="Arial"/>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2" tint="-9.9978637043366805E-2"/>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medium">
        <color indexed="64"/>
      </right>
      <top/>
      <bottom/>
      <diagonal/>
    </border>
    <border>
      <left style="thin">
        <color indexed="64"/>
      </left>
      <right style="thin">
        <color indexed="64"/>
      </right>
      <top/>
      <bottom style="thin">
        <color indexed="64"/>
      </bottom>
      <diagonal/>
    </border>
    <border>
      <left style="medium">
        <color indexed="64"/>
      </left>
      <right/>
      <top/>
      <bottom/>
      <diagonal/>
    </border>
    <border>
      <left style="thin">
        <color auto="1"/>
      </left>
      <right/>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top/>
      <bottom style="thin">
        <color indexed="64"/>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style="thin">
        <color indexed="64"/>
      </left>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s>
  <cellStyleXfs count="11">
    <xf numFmtId="0" fontId="0" fillId="0" borderId="0"/>
    <xf numFmtId="164" fontId="2" fillId="0" borderId="0" applyFont="0" applyFill="0" applyBorder="0" applyAlignment="0" applyProtection="0"/>
    <xf numFmtId="9" fontId="2" fillId="0" borderId="0" applyFont="0" applyFill="0" applyBorder="0" applyAlignment="0" applyProtection="0"/>
    <xf numFmtId="0" fontId="2" fillId="0" borderId="0"/>
    <xf numFmtId="166" fontId="2" fillId="0" borderId="0" applyFont="0" applyFill="0" applyBorder="0" applyAlignment="0" applyProtection="0"/>
    <xf numFmtId="168" fontId="1" fillId="0" borderId="0" applyFont="0" applyFill="0" applyBorder="0" applyAlignment="0" applyProtection="0"/>
    <xf numFmtId="0" fontId="2" fillId="0" borderId="0"/>
    <xf numFmtId="0" fontId="1" fillId="0" borderId="0"/>
    <xf numFmtId="0" fontId="2" fillId="0" borderId="0"/>
    <xf numFmtId="0" fontId="1" fillId="0" borderId="0"/>
    <xf numFmtId="170" fontId="1" fillId="0" borderId="0" applyFont="0" applyFill="0" applyBorder="0" applyAlignment="0" applyProtection="0"/>
  </cellStyleXfs>
  <cellXfs count="368">
    <xf numFmtId="0" fontId="0" fillId="0" borderId="0" xfId="0"/>
    <xf numFmtId="0" fontId="3" fillId="2" borderId="0" xfId="0" applyFont="1" applyFill="1" applyAlignment="1">
      <alignment horizontal="center" vertical="center"/>
    </xf>
    <xf numFmtId="0" fontId="3" fillId="0" borderId="0" xfId="0" applyFont="1" applyAlignment="1">
      <alignment horizontal="center" vertical="center"/>
    </xf>
    <xf numFmtId="0" fontId="3" fillId="2" borderId="0" xfId="0" applyFont="1" applyFill="1" applyAlignment="1">
      <alignment horizontal="center"/>
    </xf>
    <xf numFmtId="0" fontId="3" fillId="2" borderId="0" xfId="0" applyFont="1" applyFill="1"/>
    <xf numFmtId="1" fontId="3" fillId="2" borderId="0" xfId="0" applyNumberFormat="1" applyFont="1" applyFill="1"/>
    <xf numFmtId="165" fontId="3" fillId="2" borderId="0" xfId="1" applyNumberFormat="1" applyFont="1" applyFill="1"/>
    <xf numFmtId="165" fontId="3" fillId="2" borderId="0" xfId="1" applyNumberFormat="1" applyFont="1" applyFill="1" applyAlignment="1"/>
    <xf numFmtId="0" fontId="3" fillId="2" borderId="0" xfId="0" applyFont="1" applyFill="1" applyAlignment="1">
      <alignment horizontal="left" vertical="center"/>
    </xf>
    <xf numFmtId="0" fontId="3" fillId="2" borderId="0" xfId="0" applyFont="1" applyFill="1" applyAlignment="1">
      <alignment horizontal="center" vertical="center" wrapText="1"/>
    </xf>
    <xf numFmtId="3" fontId="3" fillId="2" borderId="0" xfId="0" applyNumberFormat="1" applyFont="1" applyFill="1"/>
    <xf numFmtId="0" fontId="4" fillId="2" borderId="0" xfId="0" applyFont="1" applyFill="1" applyAlignment="1">
      <alignment horizontal="center" vertical="center"/>
    </xf>
    <xf numFmtId="167" fontId="5" fillId="2" borderId="0" xfId="4" applyNumberFormat="1" applyFont="1" applyFill="1" applyBorder="1" applyAlignment="1">
      <alignment horizontal="center" vertical="center" wrapText="1"/>
    </xf>
    <xf numFmtId="1" fontId="5" fillId="2" borderId="0" xfId="4" applyNumberFormat="1" applyFont="1" applyFill="1" applyBorder="1" applyAlignment="1">
      <alignment horizontal="center" vertical="center" wrapText="1"/>
    </xf>
    <xf numFmtId="165" fontId="5" fillId="2" borderId="0" xfId="1" applyNumberFormat="1" applyFont="1" applyFill="1" applyBorder="1" applyAlignment="1">
      <alignment horizontal="center" vertical="center" wrapText="1"/>
    </xf>
    <xf numFmtId="165" fontId="5" fillId="2" borderId="0" xfId="1" applyNumberFormat="1" applyFont="1" applyFill="1" applyBorder="1" applyAlignment="1">
      <alignment vertical="center" wrapText="1"/>
    </xf>
    <xf numFmtId="0" fontId="6" fillId="2" borderId="0" xfId="3" applyFont="1" applyFill="1" applyAlignment="1">
      <alignment horizontal="left" vertical="center" wrapText="1"/>
    </xf>
    <xf numFmtId="0" fontId="5" fillId="2" borderId="1" xfId="3" applyFont="1" applyFill="1" applyBorder="1" applyAlignment="1">
      <alignment horizontal="center" vertical="center"/>
    </xf>
    <xf numFmtId="0" fontId="5" fillId="2" borderId="0" xfId="3" applyFont="1" applyFill="1" applyAlignment="1">
      <alignment horizontal="center" vertical="center"/>
    </xf>
    <xf numFmtId="1" fontId="5" fillId="2" borderId="0" xfId="3" applyNumberFormat="1" applyFont="1" applyFill="1" applyAlignment="1">
      <alignment horizontal="center" vertical="center"/>
    </xf>
    <xf numFmtId="165" fontId="5" fillId="2" borderId="0" xfId="1" applyNumberFormat="1" applyFont="1" applyFill="1" applyBorder="1" applyAlignment="1">
      <alignment horizontal="center" vertical="center"/>
    </xf>
    <xf numFmtId="165" fontId="6" fillId="2" borderId="0" xfId="1" applyNumberFormat="1" applyFont="1" applyFill="1" applyBorder="1" applyAlignment="1">
      <alignment horizontal="center" vertical="center" wrapText="1"/>
    </xf>
    <xf numFmtId="0" fontId="6" fillId="2" borderId="0" xfId="3" applyFont="1" applyFill="1" applyAlignment="1">
      <alignment horizontal="center" vertical="center" wrapText="1"/>
    </xf>
    <xf numFmtId="168" fontId="5" fillId="2" borderId="0" xfId="3" applyNumberFormat="1" applyFont="1" applyFill="1" applyAlignment="1">
      <alignment horizontal="center" vertical="center"/>
    </xf>
    <xf numFmtId="0" fontId="6" fillId="2" borderId="1" xfId="3" applyFont="1" applyFill="1" applyBorder="1" applyAlignment="1">
      <alignment horizontal="center" vertical="center"/>
    </xf>
    <xf numFmtId="169" fontId="5" fillId="2" borderId="1" xfId="3" applyNumberFormat="1" applyFont="1" applyFill="1" applyBorder="1" applyAlignment="1">
      <alignment horizontal="center" vertical="center"/>
    </xf>
    <xf numFmtId="165" fontId="5" fillId="2" borderId="4" xfId="1" applyNumberFormat="1" applyFont="1" applyFill="1" applyBorder="1" applyAlignment="1">
      <alignment horizontal="center" vertical="center" wrapText="1"/>
    </xf>
    <xf numFmtId="0" fontId="6" fillId="2" borderId="4" xfId="3" applyFont="1" applyFill="1" applyBorder="1" applyAlignment="1">
      <alignment horizontal="center" vertical="center" wrapText="1"/>
    </xf>
    <xf numFmtId="0" fontId="6" fillId="2" borderId="1" xfId="3" applyFont="1" applyFill="1" applyBorder="1" applyAlignment="1">
      <alignment horizontal="center" vertical="center" wrapText="1"/>
    </xf>
    <xf numFmtId="3" fontId="5" fillId="2" borderId="1" xfId="1" applyNumberFormat="1" applyFont="1" applyFill="1" applyBorder="1" applyAlignment="1">
      <alignment horizontal="center" vertical="center" wrapText="1"/>
    </xf>
    <xf numFmtId="0" fontId="6" fillId="2" borderId="0" xfId="3" applyFont="1" applyFill="1" applyAlignment="1">
      <alignment horizontal="center" vertical="center"/>
    </xf>
    <xf numFmtId="165" fontId="5" fillId="2" borderId="1" xfId="1" applyNumberFormat="1" applyFont="1" applyFill="1" applyBorder="1" applyAlignment="1">
      <alignment horizontal="center" vertical="center" wrapText="1"/>
    </xf>
    <xf numFmtId="167" fontId="5" fillId="2" borderId="1" xfId="4" applyNumberFormat="1" applyFont="1" applyFill="1" applyBorder="1" applyAlignment="1">
      <alignment horizontal="center" vertical="center" wrapText="1"/>
    </xf>
    <xf numFmtId="165" fontId="5" fillId="2" borderId="5" xfId="3" applyNumberFormat="1" applyFont="1" applyFill="1" applyBorder="1" applyAlignment="1">
      <alignment horizontal="center" vertical="center" wrapText="1"/>
    </xf>
    <xf numFmtId="165" fontId="5" fillId="2" borderId="2" xfId="1" applyNumberFormat="1" applyFont="1" applyFill="1" applyBorder="1" applyAlignment="1">
      <alignment horizontal="center" vertical="center" wrapText="1"/>
    </xf>
    <xf numFmtId="0" fontId="6" fillId="2" borderId="5" xfId="3" applyFont="1" applyFill="1" applyBorder="1" applyAlignment="1">
      <alignment horizontal="center" vertical="center" wrapText="1"/>
    </xf>
    <xf numFmtId="9" fontId="5" fillId="2" borderId="5" xfId="2" applyFont="1" applyFill="1" applyBorder="1" applyAlignment="1">
      <alignment horizontal="center" vertical="center" wrapText="1"/>
    </xf>
    <xf numFmtId="165" fontId="5" fillId="2" borderId="5" xfId="1" applyNumberFormat="1" applyFont="1" applyFill="1" applyBorder="1" applyAlignment="1">
      <alignment horizontal="center" vertical="center" wrapText="1"/>
    </xf>
    <xf numFmtId="0" fontId="5" fillId="2" borderId="6" xfId="1" applyNumberFormat="1" applyFont="1" applyFill="1" applyBorder="1" applyAlignment="1">
      <alignment horizontal="center" vertical="center" wrapText="1"/>
    </xf>
    <xf numFmtId="0" fontId="5" fillId="2" borderId="5" xfId="4" applyNumberFormat="1" applyFont="1" applyFill="1" applyBorder="1" applyAlignment="1">
      <alignment horizontal="center" vertical="center" wrapText="1"/>
    </xf>
    <xf numFmtId="0" fontId="5" fillId="2" borderId="1" xfId="3" applyFont="1" applyFill="1" applyBorder="1" applyAlignment="1">
      <alignment horizontal="center" vertical="center" wrapText="1"/>
    </xf>
    <xf numFmtId="0" fontId="6" fillId="3" borderId="1" xfId="3"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1" fontId="6" fillId="3" borderId="1" xfId="3" applyNumberFormat="1" applyFont="1" applyFill="1" applyBorder="1" applyAlignment="1">
      <alignment horizontal="center" vertical="center"/>
    </xf>
    <xf numFmtId="168" fontId="10" fillId="6" borderId="1" xfId="5" applyFont="1" applyFill="1" applyBorder="1" applyAlignment="1">
      <alignment horizontal="center" vertical="center" wrapText="1"/>
    </xf>
    <xf numFmtId="0" fontId="11" fillId="3" borderId="1" xfId="0" applyFont="1" applyFill="1" applyBorder="1" applyAlignment="1">
      <alignment horizontal="center" vertical="center" wrapText="1"/>
    </xf>
    <xf numFmtId="0" fontId="6" fillId="0" borderId="1" xfId="3" applyFont="1" applyBorder="1" applyAlignment="1">
      <alignment horizontal="center" vertical="center" wrapText="1"/>
    </xf>
    <xf numFmtId="0" fontId="12" fillId="0" borderId="1" xfId="7" applyFont="1" applyBorder="1" applyAlignment="1">
      <alignment horizontal="center" vertical="center" wrapText="1"/>
    </xf>
    <xf numFmtId="0" fontId="3" fillId="0" borderId="1" xfId="7" applyFont="1" applyBorder="1" applyAlignment="1">
      <alignment horizontal="center" vertical="center" wrapText="1"/>
    </xf>
    <xf numFmtId="1" fontId="6" fillId="0" borderId="1" xfId="3" applyNumberFormat="1" applyFont="1" applyBorder="1" applyAlignment="1">
      <alignment horizontal="center" vertical="center"/>
    </xf>
    <xf numFmtId="168" fontId="10" fillId="2" borderId="1" xfId="5" applyFont="1" applyFill="1" applyBorder="1" applyAlignment="1">
      <alignment horizontal="center" vertical="center" wrapText="1"/>
    </xf>
    <xf numFmtId="0" fontId="12" fillId="0" borderId="1" xfId="7" applyFont="1" applyBorder="1" applyAlignment="1">
      <alignment horizontal="center" vertical="top" wrapText="1"/>
    </xf>
    <xf numFmtId="0" fontId="3" fillId="0" borderId="1" xfId="7" applyFont="1" applyBorder="1" applyAlignment="1">
      <alignment horizontal="center" vertical="justify" wrapText="1"/>
    </xf>
    <xf numFmtId="0" fontId="3" fillId="3" borderId="23" xfId="0" applyFont="1" applyFill="1" applyBorder="1" applyAlignment="1">
      <alignment horizontal="center" vertical="center"/>
    </xf>
    <xf numFmtId="0" fontId="12" fillId="3" borderId="23" xfId="0" applyFont="1" applyFill="1" applyBorder="1" applyAlignment="1">
      <alignment horizontal="center" vertical="center" wrapText="1"/>
    </xf>
    <xf numFmtId="0" fontId="6" fillId="3" borderId="23" xfId="0" applyFont="1" applyFill="1" applyBorder="1" applyAlignment="1">
      <alignment horizontal="center" vertical="center" wrapText="1"/>
    </xf>
    <xf numFmtId="0" fontId="3" fillId="3" borderId="23" xfId="0" applyFont="1" applyFill="1" applyBorder="1" applyAlignment="1">
      <alignment horizontal="center" vertical="center" wrapText="1"/>
    </xf>
    <xf numFmtId="1" fontId="6" fillId="3" borderId="23" xfId="3" applyNumberFormat="1" applyFont="1" applyFill="1" applyBorder="1" applyAlignment="1">
      <alignment horizontal="center" vertical="center"/>
    </xf>
    <xf numFmtId="0" fontId="6" fillId="3" borderId="23" xfId="3" applyFont="1" applyFill="1" applyBorder="1" applyAlignment="1">
      <alignment horizontal="center" vertical="center" wrapText="1"/>
    </xf>
    <xf numFmtId="168" fontId="10" fillId="3" borderId="23" xfId="5" applyFont="1" applyFill="1" applyBorder="1" applyAlignment="1">
      <alignment horizontal="center" vertical="center" wrapText="1"/>
    </xf>
    <xf numFmtId="0" fontId="3" fillId="3" borderId="0" xfId="0" applyFont="1" applyFill="1"/>
    <xf numFmtId="0" fontId="12"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14" fontId="6" fillId="3" borderId="5" xfId="3" applyNumberFormat="1" applyFont="1" applyFill="1" applyBorder="1" applyAlignment="1">
      <alignment horizontal="center" vertical="center" wrapText="1"/>
    </xf>
    <xf numFmtId="0" fontId="12" fillId="0" borderId="1" xfId="0" applyFont="1" applyBorder="1" applyAlignment="1">
      <alignment horizontal="center" vertical="center" wrapText="1"/>
    </xf>
    <xf numFmtId="0" fontId="6" fillId="0" borderId="1" xfId="8" applyFont="1" applyBorder="1" applyAlignment="1">
      <alignment horizontal="center" vertical="center" wrapText="1"/>
    </xf>
    <xf numFmtId="0" fontId="3" fillId="0" borderId="1" xfId="0" applyFont="1" applyBorder="1" applyAlignment="1">
      <alignment horizontal="center" vertical="center"/>
    </xf>
    <xf numFmtId="0" fontId="6" fillId="3" borderId="1" xfId="0" applyFont="1" applyFill="1" applyBorder="1" applyAlignment="1">
      <alignment horizontal="center" vertical="center"/>
    </xf>
    <xf numFmtId="14" fontId="6" fillId="3" borderId="1" xfId="3" applyNumberFormat="1" applyFont="1" applyFill="1" applyBorder="1" applyAlignment="1">
      <alignment horizontal="center" vertical="center" wrapText="1"/>
    </xf>
    <xf numFmtId="14" fontId="6" fillId="3" borderId="1" xfId="0" applyNumberFormat="1" applyFont="1" applyFill="1" applyBorder="1" applyAlignment="1">
      <alignment horizontal="center" vertical="center"/>
    </xf>
    <xf numFmtId="0" fontId="6" fillId="8" borderId="1" xfId="3" applyFont="1" applyFill="1" applyBorder="1" applyAlignment="1">
      <alignment horizontal="center" vertical="center" wrapText="1"/>
    </xf>
    <xf numFmtId="0" fontId="6" fillId="8" borderId="1" xfId="0" applyFont="1" applyFill="1" applyBorder="1" applyAlignment="1">
      <alignment horizontal="center" vertical="center" wrapText="1"/>
    </xf>
    <xf numFmtId="0" fontId="6" fillId="8" borderId="1" xfId="8" applyFont="1" applyFill="1" applyBorder="1" applyAlignment="1">
      <alignment horizontal="center" vertical="center" wrapText="1"/>
    </xf>
    <xf numFmtId="0" fontId="6" fillId="8" borderId="1" xfId="0" applyFont="1" applyFill="1" applyBorder="1" applyAlignment="1">
      <alignment horizontal="center" vertical="center"/>
    </xf>
    <xf numFmtId="1" fontId="6" fillId="8" borderId="1" xfId="3" applyNumberFormat="1" applyFont="1" applyFill="1" applyBorder="1" applyAlignment="1">
      <alignment horizontal="center" vertical="center"/>
    </xf>
    <xf numFmtId="168" fontId="10" fillId="8" borderId="1" xfId="5" applyFont="1" applyFill="1" applyBorder="1" applyAlignment="1">
      <alignment horizontal="center" vertical="center" wrapText="1"/>
    </xf>
    <xf numFmtId="0" fontId="3" fillId="8" borderId="0" xfId="0" applyFont="1" applyFill="1"/>
    <xf numFmtId="0" fontId="3" fillId="8" borderId="5" xfId="0" applyFont="1" applyFill="1" applyBorder="1" applyAlignment="1">
      <alignment horizontal="center" vertical="center"/>
    </xf>
    <xf numFmtId="0" fontId="6" fillId="0" borderId="1" xfId="0" applyFont="1" applyBorder="1" applyAlignment="1">
      <alignment horizontal="center" vertical="center" wrapText="1"/>
    </xf>
    <xf numFmtId="0" fontId="6" fillId="0" borderId="0" xfId="0" applyFont="1"/>
    <xf numFmtId="0" fontId="6" fillId="0" borderId="0" xfId="0" applyFont="1" applyAlignment="1">
      <alignment horizontal="left"/>
    </xf>
    <xf numFmtId="0" fontId="6" fillId="0" borderId="1" xfId="6" applyFont="1" applyBorder="1" applyAlignment="1">
      <alignment horizontal="center" vertical="center" wrapText="1"/>
    </xf>
    <xf numFmtId="0" fontId="6" fillId="3" borderId="1" xfId="8" applyFont="1" applyFill="1" applyBorder="1" applyAlignment="1">
      <alignment horizontal="center" vertical="center" wrapText="1"/>
    </xf>
    <xf numFmtId="0" fontId="12" fillId="0" borderId="1" xfId="9" applyFont="1" applyBorder="1" applyAlignment="1">
      <alignment horizontal="center" vertical="center" wrapText="1"/>
    </xf>
    <xf numFmtId="0" fontId="3" fillId="0" borderId="1" xfId="9" applyFont="1" applyBorder="1" applyAlignment="1">
      <alignment horizontal="center" vertical="center" wrapText="1"/>
    </xf>
    <xf numFmtId="14" fontId="6" fillId="0" borderId="1" xfId="3" applyNumberFormat="1" applyFont="1" applyBorder="1" applyAlignment="1">
      <alignment horizontal="center" vertical="center" wrapText="1"/>
    </xf>
    <xf numFmtId="168" fontId="10" fillId="0" borderId="1" xfId="5" applyFont="1" applyFill="1" applyBorder="1" applyAlignment="1">
      <alignment horizontal="center" vertical="center" wrapText="1"/>
    </xf>
    <xf numFmtId="0" fontId="3" fillId="0" borderId="0" xfId="0" applyFont="1"/>
    <xf numFmtId="0" fontId="12" fillId="0" borderId="1" xfId="9" applyFont="1" applyBorder="1" applyAlignment="1">
      <alignment horizontal="center" vertical="top" wrapText="1"/>
    </xf>
    <xf numFmtId="0" fontId="3" fillId="0" borderId="1" xfId="9" applyFont="1" applyBorder="1" applyAlignment="1">
      <alignment horizontal="center" vertical="justify" wrapText="1"/>
    </xf>
    <xf numFmtId="0" fontId="12" fillId="8" borderId="1" xfId="9" applyFont="1" applyFill="1" applyBorder="1" applyAlignment="1">
      <alignment horizontal="center" vertical="center" wrapText="1"/>
    </xf>
    <xf numFmtId="0" fontId="3" fillId="8" borderId="1" xfId="9" applyFont="1" applyFill="1" applyBorder="1" applyAlignment="1">
      <alignment horizontal="center" vertical="center" wrapText="1"/>
    </xf>
    <xf numFmtId="14" fontId="6" fillId="8" borderId="1" xfId="3" applyNumberFormat="1" applyFont="1" applyFill="1" applyBorder="1" applyAlignment="1">
      <alignment horizontal="center" vertical="center" wrapText="1"/>
    </xf>
    <xf numFmtId="0" fontId="12" fillId="8" borderId="1" xfId="9" applyFont="1" applyFill="1" applyBorder="1" applyAlignment="1">
      <alignment horizontal="center" vertical="top" wrapText="1"/>
    </xf>
    <xf numFmtId="0" fontId="3" fillId="8" borderId="1" xfId="9" applyFont="1" applyFill="1" applyBorder="1" applyAlignment="1">
      <alignment horizontal="center" vertical="justify" wrapText="1"/>
    </xf>
    <xf numFmtId="168" fontId="3" fillId="2" borderId="0" xfId="0" applyNumberFormat="1" applyFont="1" applyFill="1"/>
    <xf numFmtId="0" fontId="9" fillId="0" borderId="20" xfId="6" applyFont="1" applyBorder="1" applyAlignment="1">
      <alignment vertical="center" wrapText="1"/>
    </xf>
    <xf numFmtId="168" fontId="3" fillId="2" borderId="0" xfId="5" applyFont="1" applyFill="1"/>
    <xf numFmtId="168" fontId="4" fillId="2" borderId="0" xfId="0" applyNumberFormat="1" applyFont="1" applyFill="1" applyAlignment="1">
      <alignment horizontal="center" vertical="center"/>
    </xf>
    <xf numFmtId="0" fontId="14" fillId="2" borderId="0" xfId="0" applyFont="1" applyFill="1" applyAlignment="1">
      <alignment horizontal="center"/>
    </xf>
    <xf numFmtId="0" fontId="15" fillId="2" borderId="0" xfId="0" applyFont="1" applyFill="1" applyAlignment="1">
      <alignment horizontal="center"/>
    </xf>
    <xf numFmtId="0" fontId="14" fillId="2" borderId="0" xfId="0" applyFont="1" applyFill="1"/>
    <xf numFmtId="0" fontId="15" fillId="2" borderId="0" xfId="0" applyFont="1" applyFill="1" applyAlignment="1">
      <alignment horizontal="left"/>
    </xf>
    <xf numFmtId="0" fontId="16" fillId="2" borderId="0" xfId="0" applyFont="1" applyFill="1" applyAlignment="1">
      <alignment horizontal="center"/>
    </xf>
    <xf numFmtId="0" fontId="16" fillId="2" borderId="0" xfId="0" applyFont="1" applyFill="1" applyAlignment="1">
      <alignment horizontal="center" wrapText="1"/>
    </xf>
    <xf numFmtId="164" fontId="4" fillId="2" borderId="0" xfId="1" applyFont="1" applyFill="1" applyAlignment="1">
      <alignment horizontal="center" vertical="center"/>
    </xf>
    <xf numFmtId="0" fontId="16" fillId="2" borderId="0" xfId="0" applyFont="1" applyFill="1"/>
    <xf numFmtId="165" fontId="17" fillId="2" borderId="0" xfId="1" applyNumberFormat="1" applyFont="1" applyFill="1" applyBorder="1" applyAlignment="1">
      <alignment horizontal="center"/>
    </xf>
    <xf numFmtId="0" fontId="16" fillId="2" borderId="0" xfId="0" applyFont="1" applyFill="1" applyAlignment="1">
      <alignment horizontal="center" wrapText="1"/>
    </xf>
    <xf numFmtId="0" fontId="6" fillId="8" borderId="1" xfId="0" applyFont="1" applyFill="1" applyBorder="1" applyAlignment="1">
      <alignment horizontal="center" vertical="center"/>
    </xf>
    <xf numFmtId="0" fontId="3" fillId="8" borderId="5" xfId="0" applyFont="1" applyFill="1" applyBorder="1" applyAlignment="1">
      <alignment horizontal="center" vertical="center"/>
    </xf>
    <xf numFmtId="0" fontId="3" fillId="8" borderId="20" xfId="0" applyFont="1" applyFill="1" applyBorder="1" applyAlignment="1">
      <alignment horizontal="center" vertical="center"/>
    </xf>
    <xf numFmtId="0" fontId="3" fillId="8" borderId="23" xfId="0" applyFont="1" applyFill="1" applyBorder="1" applyAlignment="1">
      <alignment horizontal="center" vertical="center"/>
    </xf>
    <xf numFmtId="165" fontId="6" fillId="8" borderId="1" xfId="0" applyNumberFormat="1" applyFont="1" applyFill="1" applyBorder="1" applyAlignment="1">
      <alignment horizontal="center" vertical="center"/>
    </xf>
    <xf numFmtId="3" fontId="6" fillId="8" borderId="1" xfId="5" applyNumberFormat="1" applyFont="1" applyFill="1" applyBorder="1" applyAlignment="1">
      <alignment horizontal="center" vertical="center"/>
    </xf>
    <xf numFmtId="0" fontId="9" fillId="8" borderId="5" xfId="6" applyFont="1" applyFill="1" applyBorder="1" applyAlignment="1">
      <alignment horizontal="center" vertical="center" wrapText="1"/>
    </xf>
    <xf numFmtId="0" fontId="9" fillId="8" borderId="20" xfId="6" applyFont="1" applyFill="1" applyBorder="1" applyAlignment="1">
      <alignment horizontal="center" vertical="center" wrapText="1"/>
    </xf>
    <xf numFmtId="0" fontId="9" fillId="8" borderId="1" xfId="6" applyFont="1" applyFill="1" applyBorder="1" applyAlignment="1">
      <alignment horizontal="center" vertical="center" wrapText="1"/>
    </xf>
    <xf numFmtId="0" fontId="3" fillId="8" borderId="1" xfId="0" applyFont="1" applyFill="1" applyBorder="1" applyAlignment="1">
      <alignment horizontal="center"/>
    </xf>
    <xf numFmtId="0" fontId="3" fillId="8" borderId="5" xfId="0" applyFont="1" applyFill="1" applyBorder="1" applyAlignment="1">
      <alignment horizontal="center"/>
    </xf>
    <xf numFmtId="0" fontId="3" fillId="8" borderId="33" xfId="0" applyFont="1" applyFill="1" applyBorder="1" applyAlignment="1">
      <alignment horizontal="center"/>
    </xf>
    <xf numFmtId="0" fontId="3" fillId="4" borderId="14" xfId="0" applyFont="1" applyFill="1" applyBorder="1" applyAlignment="1">
      <alignment horizontal="center" vertical="center" wrapText="1"/>
    </xf>
    <xf numFmtId="0" fontId="3" fillId="4" borderId="29"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6" fillId="8" borderId="3" xfId="0" applyFont="1" applyFill="1" applyBorder="1" applyAlignment="1">
      <alignment horizontal="center" vertical="center"/>
    </xf>
    <xf numFmtId="0" fontId="3" fillId="8" borderId="5" xfId="0" applyFont="1" applyFill="1" applyBorder="1" applyAlignment="1">
      <alignment horizontal="center" vertical="center" wrapText="1"/>
    </xf>
    <xf numFmtId="0" fontId="3" fillId="8" borderId="20" xfId="0" applyFont="1" applyFill="1" applyBorder="1" applyAlignment="1">
      <alignment horizontal="center" vertical="center" wrapText="1"/>
    </xf>
    <xf numFmtId="0" fontId="3" fillId="8" borderId="34"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3" fillId="8" borderId="33" xfId="0" applyFont="1" applyFill="1" applyBorder="1" applyAlignment="1">
      <alignment horizontal="center" vertical="center" wrapText="1"/>
    </xf>
    <xf numFmtId="0" fontId="7" fillId="8" borderId="1" xfId="0" applyFont="1" applyFill="1" applyBorder="1" applyAlignment="1">
      <alignment horizontal="center" vertical="center" wrapText="1"/>
    </xf>
    <xf numFmtId="0" fontId="7" fillId="8" borderId="5" xfId="0" applyFont="1" applyFill="1" applyBorder="1" applyAlignment="1">
      <alignment horizontal="center" vertical="center" wrapText="1"/>
    </xf>
    <xf numFmtId="0" fontId="7" fillId="8" borderId="33" xfId="0" applyFont="1" applyFill="1" applyBorder="1" applyAlignment="1">
      <alignment horizontal="center" vertical="center" wrapText="1"/>
    </xf>
    <xf numFmtId="0" fontId="3" fillId="8" borderId="1" xfId="0" applyFont="1" applyFill="1" applyBorder="1" applyAlignment="1">
      <alignment horizontal="center" vertical="center"/>
    </xf>
    <xf numFmtId="0" fontId="3" fillId="8" borderId="33" xfId="0" applyFont="1" applyFill="1" applyBorder="1" applyAlignment="1">
      <alignment horizontal="center" vertical="center"/>
    </xf>
    <xf numFmtId="0" fontId="6" fillId="8" borderId="13" xfId="3" applyFont="1" applyFill="1" applyBorder="1" applyAlignment="1">
      <alignment horizontal="center" vertical="center" wrapText="1"/>
    </xf>
    <xf numFmtId="0" fontId="6" fillId="8" borderId="16" xfId="3" applyFont="1" applyFill="1" applyBorder="1" applyAlignment="1">
      <alignment horizontal="center" vertical="center" wrapText="1"/>
    </xf>
    <xf numFmtId="0" fontId="6" fillId="8" borderId="32" xfId="3" applyFont="1" applyFill="1" applyBorder="1" applyAlignment="1">
      <alignment horizontal="center" vertical="center" wrapText="1"/>
    </xf>
    <xf numFmtId="0" fontId="6" fillId="8" borderId="1" xfId="3" applyFont="1" applyFill="1" applyBorder="1" applyAlignment="1">
      <alignment horizontal="center" vertical="center" wrapText="1"/>
    </xf>
    <xf numFmtId="0" fontId="6" fillId="8" borderId="5" xfId="3" applyFont="1" applyFill="1" applyBorder="1" applyAlignment="1">
      <alignment horizontal="center" vertical="center" wrapText="1"/>
    </xf>
    <xf numFmtId="0" fontId="6" fillId="8" borderId="33" xfId="3" applyFont="1" applyFill="1" applyBorder="1" applyAlignment="1">
      <alignment horizontal="center" vertical="center" wrapText="1"/>
    </xf>
    <xf numFmtId="1" fontId="6" fillId="8" borderId="1" xfId="3" applyNumberFormat="1" applyFont="1" applyFill="1" applyBorder="1" applyAlignment="1">
      <alignment horizontal="center" vertical="center"/>
    </xf>
    <xf numFmtId="1" fontId="6" fillId="8" borderId="5" xfId="3" applyNumberFormat="1" applyFont="1" applyFill="1" applyBorder="1" applyAlignment="1">
      <alignment horizontal="center" vertical="center"/>
    </xf>
    <xf numFmtId="1" fontId="6" fillId="8" borderId="33" xfId="3" applyNumberFormat="1" applyFont="1" applyFill="1" applyBorder="1" applyAlignment="1">
      <alignment horizontal="center" vertical="center"/>
    </xf>
    <xf numFmtId="165" fontId="6" fillId="8" borderId="1" xfId="1" applyNumberFormat="1" applyFont="1" applyFill="1" applyBorder="1" applyAlignment="1">
      <alignment horizontal="center" vertical="center" wrapText="1"/>
    </xf>
    <xf numFmtId="165" fontId="6" fillId="8" borderId="5" xfId="10" applyNumberFormat="1" applyFont="1" applyFill="1" applyBorder="1" applyAlignment="1">
      <alignment horizontal="center" vertical="center"/>
    </xf>
    <xf numFmtId="165" fontId="6" fillId="8" borderId="20" xfId="10" applyNumberFormat="1" applyFont="1" applyFill="1" applyBorder="1" applyAlignment="1">
      <alignment horizontal="center" vertical="center"/>
    </xf>
    <xf numFmtId="165" fontId="6" fillId="8" borderId="34" xfId="10" applyNumberFormat="1" applyFont="1" applyFill="1" applyBorder="1" applyAlignment="1">
      <alignment horizontal="center" vertical="center"/>
    </xf>
    <xf numFmtId="0" fontId="9" fillId="8" borderId="33" xfId="6" applyFont="1" applyFill="1" applyBorder="1" applyAlignment="1">
      <alignment horizontal="center" vertical="center" wrapText="1"/>
    </xf>
    <xf numFmtId="0" fontId="3" fillId="0" borderId="20" xfId="0" applyFont="1" applyBorder="1" applyAlignment="1">
      <alignment horizontal="center" vertical="center" wrapText="1"/>
    </xf>
    <xf numFmtId="0" fontId="3" fillId="0" borderId="23" xfId="0" applyFont="1" applyBorder="1" applyAlignment="1">
      <alignment horizontal="center" vertical="center" wrapText="1"/>
    </xf>
    <xf numFmtId="165" fontId="6" fillId="0" borderId="20" xfId="0" applyNumberFormat="1" applyFont="1" applyBorder="1" applyAlignment="1">
      <alignment horizontal="center" vertical="center"/>
    </xf>
    <xf numFmtId="165" fontId="6" fillId="0" borderId="23" xfId="0" applyNumberFormat="1" applyFont="1" applyBorder="1" applyAlignment="1">
      <alignment horizontal="center" vertical="center"/>
    </xf>
    <xf numFmtId="3" fontId="6" fillId="0" borderId="20" xfId="5" applyNumberFormat="1" applyFont="1" applyFill="1" applyBorder="1" applyAlignment="1">
      <alignment horizontal="center" vertical="center"/>
    </xf>
    <xf numFmtId="3" fontId="6" fillId="0" borderId="23" xfId="5" applyNumberFormat="1" applyFont="1" applyFill="1" applyBorder="1" applyAlignment="1">
      <alignment horizontal="center" vertical="center"/>
    </xf>
    <xf numFmtId="0" fontId="9" fillId="0" borderId="5" xfId="6" applyFont="1" applyBorder="1" applyAlignment="1">
      <alignment horizontal="center" vertical="center" wrapText="1"/>
    </xf>
    <xf numFmtId="0" fontId="9" fillId="0" borderId="20" xfId="6" applyFont="1" applyBorder="1" applyAlignment="1">
      <alignment horizontal="center" vertical="center" wrapText="1"/>
    </xf>
    <xf numFmtId="0" fontId="3" fillId="0" borderId="20" xfId="0" applyFont="1" applyBorder="1" applyAlignment="1">
      <alignment horizontal="center" vertical="center"/>
    </xf>
    <xf numFmtId="0" fontId="3" fillId="0" borderId="23" xfId="0" applyFont="1" applyBorder="1" applyAlignment="1">
      <alignment horizontal="center" vertical="center"/>
    </xf>
    <xf numFmtId="0" fontId="3" fillId="4" borderId="20"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6" fillId="0" borderId="13" xfId="3" applyFont="1" applyBorder="1" applyAlignment="1">
      <alignment horizontal="center" vertical="center" wrapText="1"/>
    </xf>
    <xf numFmtId="0" fontId="6" fillId="0" borderId="16" xfId="3" applyFont="1" applyBorder="1" applyAlignment="1">
      <alignment horizontal="center" vertical="center" wrapText="1"/>
    </xf>
    <xf numFmtId="0" fontId="6" fillId="0" borderId="1" xfId="3" applyFont="1" applyBorder="1" applyAlignment="1">
      <alignment horizontal="center" vertical="center" wrapText="1"/>
    </xf>
    <xf numFmtId="0" fontId="6" fillId="0" borderId="5" xfId="3" applyFont="1" applyBorder="1" applyAlignment="1">
      <alignment horizontal="center" vertical="center" wrapText="1"/>
    </xf>
    <xf numFmtId="1" fontId="6" fillId="0" borderId="1" xfId="3" applyNumberFormat="1" applyFont="1" applyBorder="1" applyAlignment="1">
      <alignment horizontal="center" vertical="center"/>
    </xf>
    <xf numFmtId="1" fontId="6" fillId="0" borderId="5" xfId="3" applyNumberFormat="1" applyFont="1" applyBorder="1" applyAlignment="1">
      <alignment horizontal="center" vertical="center"/>
    </xf>
    <xf numFmtId="165" fontId="6" fillId="0" borderId="1" xfId="1" applyNumberFormat="1" applyFont="1" applyFill="1" applyBorder="1" applyAlignment="1">
      <alignment horizontal="center" vertical="center" wrapText="1"/>
    </xf>
    <xf numFmtId="165" fontId="6" fillId="0" borderId="20" xfId="10" applyNumberFormat="1" applyFont="1" applyFill="1" applyBorder="1" applyAlignment="1">
      <alignment horizontal="center" vertical="center"/>
    </xf>
    <xf numFmtId="165" fontId="6" fillId="0" borderId="23" xfId="10" applyNumberFormat="1" applyFont="1" applyFill="1" applyBorder="1" applyAlignment="1">
      <alignment horizontal="center" vertical="center"/>
    </xf>
    <xf numFmtId="0" fontId="9" fillId="0" borderId="23" xfId="6" applyFont="1" applyBorder="1" applyAlignment="1">
      <alignment horizontal="center" vertical="center" wrapText="1"/>
    </xf>
    <xf numFmtId="0" fontId="13" fillId="8" borderId="1" xfId="0" applyFont="1" applyFill="1" applyBorder="1" applyAlignment="1">
      <alignment horizontal="center" vertical="center" wrapText="1"/>
    </xf>
    <xf numFmtId="0" fontId="13" fillId="8" borderId="5" xfId="0" applyFont="1" applyFill="1" applyBorder="1" applyAlignment="1">
      <alignment horizontal="center" vertical="center" wrapText="1"/>
    </xf>
    <xf numFmtId="0" fontId="13" fillId="8" borderId="33" xfId="0" applyFont="1" applyFill="1" applyBorder="1" applyAlignment="1">
      <alignment horizontal="center" vertical="center" wrapText="1"/>
    </xf>
    <xf numFmtId="0" fontId="6" fillId="0" borderId="1" xfId="0" applyFont="1" applyBorder="1" applyAlignment="1">
      <alignment horizontal="center" vertical="center"/>
    </xf>
    <xf numFmtId="0" fontId="3" fillId="0" borderId="5" xfId="0" applyFont="1" applyBorder="1" applyAlignment="1">
      <alignment horizontal="center" vertical="center"/>
    </xf>
    <xf numFmtId="165" fontId="6" fillId="0" borderId="1" xfId="0" applyNumberFormat="1" applyFont="1" applyBorder="1" applyAlignment="1">
      <alignment horizontal="center" vertical="center"/>
    </xf>
    <xf numFmtId="3" fontId="6" fillId="0" borderId="1" xfId="5" applyNumberFormat="1" applyFont="1" applyFill="1" applyBorder="1" applyAlignment="1">
      <alignment horizontal="center" vertical="center"/>
    </xf>
    <xf numFmtId="0" fontId="9" fillId="0" borderId="1" xfId="6" applyFont="1" applyBorder="1" applyAlignment="1">
      <alignment horizontal="center" vertical="center" wrapText="1"/>
    </xf>
    <xf numFmtId="0" fontId="3" fillId="0" borderId="1" xfId="0" applyFont="1" applyBorder="1" applyAlignment="1">
      <alignment horizontal="center"/>
    </xf>
    <xf numFmtId="0" fontId="3" fillId="0" borderId="5" xfId="0" applyFont="1" applyBorder="1" applyAlignment="1">
      <alignment horizontal="center"/>
    </xf>
    <xf numFmtId="0" fontId="3" fillId="0" borderId="33" xfId="0" applyFont="1" applyBorder="1" applyAlignment="1">
      <alignment horizontal="center"/>
    </xf>
    <xf numFmtId="0" fontId="3" fillId="0" borderId="14" xfId="0" applyFont="1" applyBorder="1" applyAlignment="1">
      <alignment horizontal="center" vertical="center"/>
    </xf>
    <xf numFmtId="0" fontId="3" fillId="0" borderId="29" xfId="0" applyFont="1" applyBorder="1" applyAlignment="1">
      <alignment horizontal="center" vertical="center"/>
    </xf>
    <xf numFmtId="0" fontId="3" fillId="0" borderId="35" xfId="0" applyFont="1" applyBorder="1" applyAlignment="1">
      <alignment horizontal="center" vertical="center"/>
    </xf>
    <xf numFmtId="0" fontId="6" fillId="0" borderId="3" xfId="0" applyFont="1" applyBorder="1" applyAlignment="1">
      <alignment horizontal="center" vertical="center"/>
    </xf>
    <xf numFmtId="0" fontId="3" fillId="0" borderId="5" xfId="0" applyFont="1" applyBorder="1" applyAlignment="1">
      <alignment horizontal="center" vertical="center" wrapText="1"/>
    </xf>
    <xf numFmtId="0" fontId="3" fillId="0" borderId="3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3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5" xfId="0" applyFont="1" applyBorder="1" applyAlignment="1">
      <alignment horizontal="center" vertical="center" wrapText="1"/>
    </xf>
    <xf numFmtId="0" fontId="7" fillId="0" borderId="33" xfId="0" applyFont="1" applyBorder="1" applyAlignment="1">
      <alignment horizontal="center" vertical="center" wrapText="1"/>
    </xf>
    <xf numFmtId="0" fontId="3" fillId="0" borderId="1" xfId="0" applyFont="1" applyBorder="1" applyAlignment="1">
      <alignment horizontal="center" vertical="center"/>
    </xf>
    <xf numFmtId="0" fontId="3" fillId="0" borderId="33" xfId="0" applyFont="1" applyBorder="1" applyAlignment="1">
      <alignment horizontal="center" vertical="center"/>
    </xf>
    <xf numFmtId="0" fontId="6" fillId="0" borderId="32" xfId="3" applyFont="1" applyBorder="1" applyAlignment="1">
      <alignment horizontal="center" vertical="center" wrapText="1"/>
    </xf>
    <xf numFmtId="0" fontId="6" fillId="0" borderId="33" xfId="3" applyFont="1" applyBorder="1" applyAlignment="1">
      <alignment horizontal="center" vertical="center" wrapText="1"/>
    </xf>
    <xf numFmtId="1" fontId="6" fillId="0" borderId="33" xfId="3" applyNumberFormat="1" applyFont="1" applyBorder="1" applyAlignment="1">
      <alignment horizontal="center" vertical="center"/>
    </xf>
    <xf numFmtId="165" fontId="6" fillId="0" borderId="5" xfId="10" applyNumberFormat="1" applyFont="1" applyFill="1" applyBorder="1" applyAlignment="1">
      <alignment horizontal="center" vertical="center"/>
    </xf>
    <xf numFmtId="165" fontId="6" fillId="0" borderId="34" xfId="10" applyNumberFormat="1" applyFont="1" applyFill="1" applyBorder="1" applyAlignment="1">
      <alignment horizontal="center" vertical="center"/>
    </xf>
    <xf numFmtId="0" fontId="9" fillId="0" borderId="33" xfId="6" applyFont="1" applyBorder="1" applyAlignment="1">
      <alignment horizontal="center" vertical="center" wrapText="1"/>
    </xf>
    <xf numFmtId="0" fontId="6" fillId="3" borderId="29" xfId="0" applyFont="1" applyFill="1" applyBorder="1" applyAlignment="1">
      <alignment horizontal="center" vertical="center"/>
    </xf>
    <xf numFmtId="0" fontId="6" fillId="3" borderId="21" xfId="0" applyFont="1" applyFill="1" applyBorder="1" applyAlignment="1">
      <alignment horizontal="center" vertical="center"/>
    </xf>
    <xf numFmtId="0" fontId="6" fillId="0" borderId="30" xfId="0" applyFont="1" applyBorder="1" applyAlignment="1">
      <alignment horizontal="center" vertical="center"/>
    </xf>
    <xf numFmtId="0" fontId="6" fillId="0" borderId="24" xfId="0" applyFont="1" applyBorder="1" applyAlignment="1">
      <alignment horizontal="center" vertical="center"/>
    </xf>
    <xf numFmtId="0" fontId="6" fillId="0" borderId="31" xfId="0" applyFont="1" applyBorder="1" applyAlignment="1">
      <alignment horizontal="center" vertical="center"/>
    </xf>
    <xf numFmtId="0" fontId="6" fillId="0" borderId="25" xfId="0" applyFont="1" applyBorder="1" applyAlignment="1">
      <alignment horizontal="center" vertical="center"/>
    </xf>
    <xf numFmtId="0" fontId="6" fillId="0" borderId="5" xfId="0" applyFont="1" applyBorder="1" applyAlignment="1">
      <alignment horizontal="center" vertical="center"/>
    </xf>
    <xf numFmtId="0" fontId="6" fillId="0" borderId="20" xfId="0" applyFont="1" applyBorder="1" applyAlignment="1">
      <alignment horizontal="center" vertical="center"/>
    </xf>
    <xf numFmtId="0" fontId="6" fillId="0" borderId="23" xfId="0" applyFont="1" applyBorder="1" applyAlignment="1">
      <alignment horizontal="center" vertical="center"/>
    </xf>
    <xf numFmtId="165" fontId="6" fillId="0" borderId="31" xfId="0" applyNumberFormat="1" applyFont="1" applyBorder="1" applyAlignment="1">
      <alignment horizontal="center" vertical="center"/>
    </xf>
    <xf numFmtId="3" fontId="6" fillId="0" borderId="31" xfId="0" applyNumberFormat="1" applyFont="1" applyBorder="1" applyAlignment="1">
      <alignment horizontal="center" vertical="center"/>
    </xf>
    <xf numFmtId="3" fontId="6" fillId="0" borderId="25" xfId="0" applyNumberFormat="1" applyFont="1" applyBorder="1" applyAlignment="1">
      <alignment horizontal="center" vertical="center"/>
    </xf>
    <xf numFmtId="0" fontId="6" fillId="3" borderId="5" xfId="0" applyFont="1" applyFill="1" applyBorder="1" applyAlignment="1">
      <alignment horizontal="center" vertical="center"/>
    </xf>
    <xf numFmtId="0" fontId="6" fillId="3" borderId="20" xfId="0" applyFont="1" applyFill="1" applyBorder="1" applyAlignment="1">
      <alignment horizontal="center" vertical="center"/>
    </xf>
    <xf numFmtId="165" fontId="6" fillId="3" borderId="5" xfId="1" applyNumberFormat="1" applyFont="1" applyFill="1" applyBorder="1" applyAlignment="1">
      <alignment horizontal="center" vertical="center" wrapText="1"/>
    </xf>
    <xf numFmtId="165" fontId="6" fillId="3" borderId="20" xfId="1" applyNumberFormat="1" applyFont="1" applyFill="1" applyBorder="1" applyAlignment="1">
      <alignment horizontal="center" vertical="center" wrapText="1"/>
    </xf>
    <xf numFmtId="14" fontId="6" fillId="3" borderId="5" xfId="3" applyNumberFormat="1" applyFont="1" applyFill="1" applyBorder="1" applyAlignment="1">
      <alignment horizontal="center" vertical="center" wrapText="1"/>
    </xf>
    <xf numFmtId="14" fontId="6" fillId="3" borderId="20" xfId="3" applyNumberFormat="1"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20" xfId="0" applyFont="1" applyFill="1" applyBorder="1" applyAlignment="1">
      <alignment horizontal="center" vertical="center" wrapText="1"/>
    </xf>
    <xf numFmtId="0" fontId="6" fillId="3" borderId="1" xfId="0" applyFont="1" applyFill="1" applyBorder="1" applyAlignment="1">
      <alignment horizontal="center" vertical="center"/>
    </xf>
    <xf numFmtId="0" fontId="6" fillId="3" borderId="23" xfId="0" applyFont="1" applyFill="1" applyBorder="1" applyAlignment="1">
      <alignment horizontal="center" vertical="center"/>
    </xf>
    <xf numFmtId="0" fontId="6" fillId="3" borderId="16" xfId="8" applyFont="1" applyFill="1" applyBorder="1" applyAlignment="1">
      <alignment horizontal="center" vertical="center" wrapText="1"/>
    </xf>
    <xf numFmtId="0" fontId="6" fillId="3" borderId="19" xfId="8" applyFont="1" applyFill="1" applyBorder="1" applyAlignment="1">
      <alignment horizontal="center" vertical="center" wrapText="1"/>
    </xf>
    <xf numFmtId="0" fontId="6" fillId="3" borderId="5" xfId="8" applyFont="1" applyFill="1" applyBorder="1" applyAlignment="1">
      <alignment horizontal="center" vertical="center" wrapText="1"/>
    </xf>
    <xf numFmtId="0" fontId="6" fillId="3" borderId="20" xfId="8" applyFont="1" applyFill="1" applyBorder="1" applyAlignment="1">
      <alignment horizontal="center" vertical="center" wrapText="1"/>
    </xf>
    <xf numFmtId="1" fontId="6" fillId="3" borderId="5" xfId="3" applyNumberFormat="1" applyFont="1" applyFill="1" applyBorder="1" applyAlignment="1">
      <alignment horizontal="center" vertical="center"/>
    </xf>
    <xf numFmtId="1" fontId="6" fillId="3" borderId="20" xfId="3" applyNumberFormat="1" applyFont="1" applyFill="1" applyBorder="1" applyAlignment="1">
      <alignment horizontal="center" vertical="center"/>
    </xf>
    <xf numFmtId="14" fontId="6" fillId="3" borderId="23" xfId="3" applyNumberFormat="1"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 xfId="0" applyFont="1" applyFill="1" applyBorder="1" applyAlignment="1">
      <alignment horizontal="center" vertical="center" wrapText="1"/>
    </xf>
    <xf numFmtId="168" fontId="6" fillId="0" borderId="1" xfId="5" applyFont="1" applyFill="1" applyBorder="1" applyAlignment="1">
      <alignment horizontal="center" vertical="center" wrapText="1"/>
    </xf>
    <xf numFmtId="0" fontId="6" fillId="0" borderId="5" xfId="6" applyFont="1" applyBorder="1" applyAlignment="1">
      <alignment horizontal="center" vertical="center" wrapText="1"/>
    </xf>
    <xf numFmtId="0" fontId="6" fillId="0" borderId="20" xfId="6" applyFont="1" applyBorder="1" applyAlignment="1">
      <alignment horizontal="center" vertical="center" wrapText="1"/>
    </xf>
    <xf numFmtId="0" fontId="6" fillId="0" borderId="23" xfId="6" applyFont="1" applyBorder="1" applyAlignment="1">
      <alignment horizontal="center" vertical="center" wrapText="1"/>
    </xf>
    <xf numFmtId="0" fontId="6"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1" fontId="6" fillId="0" borderId="20" xfId="3" applyNumberFormat="1" applyFont="1" applyBorder="1" applyAlignment="1">
      <alignment horizontal="center" vertical="center"/>
    </xf>
    <xf numFmtId="14" fontId="5" fillId="0" borderId="5" xfId="3" applyNumberFormat="1" applyFont="1" applyBorder="1" applyAlignment="1">
      <alignment horizontal="center" vertical="center" wrapText="1"/>
    </xf>
    <xf numFmtId="14" fontId="5" fillId="0" borderId="20" xfId="3" applyNumberFormat="1" applyFont="1" applyBorder="1" applyAlignment="1">
      <alignment horizontal="center" vertical="center" wrapText="1"/>
    </xf>
    <xf numFmtId="14" fontId="5" fillId="0" borderId="23" xfId="3" applyNumberFormat="1" applyFont="1" applyBorder="1" applyAlignment="1">
      <alignment horizontal="center" vertical="center" wrapText="1"/>
    </xf>
    <xf numFmtId="14" fontId="6" fillId="0" borderId="5" xfId="3" applyNumberFormat="1" applyFont="1" applyBorder="1" applyAlignment="1">
      <alignment horizontal="center" vertical="center" wrapText="1"/>
    </xf>
    <xf numFmtId="14" fontId="6" fillId="0" borderId="20" xfId="3" applyNumberFormat="1" applyFont="1" applyBorder="1" applyAlignment="1">
      <alignment horizontal="center" vertical="center" wrapText="1"/>
    </xf>
    <xf numFmtId="14" fontId="6" fillId="0" borderId="23" xfId="3" applyNumberFormat="1" applyFont="1" applyBorder="1" applyAlignment="1">
      <alignment horizontal="center" vertical="center" wrapText="1"/>
    </xf>
    <xf numFmtId="0" fontId="3" fillId="8" borderId="3" xfId="0" applyFont="1" applyFill="1" applyBorder="1" applyAlignment="1">
      <alignment horizontal="center" vertical="center"/>
    </xf>
    <xf numFmtId="3" fontId="3" fillId="8" borderId="1" xfId="0" applyNumberFormat="1" applyFont="1" applyFill="1" applyBorder="1" applyAlignment="1">
      <alignment horizontal="center" vertical="center"/>
    </xf>
    <xf numFmtId="168" fontId="6" fillId="8" borderId="1" xfId="5" applyFont="1" applyFill="1" applyBorder="1" applyAlignment="1">
      <alignment horizontal="center" vertical="center" wrapText="1"/>
    </xf>
    <xf numFmtId="0" fontId="6" fillId="8" borderId="1" xfId="5" applyNumberFormat="1" applyFont="1" applyFill="1" applyBorder="1" applyAlignment="1">
      <alignment horizontal="center" vertical="center" wrapText="1"/>
    </xf>
    <xf numFmtId="0" fontId="6" fillId="7" borderId="13" xfId="3" applyFont="1" applyFill="1" applyBorder="1" applyAlignment="1">
      <alignment horizontal="center" vertical="center" wrapText="1"/>
    </xf>
    <xf numFmtId="0" fontId="6" fillId="8" borderId="1" xfId="8" applyFont="1" applyFill="1" applyBorder="1" applyAlignment="1">
      <alignment horizontal="center" vertical="center" wrapText="1"/>
    </xf>
    <xf numFmtId="14" fontId="5" fillId="8" borderId="5" xfId="3" applyNumberFormat="1" applyFont="1" applyFill="1" applyBorder="1" applyAlignment="1">
      <alignment horizontal="center" vertical="center" wrapText="1"/>
    </xf>
    <xf numFmtId="14" fontId="5" fillId="8" borderId="20" xfId="3" applyNumberFormat="1" applyFont="1" applyFill="1" applyBorder="1" applyAlignment="1">
      <alignment horizontal="center" vertical="center" wrapText="1"/>
    </xf>
    <xf numFmtId="14" fontId="5" fillId="8" borderId="23" xfId="3" applyNumberFormat="1" applyFont="1" applyFill="1" applyBorder="1" applyAlignment="1">
      <alignment horizontal="center" vertical="center" wrapText="1"/>
    </xf>
    <xf numFmtId="14" fontId="6" fillId="8" borderId="5" xfId="3" applyNumberFormat="1" applyFont="1" applyFill="1" applyBorder="1" applyAlignment="1">
      <alignment horizontal="center" vertical="center" wrapText="1"/>
    </xf>
    <xf numFmtId="14" fontId="6" fillId="8" borderId="20" xfId="3" applyNumberFormat="1" applyFont="1" applyFill="1" applyBorder="1" applyAlignment="1">
      <alignment horizontal="center" vertical="center" wrapText="1"/>
    </xf>
    <xf numFmtId="14" fontId="6" fillId="8" borderId="23" xfId="3" applyNumberFormat="1"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1" xfId="0" applyFont="1" applyFill="1" applyBorder="1" applyAlignment="1">
      <alignment horizontal="center" vertical="center"/>
    </xf>
    <xf numFmtId="3" fontId="3" fillId="2" borderId="1" xfId="0" applyNumberFormat="1" applyFont="1" applyFill="1" applyBorder="1" applyAlignment="1">
      <alignment horizontal="center" vertical="center"/>
    </xf>
    <xf numFmtId="0" fontId="3" fillId="2" borderId="1" xfId="0" applyFont="1" applyFill="1" applyBorder="1" applyAlignment="1">
      <alignment horizontal="center" vertical="center" wrapText="1"/>
    </xf>
    <xf numFmtId="49" fontId="6" fillId="0" borderId="1" xfId="5" applyNumberFormat="1" applyFont="1" applyFill="1" applyBorder="1" applyAlignment="1">
      <alignment horizontal="center" vertical="center" wrapText="1"/>
    </xf>
    <xf numFmtId="0" fontId="6" fillId="0" borderId="1" xfId="8" applyFont="1" applyBorder="1" applyAlignment="1">
      <alignment horizontal="center" vertical="center" wrapText="1"/>
    </xf>
    <xf numFmtId="0" fontId="3" fillId="2" borderId="5" xfId="0" applyFont="1" applyFill="1" applyBorder="1" applyAlignment="1">
      <alignment horizontal="center" vertical="center"/>
    </xf>
    <xf numFmtId="0" fontId="3" fillId="2" borderId="20" xfId="0" applyFont="1" applyFill="1" applyBorder="1" applyAlignment="1">
      <alignment horizontal="center" vertical="center"/>
    </xf>
    <xf numFmtId="0" fontId="3" fillId="2" borderId="23" xfId="0" applyFont="1" applyFill="1" applyBorder="1" applyAlignment="1">
      <alignment horizontal="center" vertical="center"/>
    </xf>
    <xf numFmtId="3" fontId="3" fillId="2" borderId="5" xfId="0" applyNumberFormat="1" applyFont="1" applyFill="1" applyBorder="1" applyAlignment="1">
      <alignment horizontal="center" vertical="center"/>
    </xf>
    <xf numFmtId="3" fontId="3" fillId="2" borderId="20" xfId="0" applyNumberFormat="1" applyFont="1" applyFill="1" applyBorder="1" applyAlignment="1">
      <alignment horizontal="center" vertical="center"/>
    </xf>
    <xf numFmtId="3" fontId="3" fillId="2" borderId="23" xfId="0" applyNumberFormat="1" applyFont="1" applyFill="1" applyBorder="1" applyAlignment="1">
      <alignment horizontal="center" vertical="center"/>
    </xf>
    <xf numFmtId="0" fontId="3" fillId="3" borderId="5" xfId="0" applyFont="1" applyFill="1" applyBorder="1" applyAlignment="1">
      <alignment horizontal="center" vertical="center"/>
    </xf>
    <xf numFmtId="0" fontId="3" fillId="3" borderId="23" xfId="0" applyFont="1" applyFill="1" applyBorder="1" applyAlignment="1">
      <alignment horizontal="center" vertical="center"/>
    </xf>
    <xf numFmtId="0" fontId="3" fillId="3" borderId="1"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6" fillId="3" borderId="13" xfId="3" applyFont="1" applyFill="1" applyBorder="1" applyAlignment="1">
      <alignment horizontal="center" vertical="center" wrapText="1"/>
    </xf>
    <xf numFmtId="168" fontId="6" fillId="3" borderId="1" xfId="5" applyFont="1" applyFill="1" applyBorder="1" applyAlignment="1">
      <alignment horizontal="center" vertical="center" wrapText="1"/>
    </xf>
    <xf numFmtId="168" fontId="6" fillId="3" borderId="5" xfId="5" applyFont="1" applyFill="1" applyBorder="1" applyAlignment="1">
      <alignment horizontal="center" vertical="center" wrapText="1"/>
    </xf>
    <xf numFmtId="168" fontId="6" fillId="3" borderId="20" xfId="5" applyFont="1" applyFill="1" applyBorder="1" applyAlignment="1">
      <alignment horizontal="center" vertical="center" wrapText="1"/>
    </xf>
    <xf numFmtId="168" fontId="6" fillId="3" borderId="23" xfId="5" applyFont="1" applyFill="1" applyBorder="1" applyAlignment="1">
      <alignment horizontal="center" vertical="center" wrapText="1"/>
    </xf>
    <xf numFmtId="0" fontId="3" fillId="0" borderId="3" xfId="0" applyFont="1" applyBorder="1" applyAlignment="1">
      <alignment horizontal="center" vertical="center" wrapText="1"/>
    </xf>
    <xf numFmtId="3" fontId="3" fillId="0" borderId="1" xfId="0" applyNumberFormat="1" applyFont="1" applyBorder="1" applyAlignment="1">
      <alignment horizontal="center" vertical="center" wrapText="1"/>
    </xf>
    <xf numFmtId="0" fontId="6" fillId="0" borderId="5" xfId="0" applyFont="1" applyBorder="1" applyAlignment="1">
      <alignment horizontal="center" vertical="center" wrapText="1"/>
    </xf>
    <xf numFmtId="0" fontId="6" fillId="0" borderId="23" xfId="0" applyFont="1" applyBorder="1" applyAlignment="1">
      <alignment horizontal="center" vertical="center" wrapText="1"/>
    </xf>
    <xf numFmtId="49" fontId="6" fillId="0" borderId="1" xfId="5" applyNumberFormat="1" applyFont="1" applyFill="1" applyBorder="1" applyAlignment="1">
      <alignment vertical="center" wrapText="1"/>
    </xf>
    <xf numFmtId="14" fontId="6" fillId="3" borderId="1" xfId="3" applyNumberFormat="1" applyFont="1" applyFill="1" applyBorder="1" applyAlignment="1">
      <alignment horizontal="center" vertical="center" wrapText="1"/>
    </xf>
    <xf numFmtId="0" fontId="3" fillId="3" borderId="21"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24" xfId="0" applyFont="1" applyFill="1" applyBorder="1" applyAlignment="1">
      <alignment horizontal="center" vertical="center" wrapText="1"/>
    </xf>
    <xf numFmtId="0" fontId="3" fillId="3" borderId="27"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3" borderId="25" xfId="0" applyFont="1" applyFill="1" applyBorder="1" applyAlignment="1">
      <alignment horizontal="center" vertical="center" wrapText="1"/>
    </xf>
    <xf numFmtId="0" fontId="3" fillId="3" borderId="28" xfId="0" applyFont="1" applyFill="1" applyBorder="1" applyAlignment="1">
      <alignment horizontal="center" vertical="center" wrapText="1"/>
    </xf>
    <xf numFmtId="3" fontId="3" fillId="3" borderId="23" xfId="0" applyNumberFormat="1" applyFont="1" applyFill="1" applyBorder="1" applyAlignment="1">
      <alignment horizontal="center" vertical="center" wrapText="1"/>
    </xf>
    <xf numFmtId="3" fontId="3" fillId="3" borderId="1" xfId="0" applyNumberFormat="1" applyFont="1" applyFill="1" applyBorder="1" applyAlignment="1">
      <alignment horizontal="center" vertical="center" wrapText="1"/>
    </xf>
    <xf numFmtId="3" fontId="3" fillId="3" borderId="25" xfId="0" applyNumberFormat="1" applyFont="1" applyFill="1" applyBorder="1" applyAlignment="1">
      <alignment horizontal="center" vertical="center" wrapText="1"/>
    </xf>
    <xf numFmtId="3" fontId="3" fillId="3" borderId="28" xfId="0" applyNumberFormat="1" applyFont="1" applyFill="1" applyBorder="1" applyAlignment="1">
      <alignment horizontal="center" vertical="center" wrapText="1"/>
    </xf>
    <xf numFmtId="0" fontId="3" fillId="3" borderId="20"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3" borderId="23" xfId="0" applyFont="1" applyFill="1" applyBorder="1" applyAlignment="1">
      <alignment horizontal="center" vertical="center" wrapText="1"/>
    </xf>
    <xf numFmtId="0" fontId="3" fillId="3" borderId="19" xfId="0" applyFont="1" applyFill="1" applyBorder="1" applyAlignment="1">
      <alignment horizontal="center" vertical="center"/>
    </xf>
    <xf numFmtId="0" fontId="3" fillId="3" borderId="26" xfId="0" applyFont="1" applyFill="1" applyBorder="1" applyAlignment="1">
      <alignment horizontal="center" vertical="center"/>
    </xf>
    <xf numFmtId="0" fontId="3" fillId="2" borderId="5" xfId="0" applyFont="1" applyFill="1" applyBorder="1" applyAlignment="1">
      <alignment horizontal="center" vertical="center" wrapText="1"/>
    </xf>
    <xf numFmtId="0" fontId="3" fillId="2" borderId="20" xfId="0"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168" fontId="6" fillId="2" borderId="1" xfId="5"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6" fillId="2" borderId="1" xfId="3" applyFont="1" applyFill="1" applyBorder="1" applyAlignment="1">
      <alignment horizontal="center" vertical="center" wrapText="1"/>
    </xf>
    <xf numFmtId="14" fontId="6" fillId="2" borderId="1" xfId="3" applyNumberFormat="1" applyFont="1" applyFill="1" applyBorder="1" applyAlignment="1">
      <alignment horizontal="center" vertical="center" wrapText="1"/>
    </xf>
    <xf numFmtId="3" fontId="3" fillId="5" borderId="11" xfId="0" applyNumberFormat="1" applyFont="1" applyFill="1" applyBorder="1" applyAlignment="1">
      <alignment horizontal="center" vertical="center" wrapText="1"/>
    </xf>
    <xf numFmtId="3" fontId="3" fillId="5" borderId="10" xfId="0" applyNumberFormat="1" applyFont="1" applyFill="1" applyBorder="1" applyAlignment="1">
      <alignment horizontal="center" vertical="center" wrapText="1"/>
    </xf>
    <xf numFmtId="0" fontId="3" fillId="5" borderId="18" xfId="0" applyFont="1" applyFill="1" applyBorder="1" applyAlignment="1">
      <alignment horizontal="center" vertical="center" wrapText="1"/>
    </xf>
    <xf numFmtId="0" fontId="3" fillId="5" borderId="22" xfId="0" applyFont="1" applyFill="1" applyBorder="1" applyAlignment="1">
      <alignment horizontal="center" vertical="center" wrapText="1"/>
    </xf>
    <xf numFmtId="0" fontId="3" fillId="5" borderId="17" xfId="0" applyFont="1" applyFill="1" applyBorder="1" applyAlignment="1">
      <alignment horizontal="center" vertical="center" wrapText="1"/>
    </xf>
    <xf numFmtId="0" fontId="3" fillId="5" borderId="21" xfId="0" applyFont="1" applyFill="1" applyBorder="1" applyAlignment="1">
      <alignment horizontal="center" vertical="center" wrapText="1"/>
    </xf>
    <xf numFmtId="3" fontId="3" fillId="5" borderId="17" xfId="0" applyNumberFormat="1" applyFont="1" applyFill="1" applyBorder="1" applyAlignment="1">
      <alignment horizontal="center" vertical="center" wrapText="1"/>
    </xf>
    <xf numFmtId="3" fontId="3" fillId="5" borderId="21" xfId="0" applyNumberFormat="1"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3" fillId="5" borderId="10" xfId="0" applyFont="1" applyFill="1" applyBorder="1" applyAlignment="1">
      <alignment horizontal="center" vertical="center" wrapText="1"/>
    </xf>
    <xf numFmtId="0" fontId="3" fillId="3" borderId="5" xfId="0" applyFont="1" applyFill="1" applyBorder="1" applyAlignment="1">
      <alignment horizontal="center" vertical="center" wrapText="1"/>
    </xf>
    <xf numFmtId="49" fontId="6" fillId="3" borderId="5" xfId="5" applyNumberFormat="1" applyFont="1" applyFill="1" applyBorder="1" applyAlignment="1">
      <alignment horizontal="center" vertical="center" wrapText="1"/>
    </xf>
    <xf numFmtId="49" fontId="6" fillId="3" borderId="20" xfId="5" applyNumberFormat="1" applyFont="1" applyFill="1" applyBorder="1" applyAlignment="1">
      <alignment horizontal="center" vertical="center" wrapText="1"/>
    </xf>
    <xf numFmtId="0" fontId="9" fillId="3" borderId="5" xfId="6" applyFont="1" applyFill="1" applyBorder="1" applyAlignment="1">
      <alignment horizontal="center" vertical="center" wrapText="1"/>
    </xf>
    <xf numFmtId="0" fontId="9" fillId="3" borderId="20" xfId="6" applyFont="1" applyFill="1" applyBorder="1" applyAlignment="1">
      <alignment horizontal="center" vertical="center" wrapText="1"/>
    </xf>
    <xf numFmtId="0" fontId="9" fillId="3" borderId="23" xfId="6" applyFont="1" applyFill="1" applyBorder="1" applyAlignment="1">
      <alignment horizontal="center" vertical="center" wrapText="1"/>
    </xf>
    <xf numFmtId="0" fontId="9" fillId="3" borderId="1" xfId="6" applyFont="1" applyFill="1" applyBorder="1" applyAlignment="1">
      <alignment horizontal="center" vertical="center" wrapText="1"/>
    </xf>
    <xf numFmtId="0" fontId="3" fillId="3" borderId="1" xfId="0" applyFont="1" applyFill="1" applyBorder="1" applyAlignment="1">
      <alignment horizontal="center" vertical="center"/>
    </xf>
    <xf numFmtId="0" fontId="7" fillId="2" borderId="11"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6" fillId="3" borderId="16" xfId="3" applyFont="1" applyFill="1" applyBorder="1" applyAlignment="1">
      <alignment horizontal="center" vertical="center" wrapText="1"/>
    </xf>
    <xf numFmtId="0" fontId="6" fillId="3" borderId="19"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6" fillId="3" borderId="20" xfId="3"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9" xfId="0" applyFont="1" applyFill="1" applyBorder="1" applyAlignment="1">
      <alignment horizontal="center" vertical="center" wrapText="1"/>
    </xf>
    <xf numFmtId="167" fontId="5" fillId="2" borderId="8" xfId="4" applyNumberFormat="1" applyFont="1" applyFill="1" applyBorder="1" applyAlignment="1">
      <alignment horizontal="center" vertical="center" wrapText="1"/>
    </xf>
    <xf numFmtId="167" fontId="5" fillId="2" borderId="1" xfId="4" applyNumberFormat="1"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1" xfId="0" applyFont="1" applyFill="1" applyBorder="1" applyAlignment="1">
      <alignment horizontal="center" vertical="center" wrapText="1"/>
    </xf>
    <xf numFmtId="165" fontId="5" fillId="2" borderId="8" xfId="1" applyNumberFormat="1" applyFont="1" applyFill="1" applyBorder="1" applyAlignment="1">
      <alignment horizontal="center" vertical="center" wrapText="1"/>
    </xf>
    <xf numFmtId="165" fontId="5" fillId="2" borderId="1" xfId="1" applyNumberFormat="1" applyFont="1" applyFill="1" applyBorder="1" applyAlignment="1">
      <alignment horizontal="center" vertical="center" wrapText="1"/>
    </xf>
    <xf numFmtId="0" fontId="7" fillId="2" borderId="1" xfId="0" applyFont="1" applyFill="1" applyBorder="1" applyAlignment="1">
      <alignment horizontal="center"/>
    </xf>
    <xf numFmtId="0" fontId="5" fillId="2" borderId="7" xfId="3" applyFont="1" applyFill="1" applyBorder="1" applyAlignment="1">
      <alignment horizontal="center" vertical="center" wrapText="1"/>
    </xf>
    <xf numFmtId="0" fontId="5" fillId="2" borderId="13" xfId="3" applyFont="1" applyFill="1" applyBorder="1" applyAlignment="1">
      <alignment horizontal="center" vertical="center" wrapText="1"/>
    </xf>
    <xf numFmtId="0" fontId="5" fillId="0" borderId="8" xfId="3" applyFont="1" applyBorder="1" applyAlignment="1">
      <alignment horizontal="center" vertical="center" wrapText="1"/>
    </xf>
    <xf numFmtId="0" fontId="5" fillId="0" borderId="1" xfId="3" applyFont="1" applyBorder="1" applyAlignment="1">
      <alignment horizontal="center" vertical="center" wrapText="1"/>
    </xf>
    <xf numFmtId="0" fontId="5" fillId="2" borderId="8" xfId="3" applyFont="1" applyFill="1" applyBorder="1" applyAlignment="1">
      <alignment horizontal="center" vertical="center" wrapText="1"/>
    </xf>
    <xf numFmtId="0" fontId="5" fillId="2" borderId="1" xfId="3" applyFont="1" applyFill="1" applyBorder="1" applyAlignment="1">
      <alignment horizontal="center" vertical="center" wrapText="1"/>
    </xf>
    <xf numFmtId="0" fontId="7" fillId="2" borderId="8" xfId="0" applyFont="1" applyFill="1" applyBorder="1" applyAlignment="1">
      <alignment horizontal="center" vertical="center"/>
    </xf>
    <xf numFmtId="0" fontId="7" fillId="2" borderId="1" xfId="0" applyFont="1" applyFill="1" applyBorder="1" applyAlignment="1">
      <alignment horizontal="center" vertical="center"/>
    </xf>
    <xf numFmtId="1" fontId="5" fillId="2" borderId="8" xfId="3" applyNumberFormat="1" applyFont="1" applyFill="1" applyBorder="1" applyAlignment="1">
      <alignment horizontal="center" vertical="center" wrapText="1"/>
    </xf>
    <xf numFmtId="1" fontId="5" fillId="2" borderId="1" xfId="3" applyNumberFormat="1" applyFont="1" applyFill="1" applyBorder="1" applyAlignment="1">
      <alignment horizontal="center" vertical="center" wrapText="1"/>
    </xf>
    <xf numFmtId="0" fontId="5" fillId="2" borderId="0" xfId="3" applyFont="1" applyFill="1" applyAlignment="1">
      <alignment horizontal="center" vertical="center"/>
    </xf>
    <xf numFmtId="0" fontId="5" fillId="2" borderId="0" xfId="3" applyFont="1" applyFill="1" applyAlignment="1">
      <alignment horizontal="left" vertical="center"/>
    </xf>
    <xf numFmtId="0" fontId="5" fillId="2" borderId="0" xfId="3" applyFont="1" applyFill="1" applyAlignment="1">
      <alignment horizontal="center"/>
    </xf>
    <xf numFmtId="0" fontId="5" fillId="2" borderId="0" xfId="3" applyFont="1" applyFill="1" applyAlignment="1">
      <alignment horizontal="left"/>
    </xf>
    <xf numFmtId="0" fontId="5" fillId="2" borderId="2" xfId="3" applyFont="1" applyFill="1" applyBorder="1" applyAlignment="1">
      <alignment horizontal="center" vertical="center"/>
    </xf>
    <xf numFmtId="0" fontId="5" fillId="2" borderId="3" xfId="3" applyFont="1" applyFill="1" applyBorder="1" applyAlignment="1">
      <alignment horizontal="center" vertical="center"/>
    </xf>
    <xf numFmtId="0" fontId="5" fillId="2" borderId="1" xfId="3" applyFont="1" applyFill="1" applyBorder="1" applyAlignment="1">
      <alignment horizontal="center" vertical="center"/>
    </xf>
  </cellXfs>
  <cellStyles count="11">
    <cellStyle name="Millares 10" xfId="4" xr:uid="{A74BB865-BAC1-4A8F-B628-828F0612654B}"/>
    <cellStyle name="Moneda" xfId="1" builtinId="4"/>
    <cellStyle name="Moneda [0] 3 2 4 2" xfId="5" xr:uid="{1298175E-2403-4050-A42B-F14A5EF76C4C}"/>
    <cellStyle name="Moneda 2 2 4 2" xfId="10" xr:uid="{B6C0FB58-7477-4E18-8237-99D4C1E64EF8}"/>
    <cellStyle name="Normal" xfId="0" builtinId="0"/>
    <cellStyle name="Normal 10 2" xfId="8" xr:uid="{87B88C38-F08C-4F9A-AADC-E83AD13F7FA6}"/>
    <cellStyle name="Normal 14" xfId="3" xr:uid="{FCAB5983-C71B-498A-9F75-62ED59D175E9}"/>
    <cellStyle name="Normal 2 2" xfId="7" xr:uid="{B29EA48F-8815-4465-87C2-2E6F8E7BAB12}"/>
    <cellStyle name="Normal 2 2 4 2" xfId="9" xr:uid="{7D6D9CFD-E203-4888-9A7A-5F927BB8D7BB}"/>
    <cellStyle name="Normal 5 2 2" xfId="6" xr:uid="{C080460D-2B4C-49F0-9070-C46346783ED9}"/>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SUPERVISOR\2011\CUENTAS\FORMATO%20RECIBO%20DE%20CUENTAS%20201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sers\dcapacho\AppData\Local\Microsoft\Windows\Temporary%20Internet%20Files\Content.Outlook\BNSDRFEX\F001-P006-GFPI%20Proyecto%20formativo%20577614%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2011"/>
      <sheetName val="BASE"/>
      <sheetName val="DATOS"/>
      <sheetName val="Gastos (3)"/>
      <sheetName val="Gastos_(3)"/>
      <sheetName val="Gastos_(3)3"/>
      <sheetName val="Gastos_(3)1"/>
      <sheetName val="Gastos_(3)2"/>
      <sheetName val="Gastos_(3)4"/>
    </sheetNames>
    <sheetDataSet>
      <sheetData sheetId="0"/>
      <sheetData sheetId="1">
        <row r="1">
          <cell r="A1" t="str">
            <v>CPS</v>
          </cell>
          <cell r="B1" t="str">
            <v>FECHA</v>
          </cell>
          <cell r="C1" t="str">
            <v>AREA</v>
          </cell>
          <cell r="D1" t="str">
            <v>CODIGO GESTION</v>
          </cell>
          <cell r="E1" t="str">
            <v>PROGRAMA EDUCATIVO F.P.I.</v>
          </cell>
          <cell r="F1" t="str">
            <v>ACCION DE FORMACION</v>
          </cell>
          <cell r="G1" t="str">
            <v>COMPETENCIAS</v>
          </cell>
          <cell r="H1" t="str">
            <v>IDENTIFICACION</v>
          </cell>
          <cell r="I1" t="str">
            <v>INSTRUCTOR</v>
          </cell>
          <cell r="J1" t="str">
            <v>MUNICIPIO</v>
          </cell>
          <cell r="K1" t="str">
            <v>PLAZO</v>
          </cell>
          <cell r="L1" t="str">
            <v>T/H ODT</v>
          </cell>
          <cell r="M1" t="str">
            <v>V/H</v>
          </cell>
          <cell r="N1" t="str">
            <v>VALOR ODT</v>
          </cell>
          <cell r="O1" t="str">
            <v>CUENTA BANCARIA</v>
          </cell>
          <cell r="P1" t="str">
            <v>BANCO</v>
          </cell>
        </row>
        <row r="2">
          <cell r="A2">
            <v>15</v>
          </cell>
          <cell r="B2">
            <v>40562</v>
          </cell>
          <cell r="C2">
            <v>953010</v>
          </cell>
          <cell r="D2">
            <v>2112010304</v>
          </cell>
          <cell r="E2" t="str">
            <v>LINEA TECNOLOGICA DE CLIENTES</v>
          </cell>
          <cell r="F2" t="str">
            <v>FORMACION TITULADA Y COMPLEMENTARIA</v>
          </cell>
          <cell r="G2" t="str">
            <v>INTEGRACION EDUCION MEDIA</v>
          </cell>
          <cell r="H2">
            <v>68245109</v>
          </cell>
          <cell r="I2" t="str">
            <v>ELLA PATRICIA ARDILA MARTINEZ</v>
          </cell>
          <cell r="J2" t="str">
            <v>SARAVENA</v>
          </cell>
          <cell r="K2" t="str">
            <v>5 MESES Y 6 DIAS</v>
          </cell>
          <cell r="L2">
            <v>450</v>
          </cell>
          <cell r="M2">
            <v>28634</v>
          </cell>
          <cell r="N2">
            <v>12885300</v>
          </cell>
          <cell r="O2">
            <v>506100015755</v>
          </cell>
          <cell r="P2" t="str">
            <v>DAVIVIENDA</v>
          </cell>
        </row>
        <row r="3">
          <cell r="A3">
            <v>16</v>
          </cell>
          <cell r="B3">
            <v>40562</v>
          </cell>
          <cell r="C3">
            <v>953010</v>
          </cell>
          <cell r="D3">
            <v>2112010304</v>
          </cell>
          <cell r="E3" t="str">
            <v>LINEA TECNOLOGICA DE PRODUCCION Y TRANSFORMACION</v>
          </cell>
          <cell r="F3" t="str">
            <v>FORMACION TITULADA Y COMPLEMENTARIA</v>
          </cell>
          <cell r="G3" t="str">
            <v>FORMACION TITULADA Y COMPLEMENTARIA</v>
          </cell>
          <cell r="H3">
            <v>71373492</v>
          </cell>
          <cell r="I3" t="str">
            <v>JUAN DAVID ARAQUE LARGO</v>
          </cell>
          <cell r="J3" t="str">
            <v>SARAVENA</v>
          </cell>
          <cell r="K3" t="str">
            <v>5 MESES Y 6 DIAS</v>
          </cell>
          <cell r="L3">
            <v>5.2</v>
          </cell>
          <cell r="M3">
            <v>3321750</v>
          </cell>
          <cell r="N3">
            <v>17273100</v>
          </cell>
          <cell r="O3">
            <v>37915213279</v>
          </cell>
          <cell r="P3" t="str">
            <v>BANCOLOMBIA</v>
          </cell>
        </row>
        <row r="4">
          <cell r="A4">
            <v>17</v>
          </cell>
          <cell r="B4">
            <v>40562</v>
          </cell>
          <cell r="C4">
            <v>953010</v>
          </cell>
          <cell r="D4">
            <v>2112010304</v>
          </cell>
          <cell r="E4" t="str">
            <v>LINEA TECNOLOGICA DE GESTION DE DE LA    I NFORMACION</v>
          </cell>
          <cell r="F4" t="str">
            <v>FORMACION TITULADA Y COMPLEMENTARIA</v>
          </cell>
          <cell r="G4" t="str">
            <v>FORMACION TITULADA Y COMPLEMENTARIA</v>
          </cell>
          <cell r="H4">
            <v>96125361</v>
          </cell>
          <cell r="I4" t="str">
            <v>JOSE LEONARDO CARVAJAL MENDEZ</v>
          </cell>
          <cell r="J4" t="str">
            <v>SARAVENA</v>
          </cell>
          <cell r="K4" t="str">
            <v>5 MESES Y 6 DIAS</v>
          </cell>
          <cell r="L4">
            <v>330</v>
          </cell>
          <cell r="M4">
            <v>28634</v>
          </cell>
          <cell r="N4">
            <v>9449220</v>
          </cell>
          <cell r="O4">
            <v>31749623147</v>
          </cell>
          <cell r="P4" t="str">
            <v>BANCOLOMBIA</v>
          </cell>
        </row>
        <row r="5">
          <cell r="A5">
            <v>18</v>
          </cell>
          <cell r="B5">
            <v>40562</v>
          </cell>
          <cell r="C5">
            <v>953010</v>
          </cell>
          <cell r="D5">
            <v>2112010304</v>
          </cell>
          <cell r="E5" t="str">
            <v>LINEA TECNOLOGICA MATERIALES Y HERRAMIENTAS</v>
          </cell>
          <cell r="F5" t="str">
            <v>FORMACION TITULADA Y COMPLEMENTARIA</v>
          </cell>
          <cell r="G5" t="str">
            <v>FORMACION TITULADA Y COMPLEMENTARIA</v>
          </cell>
          <cell r="H5">
            <v>3262390</v>
          </cell>
          <cell r="I5" t="str">
            <v>MAURICIO BRAVO GARCIA</v>
          </cell>
          <cell r="J5" t="str">
            <v>SARAVENA</v>
          </cell>
          <cell r="K5" t="str">
            <v>5 MESES Y 6 DIAS</v>
          </cell>
          <cell r="L5">
            <v>5.2</v>
          </cell>
          <cell r="M5">
            <v>3321750</v>
          </cell>
          <cell r="N5">
            <v>17273100</v>
          </cell>
          <cell r="O5">
            <v>506100064951</v>
          </cell>
          <cell r="P5" t="str">
            <v>DAVIVIENDA</v>
          </cell>
        </row>
        <row r="6">
          <cell r="A6">
            <v>19</v>
          </cell>
          <cell r="B6">
            <v>40562</v>
          </cell>
          <cell r="C6">
            <v>953010</v>
          </cell>
          <cell r="D6">
            <v>2112010304</v>
          </cell>
          <cell r="E6" t="str">
            <v>LINEA TECNOLOGICA MATERIALES Y HERRAMIENTAS</v>
          </cell>
          <cell r="F6" t="str">
            <v>FORMACION TITULADA Y COMPLEMENTARIA</v>
          </cell>
          <cell r="G6" t="str">
            <v>FORMACION TITULADA Y COMPLEMENTARIA</v>
          </cell>
          <cell r="H6">
            <v>88033881</v>
          </cell>
          <cell r="I6" t="str">
            <v>DAYRON ADALFER QUINTERO GELVIS</v>
          </cell>
          <cell r="J6" t="str">
            <v>SARAVENA</v>
          </cell>
          <cell r="K6" t="str">
            <v>3 MESES</v>
          </cell>
          <cell r="L6">
            <v>160</v>
          </cell>
          <cell r="M6">
            <v>28634</v>
          </cell>
          <cell r="N6">
            <v>4581440</v>
          </cell>
          <cell r="O6">
            <v>473603026719</v>
          </cell>
          <cell r="P6" t="str">
            <v>BANCO AGRARIO</v>
          </cell>
        </row>
        <row r="7">
          <cell r="A7">
            <v>20</v>
          </cell>
          <cell r="B7">
            <v>40562</v>
          </cell>
          <cell r="C7">
            <v>953010</v>
          </cell>
          <cell r="D7">
            <v>2112010304</v>
          </cell>
          <cell r="E7" t="str">
            <v>LINEA TECNOLOGICA DE CLIENTES</v>
          </cell>
          <cell r="F7" t="str">
            <v>FORMACION TITULADA Y COMPLEMENTARIA</v>
          </cell>
          <cell r="G7" t="str">
            <v>FORMACION TITULADA Y COMPLEMENTARIA</v>
          </cell>
          <cell r="H7">
            <v>5497852</v>
          </cell>
          <cell r="I7" t="str">
            <v>GERMAN AUGUSTO RAMIREZ GOMEZ</v>
          </cell>
          <cell r="J7" t="str">
            <v>SARAVENA</v>
          </cell>
          <cell r="K7" t="str">
            <v>5 MESES Y 6 DIAS</v>
          </cell>
          <cell r="L7">
            <v>5.2</v>
          </cell>
          <cell r="M7">
            <v>3321750</v>
          </cell>
          <cell r="N7">
            <v>17273100</v>
          </cell>
          <cell r="O7">
            <v>473600003408</v>
          </cell>
          <cell r="P7" t="str">
            <v>BANCO AGRARIO</v>
          </cell>
        </row>
        <row r="8">
          <cell r="A8">
            <v>21</v>
          </cell>
          <cell r="B8">
            <v>40562</v>
          </cell>
          <cell r="C8">
            <v>953010</v>
          </cell>
          <cell r="D8">
            <v>2112010304</v>
          </cell>
          <cell r="E8" t="str">
            <v>LINEA TECNOLOGICA DE CLIENTES</v>
          </cell>
          <cell r="F8" t="str">
            <v>FORMACION TITULADA Y COMPLEMENTARIA</v>
          </cell>
          <cell r="G8" t="str">
            <v>FORMACION TITULADA Y COMPLEMENTARIA</v>
          </cell>
          <cell r="H8">
            <v>24248860</v>
          </cell>
          <cell r="I8" t="str">
            <v>ELISABETH SANTOS</v>
          </cell>
          <cell r="J8" t="str">
            <v>SARAVENA</v>
          </cell>
          <cell r="K8" t="str">
            <v xml:space="preserve">5 MESES Y 6 DIAS </v>
          </cell>
          <cell r="L8">
            <v>556</v>
          </cell>
          <cell r="M8">
            <v>28634</v>
          </cell>
          <cell r="N8">
            <v>15920504</v>
          </cell>
          <cell r="O8">
            <v>73600132684</v>
          </cell>
          <cell r="P8" t="str">
            <v>BANCO AGRARIO</v>
          </cell>
        </row>
        <row r="9">
          <cell r="A9">
            <v>23</v>
          </cell>
          <cell r="B9">
            <v>40562</v>
          </cell>
          <cell r="C9">
            <v>953010</v>
          </cell>
          <cell r="D9">
            <v>2112010304</v>
          </cell>
          <cell r="E9" t="str">
            <v>LINEA TECNOLOGICA DE GESTION DE LA INFORMACION</v>
          </cell>
          <cell r="F9" t="str">
            <v>FORMACION TITULADA Y COMPLEMENTARIA</v>
          </cell>
          <cell r="G9" t="str">
            <v>FORMACION TITULADA Y COMPLEMENTARIA</v>
          </cell>
          <cell r="H9">
            <v>13724860</v>
          </cell>
          <cell r="I9" t="str">
            <v>EZEQUIEL DE JESUS ROJAS VARGAS</v>
          </cell>
          <cell r="J9" t="str">
            <v>SARAVENA</v>
          </cell>
          <cell r="K9" t="str">
            <v xml:space="preserve">5 MESES Y 6 DIAS </v>
          </cell>
          <cell r="L9">
            <v>5.2</v>
          </cell>
          <cell r="M9">
            <v>3321750</v>
          </cell>
          <cell r="N9">
            <v>17273100</v>
          </cell>
          <cell r="O9">
            <v>31725136300</v>
          </cell>
          <cell r="P9" t="str">
            <v>BANCOLOMBIA</v>
          </cell>
        </row>
        <row r="10">
          <cell r="A10">
            <v>26</v>
          </cell>
          <cell r="B10">
            <v>40562</v>
          </cell>
          <cell r="C10">
            <v>953010</v>
          </cell>
          <cell r="D10">
            <v>2112010304</v>
          </cell>
          <cell r="E10" t="str">
            <v>LINEA TECNOLOGICA DE CLIENTES</v>
          </cell>
          <cell r="F10" t="str">
            <v>FORMACION TITULADA Y COMPLEMENTARIA</v>
          </cell>
          <cell r="G10" t="str">
            <v>FORMACION TITULADA Y COMPLEMENTARIA</v>
          </cell>
          <cell r="H10">
            <v>88203116</v>
          </cell>
          <cell r="I10" t="str">
            <v>OSCAR CACERES GIL</v>
          </cell>
          <cell r="J10" t="str">
            <v>SARAVENA</v>
          </cell>
          <cell r="K10" t="str">
            <v xml:space="preserve">5 MESES Y 6 DIAS </v>
          </cell>
          <cell r="L10">
            <v>334</v>
          </cell>
          <cell r="M10">
            <v>28634</v>
          </cell>
          <cell r="N10">
            <v>9563756</v>
          </cell>
          <cell r="O10">
            <v>506100022447</v>
          </cell>
          <cell r="P10" t="str">
            <v>DAVIVIENDA</v>
          </cell>
        </row>
        <row r="11">
          <cell r="A11">
            <v>28</v>
          </cell>
          <cell r="B11">
            <v>40562</v>
          </cell>
          <cell r="C11">
            <v>953010</v>
          </cell>
          <cell r="D11">
            <v>2112010304</v>
          </cell>
          <cell r="E11" t="str">
            <v>LINEA TECNOLOGICA DE CLIENTES</v>
          </cell>
          <cell r="F11" t="str">
            <v>FORMACION TITULADA Y COMPLEMENTARIA</v>
          </cell>
          <cell r="G11" t="str">
            <v>FORMACION TITULADA Y COMPLEMENTARIA</v>
          </cell>
          <cell r="H11">
            <v>63538935</v>
          </cell>
          <cell r="I11" t="str">
            <v>LIZBETH ARIANA SANCHEZ MAZUERA</v>
          </cell>
          <cell r="J11" t="str">
            <v>SARAVENA</v>
          </cell>
          <cell r="K11" t="str">
            <v xml:space="preserve">5 MESES Y 6 DIAS </v>
          </cell>
          <cell r="L11">
            <v>290</v>
          </cell>
          <cell r="M11">
            <v>28634</v>
          </cell>
          <cell r="N11">
            <v>8303860</v>
          </cell>
          <cell r="O11">
            <v>506100022587</v>
          </cell>
          <cell r="P11" t="str">
            <v>DAVIVIENDA</v>
          </cell>
        </row>
        <row r="12">
          <cell r="A12">
            <v>29</v>
          </cell>
          <cell r="B12">
            <v>40562</v>
          </cell>
          <cell r="C12">
            <v>953010</v>
          </cell>
          <cell r="D12">
            <v>2112010304</v>
          </cell>
          <cell r="E12" t="str">
            <v>LINEA TECNOLOGICA DE CLIENTES</v>
          </cell>
          <cell r="F12" t="str">
            <v>FORMACION TITULADA Y COMPLEMENTARIA</v>
          </cell>
          <cell r="G12" t="str">
            <v>FORMACION TITULADA Y COMPLEMENTARIA</v>
          </cell>
          <cell r="H12">
            <v>11229178</v>
          </cell>
          <cell r="I12" t="str">
            <v>JAIR ORLANDO DOMINGUEZ CARRANZA</v>
          </cell>
          <cell r="J12" t="str">
            <v>FORTUL</v>
          </cell>
          <cell r="K12" t="str">
            <v xml:space="preserve">5 MESES Y 6 DIAS </v>
          </cell>
          <cell r="L12">
            <v>335</v>
          </cell>
          <cell r="M12">
            <v>28634</v>
          </cell>
          <cell r="N12">
            <v>9592390</v>
          </cell>
          <cell r="O12">
            <v>473150015915</v>
          </cell>
          <cell r="P12" t="str">
            <v>BANCO AGRARIO</v>
          </cell>
        </row>
        <row r="13">
          <cell r="A13">
            <v>30</v>
          </cell>
          <cell r="B13">
            <v>40562</v>
          </cell>
          <cell r="C13">
            <v>953010</v>
          </cell>
          <cell r="D13">
            <v>2112010304</v>
          </cell>
          <cell r="E13" t="str">
            <v>LINEA TECNOLOGICA DE PRODUCCION Y TRANSFORMACION</v>
          </cell>
          <cell r="F13" t="str">
            <v>FORMACION TITULADA Y COMPLEMENTARIA</v>
          </cell>
          <cell r="G13" t="str">
            <v>FORMACION TITULADA Y COMPLEMENTARIA</v>
          </cell>
          <cell r="H13">
            <v>1090429712</v>
          </cell>
          <cell r="I13" t="str">
            <v>JULIETH PAOLA GELVEZ RIVERA</v>
          </cell>
          <cell r="J13" t="str">
            <v>SARAVENA</v>
          </cell>
          <cell r="K13" t="str">
            <v xml:space="preserve">5 MESES Y 6 DIAS </v>
          </cell>
          <cell r="L13">
            <v>5.2</v>
          </cell>
          <cell r="M13">
            <v>3321750</v>
          </cell>
          <cell r="N13">
            <v>17273100</v>
          </cell>
          <cell r="O13">
            <v>506100059423</v>
          </cell>
          <cell r="P13" t="str">
            <v>DAVIVIENDA</v>
          </cell>
        </row>
        <row r="14">
          <cell r="A14">
            <v>31</v>
          </cell>
          <cell r="B14">
            <v>40562</v>
          </cell>
          <cell r="C14">
            <v>953010</v>
          </cell>
          <cell r="D14">
            <v>2112010304</v>
          </cell>
          <cell r="E14" t="str">
            <v>LINEA TECNOLOGICA DE CLIENTES</v>
          </cell>
          <cell r="F14" t="str">
            <v>FORMACION TITULADA Y COMPLEMENTARIA</v>
          </cell>
          <cell r="G14" t="str">
            <v>FORMACION TITULADA Y COMPLEMENTARIA</v>
          </cell>
          <cell r="H14">
            <v>63509735</v>
          </cell>
          <cell r="I14" t="str">
            <v>MARICELY BARON CONTRERAS</v>
          </cell>
          <cell r="J14" t="str">
            <v>SARAVENA</v>
          </cell>
          <cell r="K14" t="str">
            <v xml:space="preserve">5 MESES Y 6 DIAS </v>
          </cell>
          <cell r="L14">
            <v>300</v>
          </cell>
          <cell r="M14">
            <v>28634</v>
          </cell>
          <cell r="N14">
            <v>8590200</v>
          </cell>
          <cell r="O14">
            <v>506100026752</v>
          </cell>
          <cell r="P14" t="str">
            <v>DAVIVIENDA</v>
          </cell>
        </row>
        <row r="15">
          <cell r="A15">
            <v>33</v>
          </cell>
          <cell r="B15">
            <v>40562</v>
          </cell>
          <cell r="C15">
            <v>953010</v>
          </cell>
          <cell r="D15">
            <v>2112010304</v>
          </cell>
          <cell r="E15" t="str">
            <v>LINEA TECNOLOGICA DE CLIENTES</v>
          </cell>
          <cell r="F15" t="str">
            <v>FORMACION TITULADA Y COMPLEMENTARIA</v>
          </cell>
          <cell r="G15" t="str">
            <v>FORMACION TITULADA Y COMPLEMENTARIA</v>
          </cell>
          <cell r="H15">
            <v>52208700</v>
          </cell>
          <cell r="I15" t="str">
            <v>GLORIA INES SANCHEZ ACUÑA</v>
          </cell>
          <cell r="J15" t="str">
            <v>SARAVENA</v>
          </cell>
          <cell r="K15" t="str">
            <v xml:space="preserve">5 MESES Y 7  DIAS </v>
          </cell>
          <cell r="L15">
            <v>353</v>
          </cell>
          <cell r="M15">
            <v>28634</v>
          </cell>
          <cell r="N15">
            <v>10107802</v>
          </cell>
          <cell r="O15">
            <v>473600009139</v>
          </cell>
          <cell r="P15" t="str">
            <v>BANCO AGRARIO</v>
          </cell>
        </row>
        <row r="16">
          <cell r="A16">
            <v>34</v>
          </cell>
          <cell r="B16">
            <v>40562</v>
          </cell>
          <cell r="C16">
            <v>953010</v>
          </cell>
          <cell r="D16">
            <v>2112010304</v>
          </cell>
          <cell r="E16" t="str">
            <v>LINEA TECNOLOGICA DE CLIENTES</v>
          </cell>
          <cell r="F16" t="str">
            <v>FORMACION TITULADA Y COMPLEMENTARIA</v>
          </cell>
          <cell r="G16" t="str">
            <v>FORMACION TITULADA Y COMPLEMENTARIA</v>
          </cell>
          <cell r="H16">
            <v>92517719</v>
          </cell>
          <cell r="I16" t="str">
            <v>JORGE ALBERTO POSADA BARRIOS</v>
          </cell>
          <cell r="J16" t="str">
            <v>SARAVENA</v>
          </cell>
          <cell r="K16" t="str">
            <v xml:space="preserve">5 MESES Y 6 DIAS </v>
          </cell>
          <cell r="L16">
            <v>230</v>
          </cell>
          <cell r="M16">
            <v>28634</v>
          </cell>
          <cell r="N16">
            <v>6585820</v>
          </cell>
          <cell r="O16">
            <v>31745034392</v>
          </cell>
          <cell r="P16" t="str">
            <v>BANCOLOMBIA</v>
          </cell>
        </row>
        <row r="17">
          <cell r="A17">
            <v>35</v>
          </cell>
          <cell r="B17">
            <v>40562</v>
          </cell>
          <cell r="C17">
            <v>953010</v>
          </cell>
          <cell r="D17">
            <v>2112010304</v>
          </cell>
          <cell r="E17" t="str">
            <v>LINEA TECNOLOGICA DE CLIENTES</v>
          </cell>
          <cell r="F17" t="str">
            <v>FORMACION TITULADA Y COMPLEMENTARIA</v>
          </cell>
          <cell r="G17" t="str">
            <v>FORMACION TITULADA Y COMPLEMENTARIA</v>
          </cell>
          <cell r="H17">
            <v>37753592</v>
          </cell>
          <cell r="I17" t="str">
            <v>GLORIA AMPARO PARRA SANABRIA</v>
          </cell>
          <cell r="J17" t="str">
            <v>SARAVENA</v>
          </cell>
          <cell r="K17" t="str">
            <v>3 MESES</v>
          </cell>
          <cell r="L17">
            <v>130</v>
          </cell>
          <cell r="M17">
            <v>28634</v>
          </cell>
          <cell r="N17">
            <v>3722420</v>
          </cell>
          <cell r="O17">
            <v>506100008545</v>
          </cell>
          <cell r="P17" t="str">
            <v>DAVIVIENDA</v>
          </cell>
        </row>
        <row r="18">
          <cell r="A18">
            <v>36</v>
          </cell>
          <cell r="B18">
            <v>40562</v>
          </cell>
          <cell r="C18">
            <v>953010</v>
          </cell>
          <cell r="D18">
            <v>2112010304</v>
          </cell>
          <cell r="E18" t="str">
            <v>LINEA TECNOLOGICA DE CLIENTES</v>
          </cell>
          <cell r="F18" t="str">
            <v>FORMACION TITULADA Y COMPLEMENTARIA</v>
          </cell>
          <cell r="G18" t="str">
            <v>FORMACION TITULADA Y COMPLEMENTARIA</v>
          </cell>
          <cell r="H18">
            <v>32869301</v>
          </cell>
          <cell r="I18" t="str">
            <v>PAOLA SUAREZ VERDUGO</v>
          </cell>
          <cell r="J18" t="str">
            <v>SARAVENA</v>
          </cell>
          <cell r="K18" t="str">
            <v xml:space="preserve">5 MESES Y 6 DIAS </v>
          </cell>
          <cell r="L18">
            <v>368</v>
          </cell>
          <cell r="M18">
            <v>28634</v>
          </cell>
          <cell r="N18">
            <v>10537312</v>
          </cell>
          <cell r="O18">
            <v>473050021047</v>
          </cell>
          <cell r="P18" t="str">
            <v>BANCO AGRARIO</v>
          </cell>
        </row>
        <row r="19">
          <cell r="A19">
            <v>37</v>
          </cell>
          <cell r="B19">
            <v>40562</v>
          </cell>
          <cell r="C19">
            <v>953010</v>
          </cell>
          <cell r="D19">
            <v>2112010304</v>
          </cell>
          <cell r="E19" t="str">
            <v>LINEA TECNOLOGICA DE CLIENTES</v>
          </cell>
          <cell r="F19" t="str">
            <v>FORMACION TITULADA Y COMPLEMENTARIA</v>
          </cell>
          <cell r="G19" t="str">
            <v>FORMACION TITULADA Y COMPLEMENTARIA</v>
          </cell>
          <cell r="H19">
            <v>86047295</v>
          </cell>
          <cell r="I19" t="str">
            <v>NELSON ENRIQUE CONTRERAS PARRA</v>
          </cell>
          <cell r="J19" t="str">
            <v>ARAUQUITA</v>
          </cell>
          <cell r="K19" t="str">
            <v xml:space="preserve">5 MESES Y 6 DIAS </v>
          </cell>
          <cell r="L19">
            <v>5.2</v>
          </cell>
          <cell r="M19">
            <v>3321750</v>
          </cell>
          <cell r="N19">
            <v>17273100</v>
          </cell>
          <cell r="O19">
            <v>473700037687</v>
          </cell>
          <cell r="P19" t="str">
            <v>BANCO AGRARIO</v>
          </cell>
        </row>
        <row r="20">
          <cell r="A20">
            <v>38</v>
          </cell>
          <cell r="B20">
            <v>40562</v>
          </cell>
          <cell r="C20">
            <v>953010</v>
          </cell>
          <cell r="D20">
            <v>2112010304</v>
          </cell>
          <cell r="E20" t="str">
            <v>LINEA TECNOLOGICA DE CLIENTES</v>
          </cell>
          <cell r="F20" t="str">
            <v>FORMACION TITULADA Y COMPLEMENTARIA</v>
          </cell>
          <cell r="G20" t="str">
            <v>FORMACION TITULADA Y COMPLEMENTARIA</v>
          </cell>
          <cell r="H20">
            <v>47434785</v>
          </cell>
          <cell r="I20" t="str">
            <v>SANDRA MILENA ROJAS ROA</v>
          </cell>
          <cell r="J20" t="str">
            <v>ARAUQUITA</v>
          </cell>
          <cell r="K20" t="str">
            <v xml:space="preserve">5 MESES Y 6 DIAS </v>
          </cell>
          <cell r="L20">
            <v>270</v>
          </cell>
          <cell r="M20">
            <v>28634</v>
          </cell>
          <cell r="N20">
            <v>7731180</v>
          </cell>
          <cell r="O20">
            <v>473050024100</v>
          </cell>
          <cell r="P20" t="str">
            <v>BANCO AGRARIO</v>
          </cell>
        </row>
        <row r="21">
          <cell r="A21">
            <v>39</v>
          </cell>
          <cell r="B21">
            <v>40562</v>
          </cell>
          <cell r="C21">
            <v>953010</v>
          </cell>
          <cell r="D21">
            <v>2112010304</v>
          </cell>
          <cell r="E21" t="str">
            <v>LINEA TECNOLOGICA DE PRODUCCION Y TRANSFORMACION</v>
          </cell>
          <cell r="F21" t="str">
            <v>FORMACION TITULADA Y COMPLEMENTARIA</v>
          </cell>
          <cell r="G21" t="str">
            <v>FORMACION TITULADA Y COMPLEMENTARIA</v>
          </cell>
          <cell r="H21">
            <v>24246707</v>
          </cell>
          <cell r="I21" t="str">
            <v>NELLY SOLANO GRISMALDOS</v>
          </cell>
          <cell r="J21" t="str">
            <v>ARAUQUITA</v>
          </cell>
          <cell r="K21" t="str">
            <v xml:space="preserve">5 MESES Y 6 DIAS </v>
          </cell>
          <cell r="L21">
            <v>335</v>
          </cell>
          <cell r="M21">
            <v>28634</v>
          </cell>
          <cell r="N21">
            <v>9592390</v>
          </cell>
          <cell r="O21">
            <v>31740759011</v>
          </cell>
          <cell r="P21" t="str">
            <v>BANCOLOMBIA</v>
          </cell>
        </row>
        <row r="22">
          <cell r="A22">
            <v>40</v>
          </cell>
          <cell r="B22">
            <v>40562</v>
          </cell>
          <cell r="C22">
            <v>953010</v>
          </cell>
          <cell r="D22">
            <v>2112010304</v>
          </cell>
          <cell r="E22" t="str">
            <v>LINEA TECNOLOGICA DE CLIENTES</v>
          </cell>
          <cell r="F22" t="str">
            <v>FORMACION TITULADA Y COMPLEMENTARIA</v>
          </cell>
          <cell r="G22" t="str">
            <v>FORMACION TITULADA Y COMPLEMENTARIA</v>
          </cell>
          <cell r="H22">
            <v>33377778</v>
          </cell>
          <cell r="I22" t="str">
            <v>YENNY LILIANA FUQUEN SANABRIA</v>
          </cell>
          <cell r="J22" t="str">
            <v>FORTUL</v>
          </cell>
          <cell r="K22" t="str">
            <v xml:space="preserve">5 MESES Y 6 DIAS </v>
          </cell>
          <cell r="L22">
            <v>301</v>
          </cell>
          <cell r="M22">
            <v>28634</v>
          </cell>
          <cell r="N22">
            <v>8618834</v>
          </cell>
          <cell r="O22">
            <v>473150011057</v>
          </cell>
          <cell r="P22" t="str">
            <v>BANCO AGRARIO</v>
          </cell>
        </row>
        <row r="23">
          <cell r="A23">
            <v>41</v>
          </cell>
          <cell r="B23">
            <v>40562</v>
          </cell>
          <cell r="C23">
            <v>953010</v>
          </cell>
          <cell r="D23">
            <v>2112010304</v>
          </cell>
          <cell r="E23" t="str">
            <v>LINEA TECNOLOGICA DE CLIENTES</v>
          </cell>
          <cell r="F23" t="str">
            <v>FORMACION TITULADA Y COMPLEMENTARIA</v>
          </cell>
          <cell r="G23" t="str">
            <v>FORMACION TITULADA Y COMPLEMENTARIA</v>
          </cell>
          <cell r="H23">
            <v>46376947</v>
          </cell>
          <cell r="I23" t="str">
            <v>NIDIA NAYIVE LEON PRIETO</v>
          </cell>
          <cell r="J23" t="str">
            <v>FORTUL</v>
          </cell>
          <cell r="K23" t="str">
            <v xml:space="preserve">5 MESES Y 6 DIAS </v>
          </cell>
          <cell r="L23">
            <v>442</v>
          </cell>
          <cell r="M23">
            <v>28634</v>
          </cell>
          <cell r="N23">
            <v>12656228</v>
          </cell>
          <cell r="O23">
            <v>473150015680</v>
          </cell>
          <cell r="P23" t="str">
            <v>BANCO AGRARIO</v>
          </cell>
        </row>
        <row r="24">
          <cell r="A24">
            <v>42</v>
          </cell>
          <cell r="B24">
            <v>40562</v>
          </cell>
          <cell r="C24">
            <v>953010</v>
          </cell>
          <cell r="D24">
            <v>2112010304</v>
          </cell>
          <cell r="E24" t="str">
            <v>LINEA TECNOLOGICA DE PRODUCCION Y TRANSFORMACION</v>
          </cell>
          <cell r="F24" t="str">
            <v>FORMACION TITULADA Y COMPLEMENTARIA</v>
          </cell>
          <cell r="G24" t="str">
            <v>FORMACION TITULADA Y COMPLEMENTARIA</v>
          </cell>
          <cell r="H24">
            <v>37271102</v>
          </cell>
          <cell r="I24" t="str">
            <v>KARINA JEANETTE GUERRA CARDENAS</v>
          </cell>
          <cell r="J24" t="str">
            <v>ARAUQUITA</v>
          </cell>
          <cell r="K24" t="str">
            <v xml:space="preserve">5 MESES Y 6 DIAS </v>
          </cell>
          <cell r="L24">
            <v>334</v>
          </cell>
          <cell r="M24">
            <v>28634</v>
          </cell>
          <cell r="N24">
            <v>9563756</v>
          </cell>
          <cell r="O24" t="str">
            <v>O8862457120</v>
          </cell>
          <cell r="P24" t="str">
            <v>BANCOLOMBIA</v>
          </cell>
        </row>
        <row r="25">
          <cell r="A25">
            <v>43</v>
          </cell>
          <cell r="B25">
            <v>40562</v>
          </cell>
          <cell r="C25">
            <v>953010</v>
          </cell>
          <cell r="D25">
            <v>2112010304</v>
          </cell>
          <cell r="E25" t="str">
            <v>LINEA TECNOLOGICA DE CLIENTES</v>
          </cell>
          <cell r="F25" t="str">
            <v>FORMACION TITULADA Y COMPLEMENTARIA</v>
          </cell>
          <cell r="G25" t="str">
            <v>FORMACION TITULADA Y COMPLEMENTARIA</v>
          </cell>
          <cell r="H25">
            <v>1094240153</v>
          </cell>
          <cell r="I25" t="str">
            <v>KAREN SALINAS DURAN</v>
          </cell>
          <cell r="J25" t="str">
            <v>SARAVENA</v>
          </cell>
          <cell r="K25" t="str">
            <v xml:space="preserve">5 MESES Y 6 DIAS </v>
          </cell>
          <cell r="L25">
            <v>440</v>
          </cell>
          <cell r="M25">
            <v>28634</v>
          </cell>
          <cell r="N25">
            <v>12598960</v>
          </cell>
          <cell r="O25">
            <v>506100003926</v>
          </cell>
          <cell r="P25" t="str">
            <v>DAVIVIENDA</v>
          </cell>
        </row>
        <row r="26">
          <cell r="A26">
            <v>53</v>
          </cell>
          <cell r="B26">
            <v>40563</v>
          </cell>
          <cell r="C26">
            <v>953010</v>
          </cell>
          <cell r="D26">
            <v>2112010304</v>
          </cell>
          <cell r="E26" t="str">
            <v>LINEA TECNOLOGICA DE DISEÑO</v>
          </cell>
          <cell r="F26" t="str">
            <v>FORMACION TITULADA Y COMPLEMENTARIA</v>
          </cell>
          <cell r="G26" t="str">
            <v>FORMACION TITULADA Y COMPLEMENTARIA</v>
          </cell>
          <cell r="H26">
            <v>91524469</v>
          </cell>
          <cell r="I26" t="str">
            <v>NEYDER WILFREDO CALDERON VER</v>
          </cell>
          <cell r="J26" t="str">
            <v>SARAVENA</v>
          </cell>
          <cell r="K26" t="str">
            <v xml:space="preserve">5 MESES Y 5 DIAS </v>
          </cell>
          <cell r="L26">
            <v>290</v>
          </cell>
          <cell r="M26">
            <v>28634</v>
          </cell>
          <cell r="N26">
            <v>8303860</v>
          </cell>
          <cell r="O26">
            <v>31763115634</v>
          </cell>
          <cell r="P26" t="str">
            <v>BANCOLOMBIA</v>
          </cell>
        </row>
        <row r="27">
          <cell r="A27">
            <v>56</v>
          </cell>
          <cell r="B27">
            <v>40564</v>
          </cell>
          <cell r="C27">
            <v>953010</v>
          </cell>
          <cell r="D27">
            <v>2112010304</v>
          </cell>
          <cell r="E27" t="str">
            <v>LINEA TECNOLOGICA DE MAQUINAS Y HERRRAMIENTAS</v>
          </cell>
          <cell r="F27" t="str">
            <v>FORMACION TITULADA Y COMPLEMENTARIA</v>
          </cell>
          <cell r="G27" t="str">
            <v>FORMACION TITULADA Y COMPLEMENTARIA</v>
          </cell>
          <cell r="H27">
            <v>1052946137</v>
          </cell>
          <cell r="I27" t="str">
            <v>OSCAR JAIME VILLALBA GARCIA</v>
          </cell>
          <cell r="J27" t="str">
            <v>SARAVENA</v>
          </cell>
          <cell r="K27" t="str">
            <v xml:space="preserve">5 MESES Y 5 DIAS </v>
          </cell>
          <cell r="L27">
            <v>444</v>
          </cell>
          <cell r="M27">
            <v>28634</v>
          </cell>
          <cell r="N27">
            <v>12713496</v>
          </cell>
          <cell r="O27">
            <v>31766275349</v>
          </cell>
          <cell r="P27" t="str">
            <v>BANCOLOMBIA</v>
          </cell>
        </row>
        <row r="28">
          <cell r="A28">
            <v>78</v>
          </cell>
          <cell r="B28">
            <v>40574</v>
          </cell>
          <cell r="C28">
            <v>953099</v>
          </cell>
          <cell r="D28">
            <v>2112010304</v>
          </cell>
          <cell r="E28" t="str">
            <v>LINEA TECNOLOGICA DE PRODUCCION Y TRANSFORMACION</v>
          </cell>
          <cell r="F28" t="str">
            <v>DESARROLLAR EL COMPONENTE TECNICO Y EMPRESARIAL PARA EL MONTAJE Y PUESTA EN MARCHA COMO MINIMO DOS UNIDADES PRODUCTIVAS</v>
          </cell>
          <cell r="G28" t="str">
            <v>JOVENES RURALES EMPRENDEDORES</v>
          </cell>
          <cell r="H28">
            <v>91519910</v>
          </cell>
          <cell r="I28" t="str">
            <v>HECTOR EZEQUIEL BRAGAGNINI DIAZ</v>
          </cell>
          <cell r="J28" t="str">
            <v>ARAUQUITA</v>
          </cell>
          <cell r="K28" t="str">
            <v>4.5 MESES</v>
          </cell>
          <cell r="L28">
            <v>4.5</v>
          </cell>
          <cell r="M28">
            <v>2245600</v>
          </cell>
          <cell r="N28">
            <v>10105200</v>
          </cell>
          <cell r="O28">
            <v>195001656</v>
          </cell>
          <cell r="P28" t="str">
            <v>BBVA</v>
          </cell>
        </row>
        <row r="29">
          <cell r="A29">
            <v>81</v>
          </cell>
          <cell r="B29">
            <v>40576</v>
          </cell>
          <cell r="C29">
            <v>953010</v>
          </cell>
          <cell r="D29">
            <v>2112010304</v>
          </cell>
          <cell r="E29" t="str">
            <v>LINEA TECNOLOGICA DE PRODUCCION Y TRANSFORMACION</v>
          </cell>
          <cell r="F29" t="str">
            <v>FORMACION TITULADA Y COMPLEMENTARIA</v>
          </cell>
          <cell r="G29" t="str">
            <v>FORMACION TITULADA Y COMPLEMENTARIA</v>
          </cell>
          <cell r="H29">
            <v>96185644</v>
          </cell>
          <cell r="I29" t="str">
            <v>ALIRIO RAMIREZ VELAZQUEZ</v>
          </cell>
          <cell r="J29" t="str">
            <v>SARAVENA</v>
          </cell>
          <cell r="K29" t="str">
            <v>4.5 MESES</v>
          </cell>
          <cell r="L29">
            <v>457</v>
          </cell>
          <cell r="M29">
            <v>28634</v>
          </cell>
          <cell r="N29">
            <v>13085738</v>
          </cell>
          <cell r="O29">
            <v>31762400416</v>
          </cell>
          <cell r="P29" t="str">
            <v>BANCOLOMBIA</v>
          </cell>
        </row>
        <row r="30">
          <cell r="A30">
            <v>91</v>
          </cell>
          <cell r="B30">
            <v>40578</v>
          </cell>
          <cell r="C30">
            <v>953099</v>
          </cell>
          <cell r="D30">
            <v>2112010304</v>
          </cell>
          <cell r="E30" t="str">
            <v>LINEA TECNOLOGICA DE PRODUCCION Y TRANSFORMACION</v>
          </cell>
          <cell r="F30" t="str">
            <v>DESARROLLAR EL COMPONENTE TECNICO Y EMPRESARIAL PARA EL MONTAJE Y PUESTA EN MARCHA COMO MINIMO DOS UNIDADES PRODUCTIVAS</v>
          </cell>
          <cell r="G30" t="str">
            <v>JOVENES RURALES EMPRENDEDORES</v>
          </cell>
          <cell r="H30">
            <v>96189686</v>
          </cell>
          <cell r="I30" t="str">
            <v>JOSE DIOFANOL AGUIRRE BECERRA</v>
          </cell>
          <cell r="J30" t="str">
            <v>SARAVENA</v>
          </cell>
          <cell r="K30" t="str">
            <v>4.5 MESES</v>
          </cell>
          <cell r="L30">
            <v>4.5</v>
          </cell>
          <cell r="M30">
            <v>2245600</v>
          </cell>
          <cell r="N30">
            <v>10105200</v>
          </cell>
        </row>
        <row r="31">
          <cell r="A31">
            <v>93</v>
          </cell>
          <cell r="B31">
            <v>40581</v>
          </cell>
          <cell r="C31">
            <v>953099</v>
          </cell>
          <cell r="D31">
            <v>2112010304</v>
          </cell>
          <cell r="E31" t="str">
            <v>LINEA TECNOLOGICA DE PRODUCCION Y TRANSFORMACION</v>
          </cell>
          <cell r="F31" t="str">
            <v>DESARROLLAR EL COMPONENTE TECNICO Y EMPRESARIAL PARA EL MONTAJE Y PUESTA EN MARCHA COMO MINIMO DOS UNIDADES PRODUCTIVAS</v>
          </cell>
          <cell r="G31" t="str">
            <v>JOVENES RURALES EMPRENDEDORES</v>
          </cell>
          <cell r="H31">
            <v>60267796</v>
          </cell>
          <cell r="I31" t="str">
            <v>MONICA ANDREA GALVIZ RIVERA</v>
          </cell>
          <cell r="J31" t="str">
            <v>SARAVENA</v>
          </cell>
          <cell r="K31" t="str">
            <v>4.5 MESES</v>
          </cell>
          <cell r="L31">
            <v>4.5</v>
          </cell>
          <cell r="M31">
            <v>2245600</v>
          </cell>
          <cell r="N31">
            <v>10105200</v>
          </cell>
        </row>
        <row r="32">
          <cell r="A32">
            <v>97</v>
          </cell>
          <cell r="B32">
            <v>40581</v>
          </cell>
          <cell r="C32">
            <v>953010</v>
          </cell>
          <cell r="D32">
            <v>2112010304</v>
          </cell>
          <cell r="E32" t="str">
            <v>LINEA TECNOLOGICA DE CLIENTES Y GESTION DE LA INFORMACION</v>
          </cell>
          <cell r="F32" t="str">
            <v>FORMACION TITULADA Y COMPLEMENTARIA</v>
          </cell>
          <cell r="G32" t="str">
            <v>FORMACION TITULADA Y COMPLEMENTARIA</v>
          </cell>
          <cell r="H32">
            <v>60263252</v>
          </cell>
          <cell r="I32" t="str">
            <v>YAQUELIN GALVIS RIVERA</v>
          </cell>
          <cell r="J32" t="str">
            <v>SARAVENA</v>
          </cell>
          <cell r="K32" t="str">
            <v>4.5 MESES</v>
          </cell>
          <cell r="L32">
            <v>430</v>
          </cell>
          <cell r="M32">
            <v>28634</v>
          </cell>
          <cell r="N32">
            <v>12312620</v>
          </cell>
          <cell r="O32">
            <v>506100015706</v>
          </cell>
          <cell r="P32" t="str">
            <v>DAVIVIENDA</v>
          </cell>
        </row>
        <row r="33">
          <cell r="A33">
            <v>132</v>
          </cell>
          <cell r="B33">
            <v>40665</v>
          </cell>
          <cell r="C33">
            <v>953010</v>
          </cell>
          <cell r="D33">
            <v>2112010304</v>
          </cell>
          <cell r="E33" t="str">
            <v>LINEA TECNOLOGICA DE PRODUCCION Y TRANSFORMACION</v>
          </cell>
          <cell r="F33" t="str">
            <v>FORMACION TITULADA Y COMPLEMENTARIA</v>
          </cell>
          <cell r="G33" t="str">
            <v>FORMACION TITULADA Y COMPLEMENTARIA</v>
          </cell>
          <cell r="H33">
            <v>17595014</v>
          </cell>
          <cell r="I33" t="str">
            <v>VICTOR OSCAR PINZON ROJAS</v>
          </cell>
          <cell r="J33" t="str">
            <v>ARAUQUITA</v>
          </cell>
          <cell r="K33" t="str">
            <v>2 MESES</v>
          </cell>
          <cell r="L33">
            <v>222</v>
          </cell>
          <cell r="M33">
            <v>23896</v>
          </cell>
          <cell r="N33">
            <v>5304912</v>
          </cell>
          <cell r="O33">
            <v>457800065890</v>
          </cell>
          <cell r="P33" t="str">
            <v>DAVIVIENDA</v>
          </cell>
        </row>
        <row r="34">
          <cell r="A34">
            <v>136</v>
          </cell>
          <cell r="B34">
            <v>40667</v>
          </cell>
          <cell r="C34">
            <v>953010</v>
          </cell>
          <cell r="D34">
            <v>2112010304</v>
          </cell>
          <cell r="E34" t="str">
            <v>LINEA TECNOLOGICA DE GESTION DE LA INFORMACION</v>
          </cell>
          <cell r="F34" t="str">
            <v>FORMACION TITULADA Y COMPLEMENTARIA</v>
          </cell>
          <cell r="G34" t="str">
            <v>FORMACION TITULADA Y COMPLEMENTARIA</v>
          </cell>
          <cell r="H34">
            <v>17590164</v>
          </cell>
          <cell r="I34" t="str">
            <v>LORENZO ORTEGA ARMIROLA</v>
          </cell>
          <cell r="J34" t="str">
            <v>ARAUQUITA</v>
          </cell>
          <cell r="K34" t="str">
            <v>1.5 MESES</v>
          </cell>
          <cell r="L34">
            <v>160</v>
          </cell>
          <cell r="M34">
            <v>21578</v>
          </cell>
          <cell r="N34">
            <v>3452480</v>
          </cell>
          <cell r="O34">
            <v>31706670974</v>
          </cell>
          <cell r="P34" t="str">
            <v>BANCOLOMBIA</v>
          </cell>
        </row>
        <row r="35">
          <cell r="A35">
            <v>141</v>
          </cell>
          <cell r="B35">
            <v>40687</v>
          </cell>
          <cell r="C35">
            <v>953010</v>
          </cell>
          <cell r="D35">
            <v>2112010304</v>
          </cell>
          <cell r="E35" t="str">
            <v>LINEA TECNOLOGICA DE PRODUCCION Y TRANSFORMACION</v>
          </cell>
          <cell r="F35" t="str">
            <v>FORMACION TITULADA Y COMPLEMENTARIA</v>
          </cell>
          <cell r="G35" t="str">
            <v>FORMACION TITULADA Y COMPLEMENTARIA</v>
          </cell>
          <cell r="H35">
            <v>91538148</v>
          </cell>
          <cell r="I35" t="str">
            <v>FABIAN LIBARDO BERNAL HOYOS</v>
          </cell>
          <cell r="J35" t="str">
            <v>SARAVENA</v>
          </cell>
          <cell r="K35" t="str">
            <v>1 MES</v>
          </cell>
          <cell r="L35">
            <v>96</v>
          </cell>
          <cell r="M35">
            <v>28634</v>
          </cell>
          <cell r="N35">
            <v>2748864</v>
          </cell>
        </row>
        <row r="36">
          <cell r="A36">
            <v>183</v>
          </cell>
          <cell r="B36">
            <v>40736</v>
          </cell>
          <cell r="C36">
            <v>953010</v>
          </cell>
          <cell r="D36">
            <v>2112010304</v>
          </cell>
          <cell r="E36" t="str">
            <v>LINEA  TECNOLOGICA DE CLIENTES</v>
          </cell>
          <cell r="F36" t="str">
            <v>FORMACION TITULADA Y COMPLEMENTARIA</v>
          </cell>
          <cell r="G36" t="str">
            <v>FORMACION TITULADA Y COMPLEMENTARIA</v>
          </cell>
          <cell r="H36">
            <v>13724860</v>
          </cell>
          <cell r="I36" t="str">
            <v>EZEQUIEL DE JESUS ROJAS VARGAS</v>
          </cell>
          <cell r="J36" t="str">
            <v>SARAVENA</v>
          </cell>
          <cell r="K36" t="str">
            <v>5 MESES</v>
          </cell>
          <cell r="L36">
            <v>319</v>
          </cell>
          <cell r="M36">
            <v>28634</v>
          </cell>
          <cell r="N36">
            <v>9134246</v>
          </cell>
          <cell r="O36">
            <v>31725136300</v>
          </cell>
          <cell r="P36" t="str">
            <v>BANCOLOMBIA</v>
          </cell>
        </row>
        <row r="37">
          <cell r="A37">
            <v>184</v>
          </cell>
          <cell r="B37">
            <v>40736</v>
          </cell>
          <cell r="C37">
            <v>953010</v>
          </cell>
          <cell r="D37">
            <v>2112010304</v>
          </cell>
          <cell r="E37" t="str">
            <v>LINEA TECNOLOGICA DE CLIENTES</v>
          </cell>
          <cell r="F37" t="str">
            <v>FORMACION TITULADA Y COMPLEMENTARIA</v>
          </cell>
          <cell r="G37" t="str">
            <v>FORMACION TITULADA Y COMPLEMENTARIA</v>
          </cell>
          <cell r="H37">
            <v>71373492</v>
          </cell>
          <cell r="I37" t="str">
            <v>JUAN DAVID ARAQUE LARGO</v>
          </cell>
          <cell r="J37" t="str">
            <v>SARAVENA</v>
          </cell>
          <cell r="K37" t="str">
            <v>5 MESES</v>
          </cell>
          <cell r="L37">
            <v>5</v>
          </cell>
          <cell r="M37">
            <v>3321750</v>
          </cell>
          <cell r="N37">
            <v>16608750</v>
          </cell>
          <cell r="O37">
            <v>37915213279</v>
          </cell>
          <cell r="P37" t="str">
            <v>BANCOLOMBIA</v>
          </cell>
        </row>
        <row r="38">
          <cell r="A38">
            <v>186</v>
          </cell>
          <cell r="B38">
            <v>40736</v>
          </cell>
          <cell r="C38">
            <v>953010</v>
          </cell>
          <cell r="D38">
            <v>2112010304</v>
          </cell>
          <cell r="E38" t="str">
            <v>LINEA TECNOLOGICA DE CLIENTES</v>
          </cell>
          <cell r="F38" t="str">
            <v>FORMACION TITULADA Y COMPLEMENTARIA</v>
          </cell>
          <cell r="G38" t="str">
            <v>FORMACION TITULADA Y COMPLEMENTARIA</v>
          </cell>
          <cell r="H38">
            <v>1094240153</v>
          </cell>
          <cell r="I38" t="str">
            <v>KAREN SALINAS DURAN</v>
          </cell>
          <cell r="J38" t="str">
            <v>SARAVENA</v>
          </cell>
          <cell r="K38" t="str">
            <v>5 MESES</v>
          </cell>
          <cell r="L38">
            <v>450</v>
          </cell>
          <cell r="M38">
            <v>23896</v>
          </cell>
          <cell r="N38">
            <v>10753200</v>
          </cell>
          <cell r="O38">
            <v>506100003926</v>
          </cell>
          <cell r="P38" t="str">
            <v>DAVIVIENDA</v>
          </cell>
        </row>
        <row r="39">
          <cell r="A39">
            <v>187</v>
          </cell>
          <cell r="B39">
            <v>40736</v>
          </cell>
          <cell r="C39">
            <v>953010</v>
          </cell>
          <cell r="D39">
            <v>2112010304</v>
          </cell>
          <cell r="E39" t="str">
            <v>LINEA TECNOLOGICA DE CLIENTES</v>
          </cell>
          <cell r="F39" t="str">
            <v>FORMACION TITULADA Y COMPLEMENTARIA</v>
          </cell>
          <cell r="G39" t="str">
            <v>FORMACION TITULADA Y COMPLEMENTARIA</v>
          </cell>
          <cell r="H39">
            <v>5497852</v>
          </cell>
          <cell r="I39" t="str">
            <v>GERMAN AUGUSTO RAMIREZ GOMEZ</v>
          </cell>
          <cell r="J39" t="str">
            <v>SARAVENA</v>
          </cell>
          <cell r="K39" t="str">
            <v>5 MESES</v>
          </cell>
          <cell r="L39">
            <v>5</v>
          </cell>
          <cell r="M39">
            <v>2791300</v>
          </cell>
          <cell r="N39">
            <v>13956500</v>
          </cell>
        </row>
        <row r="40">
          <cell r="A40">
            <v>188</v>
          </cell>
          <cell r="B40">
            <v>40736</v>
          </cell>
          <cell r="C40">
            <v>953010</v>
          </cell>
          <cell r="D40">
            <v>2112010304</v>
          </cell>
          <cell r="E40" t="str">
            <v>LINEA TECNOLOGICA DE CLIENTES</v>
          </cell>
          <cell r="F40" t="str">
            <v>FORMACION TITULADA Y COMPLEMENTARIA</v>
          </cell>
          <cell r="G40" t="str">
            <v>FORMACION TITULADA Y COMPLEMENTARIA</v>
          </cell>
          <cell r="H40">
            <v>68245109</v>
          </cell>
          <cell r="I40" t="str">
            <v>ELLA PATRICIA ARDILA MARTINEZ</v>
          </cell>
          <cell r="J40" t="str">
            <v>SARAVENA</v>
          </cell>
          <cell r="K40" t="str">
            <v>5 MESES</v>
          </cell>
          <cell r="L40">
            <v>326</v>
          </cell>
          <cell r="M40">
            <v>28634</v>
          </cell>
          <cell r="N40">
            <v>9334684</v>
          </cell>
          <cell r="O40">
            <v>506100015755</v>
          </cell>
          <cell r="P40" t="str">
            <v>DAVIVIENDA</v>
          </cell>
        </row>
        <row r="41">
          <cell r="A41">
            <v>193</v>
          </cell>
          <cell r="B41">
            <v>40737</v>
          </cell>
          <cell r="C41">
            <v>953010</v>
          </cell>
          <cell r="D41">
            <v>2112010304</v>
          </cell>
          <cell r="E41" t="str">
            <v>LINEA TECNOLOGICA DE CLIENTES</v>
          </cell>
          <cell r="F41" t="str">
            <v>FORMACION TITULADA Y COMPLEMENTARIA</v>
          </cell>
          <cell r="G41" t="str">
            <v>FORMACION TITULADA Y COMPLEMENTARIA</v>
          </cell>
          <cell r="H41">
            <v>24248860</v>
          </cell>
          <cell r="I41" t="str">
            <v>ELISABETH SANTOS</v>
          </cell>
          <cell r="J41" t="str">
            <v>SARAVENA</v>
          </cell>
          <cell r="K41" t="str">
            <v>5 MESES</v>
          </cell>
          <cell r="L41">
            <v>5</v>
          </cell>
          <cell r="M41">
            <v>2791300</v>
          </cell>
          <cell r="N41">
            <v>13956500</v>
          </cell>
          <cell r="O41">
            <v>73600132684</v>
          </cell>
          <cell r="P41" t="str">
            <v>BANCO AGRARIO</v>
          </cell>
        </row>
        <row r="42">
          <cell r="A42">
            <v>194</v>
          </cell>
          <cell r="B42">
            <v>40737</v>
          </cell>
          <cell r="C42">
            <v>953099</v>
          </cell>
          <cell r="D42">
            <v>2112010304</v>
          </cell>
          <cell r="E42" t="str">
            <v>LINEA TECNOLOGICA DE PRODUCCION Y TRANSFORMACION</v>
          </cell>
          <cell r="F42" t="str">
            <v>DESARROLLAR EL COMPONENTE TECNICO Y EMPRESARIAL PARA EL MONTAJE Y PUESTA EN MARCHA COMO MINIMO DOS UNIDADES PRODUCTIVAS</v>
          </cell>
          <cell r="G42" t="str">
            <v>JOVENES RURALES EMPRENDEDORES</v>
          </cell>
          <cell r="H42">
            <v>96167498</v>
          </cell>
          <cell r="I42" t="str">
            <v>CARLOS VALMORES VASQUEZ VIAFARA</v>
          </cell>
          <cell r="J42" t="str">
            <v>SARAVENA</v>
          </cell>
          <cell r="K42" t="str">
            <v>4.5 MESES</v>
          </cell>
          <cell r="L42">
            <v>4.5</v>
          </cell>
          <cell r="M42">
            <v>2245400</v>
          </cell>
          <cell r="N42">
            <v>10104300</v>
          </cell>
        </row>
        <row r="43">
          <cell r="A43">
            <v>195</v>
          </cell>
          <cell r="B43">
            <v>40737</v>
          </cell>
          <cell r="C43">
            <v>953010</v>
          </cell>
          <cell r="D43">
            <v>2112010304</v>
          </cell>
          <cell r="E43" t="str">
            <v>LINEA TECNOLOGICA DE DISEÑO</v>
          </cell>
          <cell r="F43" t="str">
            <v>FORMACION TITULADA Y COMPLEMENTARIA</v>
          </cell>
          <cell r="G43" t="str">
            <v>FORMACION TITULADA Y COMPLEMENTARIA</v>
          </cell>
          <cell r="H43">
            <v>1090429712</v>
          </cell>
          <cell r="I43" t="str">
            <v>YULIETH PAOLA GELVEZ RIVERA</v>
          </cell>
          <cell r="J43" t="str">
            <v>SARAVENA</v>
          </cell>
          <cell r="K43" t="str">
            <v>5 MESES</v>
          </cell>
          <cell r="L43">
            <v>5</v>
          </cell>
          <cell r="M43">
            <v>2791300</v>
          </cell>
          <cell r="N43">
            <v>13956500</v>
          </cell>
          <cell r="O43">
            <v>506100059423</v>
          </cell>
          <cell r="P43" t="str">
            <v>DAVIVIENDA</v>
          </cell>
        </row>
        <row r="44">
          <cell r="A44">
            <v>196</v>
          </cell>
          <cell r="B44">
            <v>40737</v>
          </cell>
          <cell r="C44">
            <v>953010</v>
          </cell>
          <cell r="D44">
            <v>2112010304</v>
          </cell>
          <cell r="E44" t="str">
            <v>LINEA TECNOLOGICA DE CLIENTES</v>
          </cell>
          <cell r="F44" t="str">
            <v>FORMACION TITULADA Y COMPLEMENTARIA</v>
          </cell>
          <cell r="G44" t="str">
            <v>FORMACION TITULADA Y COMPLEMENTARIA</v>
          </cell>
          <cell r="H44">
            <v>46376947</v>
          </cell>
          <cell r="I44" t="str">
            <v>NIDIA NAYIVE LEON PRIETO</v>
          </cell>
          <cell r="J44" t="str">
            <v>SARAVENA</v>
          </cell>
          <cell r="K44" t="str">
            <v>2 MESES</v>
          </cell>
          <cell r="L44">
            <v>150</v>
          </cell>
          <cell r="M44">
            <v>23896</v>
          </cell>
          <cell r="N44">
            <v>3584400</v>
          </cell>
          <cell r="O44">
            <v>473150015680</v>
          </cell>
          <cell r="P44" t="str">
            <v>BANCO AGRARIO</v>
          </cell>
        </row>
        <row r="45">
          <cell r="A45">
            <v>197</v>
          </cell>
          <cell r="B45">
            <v>40737</v>
          </cell>
          <cell r="C45">
            <v>953010</v>
          </cell>
          <cell r="D45">
            <v>2112010304</v>
          </cell>
          <cell r="E45" t="str">
            <v>LINEA TECNOLOGICA DE PRODUCCION Y TRANSFORMACION</v>
          </cell>
          <cell r="F45" t="str">
            <v>FORMACION TITULADA Y COMPLEMENTARIA</v>
          </cell>
          <cell r="G45" t="str">
            <v>FORMACION TITULADA Y COMPLEMENTARIA</v>
          </cell>
          <cell r="H45">
            <v>96185644</v>
          </cell>
          <cell r="I45" t="str">
            <v>ALIRIO RAMIREZ VELAZQUEZ</v>
          </cell>
          <cell r="J45" t="str">
            <v>SARAVENA</v>
          </cell>
          <cell r="K45" t="str">
            <v>5 MESES</v>
          </cell>
          <cell r="L45">
            <v>557</v>
          </cell>
          <cell r="M45">
            <v>23896</v>
          </cell>
          <cell r="N45">
            <v>13310072</v>
          </cell>
          <cell r="O45">
            <v>31762400416</v>
          </cell>
          <cell r="P45" t="str">
            <v>BANCOLOMBIA</v>
          </cell>
        </row>
        <row r="46">
          <cell r="A46">
            <v>198</v>
          </cell>
          <cell r="B46">
            <v>40737</v>
          </cell>
          <cell r="C46">
            <v>953010</v>
          </cell>
          <cell r="D46">
            <v>2112010304</v>
          </cell>
          <cell r="E46" t="str">
            <v>LINEA TECNOLOGICA DE CLIENTES</v>
          </cell>
          <cell r="F46" t="str">
            <v>FORMACION TITULADA Y COMPLEMENTARIA</v>
          </cell>
          <cell r="G46" t="str">
            <v>FORMACION TITULADA Y COMPLEMENTARIA</v>
          </cell>
          <cell r="H46">
            <v>86047295</v>
          </cell>
          <cell r="I46" t="str">
            <v>NELSON ENRIQUE CONTRERAS PARRA</v>
          </cell>
          <cell r="J46" t="str">
            <v>SARAVENA</v>
          </cell>
          <cell r="K46" t="str">
            <v>4.5 MESES</v>
          </cell>
          <cell r="L46">
            <v>4.5</v>
          </cell>
          <cell r="M46">
            <v>3321750</v>
          </cell>
          <cell r="N46">
            <v>14947875</v>
          </cell>
          <cell r="O46">
            <v>473700037687</v>
          </cell>
          <cell r="P46" t="str">
            <v>BANCO AGRARIO</v>
          </cell>
        </row>
        <row r="47">
          <cell r="A47">
            <v>199</v>
          </cell>
          <cell r="B47">
            <v>40737</v>
          </cell>
          <cell r="C47">
            <v>953010</v>
          </cell>
          <cell r="D47">
            <v>2112010304</v>
          </cell>
          <cell r="E47" t="str">
            <v>LINEA TECNOLOGICA DE CLIENTES</v>
          </cell>
          <cell r="F47" t="str">
            <v>FORMACION TITULADA Y COMPLEMENTARIA</v>
          </cell>
          <cell r="G47" t="str">
            <v>FORMACION TITULADA Y COMPLEMENTARIA</v>
          </cell>
          <cell r="H47">
            <v>88203116</v>
          </cell>
          <cell r="I47" t="str">
            <v>OSCAR CACERES GIL</v>
          </cell>
          <cell r="J47" t="str">
            <v>SARAVENA</v>
          </cell>
          <cell r="K47" t="str">
            <v>5 MESES</v>
          </cell>
          <cell r="L47">
            <v>318</v>
          </cell>
          <cell r="M47">
            <v>28634</v>
          </cell>
          <cell r="N47">
            <v>9105612</v>
          </cell>
          <cell r="O47">
            <v>506100022447</v>
          </cell>
          <cell r="P47" t="str">
            <v>DAVIVIENDA</v>
          </cell>
        </row>
        <row r="48">
          <cell r="A48">
            <v>200</v>
          </cell>
          <cell r="B48">
            <v>40737</v>
          </cell>
          <cell r="C48">
            <v>953010</v>
          </cell>
          <cell r="D48">
            <v>2112010304</v>
          </cell>
          <cell r="E48" t="str">
            <v>LINEA TECNOLOGICA DE CLIENTES</v>
          </cell>
          <cell r="F48" t="str">
            <v>FORMACION TITULADA Y COMPLEMENTARIA</v>
          </cell>
          <cell r="G48" t="str">
            <v>FORMACION TITULADA Y COMPLEMENTARIA</v>
          </cell>
          <cell r="H48">
            <v>1052946137</v>
          </cell>
          <cell r="I48" t="str">
            <v>OSCAR JAIME VILLALBA GARCIA</v>
          </cell>
          <cell r="J48" t="str">
            <v>SARAVENA</v>
          </cell>
          <cell r="K48" t="str">
            <v>5 MESES</v>
          </cell>
          <cell r="L48">
            <v>5</v>
          </cell>
          <cell r="M48">
            <v>3321750</v>
          </cell>
          <cell r="N48">
            <v>16608750</v>
          </cell>
          <cell r="O48">
            <v>31766275349</v>
          </cell>
          <cell r="P48" t="str">
            <v>BANCOLOMBIA</v>
          </cell>
        </row>
        <row r="49">
          <cell r="A49">
            <v>201</v>
          </cell>
          <cell r="B49">
            <v>40737</v>
          </cell>
          <cell r="C49">
            <v>953010</v>
          </cell>
          <cell r="D49">
            <v>2112010304</v>
          </cell>
          <cell r="E49" t="str">
            <v>LINEA TECNOLOGICA DE CLIENTES</v>
          </cell>
          <cell r="F49" t="str">
            <v>FORMACION TITULADA Y COMPLEMENTARIA</v>
          </cell>
          <cell r="G49" t="str">
            <v>FORMACION TITULADA Y COMPLEMENTARIA</v>
          </cell>
          <cell r="H49">
            <v>52208700</v>
          </cell>
          <cell r="I49" t="str">
            <v>GLORIA INES SANCHEZ  ACUÑA</v>
          </cell>
          <cell r="J49" t="str">
            <v>SARAVENA</v>
          </cell>
          <cell r="K49" t="str">
            <v>2 MESES</v>
          </cell>
          <cell r="L49">
            <v>200</v>
          </cell>
          <cell r="M49">
            <v>21758</v>
          </cell>
          <cell r="N49">
            <v>4351600</v>
          </cell>
          <cell r="O49">
            <v>473600009139</v>
          </cell>
          <cell r="P49" t="str">
            <v>BANCO AGRARIO</v>
          </cell>
        </row>
        <row r="50">
          <cell r="A50">
            <v>202</v>
          </cell>
          <cell r="B50">
            <v>40737</v>
          </cell>
          <cell r="C50">
            <v>953010</v>
          </cell>
          <cell r="D50">
            <v>2112010304</v>
          </cell>
          <cell r="E50" t="str">
            <v>LINEA TECNOLOGICA DE CLIENTES</v>
          </cell>
          <cell r="F50" t="str">
            <v>FORMACION TITULADA Y COMPLEMENTARIA</v>
          </cell>
          <cell r="G50" t="str">
            <v>FORMACION TITULADA Y COMPLEMENTARIA</v>
          </cell>
          <cell r="H50">
            <v>63538935</v>
          </cell>
          <cell r="I50" t="str">
            <v>LIZBETH ARIANA SANCHEZ MAZUERA</v>
          </cell>
          <cell r="J50" t="str">
            <v>SARAVENA</v>
          </cell>
          <cell r="K50" t="str">
            <v>5 MESES</v>
          </cell>
          <cell r="L50">
            <v>450</v>
          </cell>
          <cell r="M50">
            <v>23896</v>
          </cell>
          <cell r="N50">
            <v>10753200</v>
          </cell>
          <cell r="O50">
            <v>506100022587</v>
          </cell>
          <cell r="P50" t="str">
            <v>DAVIVIENDA</v>
          </cell>
        </row>
        <row r="51">
          <cell r="A51">
            <v>204</v>
          </cell>
          <cell r="B51">
            <v>40737</v>
          </cell>
          <cell r="C51">
            <v>953099</v>
          </cell>
          <cell r="D51">
            <v>2112010304</v>
          </cell>
          <cell r="E51" t="str">
            <v>LINEA TECNOLOGICA DE PRODUCCION Y TRANSFORMACION</v>
          </cell>
          <cell r="F51" t="str">
            <v>DESARROLLAR EL COMPONENTE TECNICO Y EMPRESARIAL PARA EL MONTAJE Y PUESTA EN MARCHA COMO MINIMO DOS UNIDADES PRODUCTIVAS</v>
          </cell>
          <cell r="G51" t="str">
            <v>JOVENES RURALES EMPRENDEDORES</v>
          </cell>
          <cell r="H51">
            <v>37863437</v>
          </cell>
          <cell r="I51" t="str">
            <v>EMILCE ORTIZ DELGADO</v>
          </cell>
          <cell r="J51" t="str">
            <v>SARAVENA</v>
          </cell>
          <cell r="K51" t="str">
            <v>2.5 MESES</v>
          </cell>
          <cell r="L51">
            <v>2.5</v>
          </cell>
          <cell r="M51">
            <v>2245400</v>
          </cell>
          <cell r="N51">
            <v>5613500</v>
          </cell>
          <cell r="O51">
            <v>73601509595</v>
          </cell>
          <cell r="P51" t="str">
            <v>BANCO AGRARIO</v>
          </cell>
        </row>
        <row r="52">
          <cell r="A52">
            <v>205</v>
          </cell>
          <cell r="B52">
            <v>40737</v>
          </cell>
          <cell r="C52">
            <v>953099</v>
          </cell>
          <cell r="D52">
            <v>2112010304</v>
          </cell>
          <cell r="E52" t="str">
            <v>LINEA TECNOLOGICA DE PRODUCCION Y TRANSFORMACION</v>
          </cell>
          <cell r="F52" t="str">
            <v>DESARROLLAR EL COMPONENTE TECNICO Y EMPRESARIAL PARA EL MONTAJE Y PUESTA EN MARCHA COMO MINIMO DOS UNIDADES PRODUCTIVAS</v>
          </cell>
          <cell r="G52" t="str">
            <v>JOVENES RURALES EMPRENDEDORES</v>
          </cell>
          <cell r="H52">
            <v>96189686</v>
          </cell>
          <cell r="I52" t="str">
            <v>JOSE DIOFANOL AGUIRRE BECERRA</v>
          </cell>
          <cell r="J52" t="str">
            <v>SARAVENA</v>
          </cell>
          <cell r="K52" t="str">
            <v>5 MESES</v>
          </cell>
          <cell r="L52">
            <v>5</v>
          </cell>
          <cell r="M52">
            <v>2245400</v>
          </cell>
          <cell r="N52">
            <v>11227000</v>
          </cell>
          <cell r="O52">
            <v>506100060884</v>
          </cell>
          <cell r="P52" t="str">
            <v>DAVIVIENDA</v>
          </cell>
        </row>
        <row r="53">
          <cell r="A53">
            <v>209</v>
          </cell>
          <cell r="B53">
            <v>40737</v>
          </cell>
          <cell r="C53">
            <v>953099</v>
          </cell>
          <cell r="D53">
            <v>2112010304</v>
          </cell>
          <cell r="E53" t="str">
            <v>LINEA TECNOLOGICA DE PRODUCCION Y TRANSFORMACION</v>
          </cell>
          <cell r="F53" t="str">
            <v>DESARROLLAR EL COMPONENTE TECNICO Y EMPRESARIAL PARA EL MONTAJE Y PUESTA EN MARCHA COMO MINIMO DOS UNIDADES PRODUCTIVAS</v>
          </cell>
          <cell r="G53" t="str">
            <v>JOVENES RURALES EMPRENDEDORES</v>
          </cell>
          <cell r="H53">
            <v>60267796</v>
          </cell>
          <cell r="I53" t="str">
            <v>MONICA ANDREA GALVIZ RIVERA</v>
          </cell>
          <cell r="J53" t="str">
            <v>SARAVENA</v>
          </cell>
          <cell r="K53" t="str">
            <v>2.5 MESES</v>
          </cell>
          <cell r="L53">
            <v>2.5</v>
          </cell>
          <cell r="M53">
            <v>2245400</v>
          </cell>
          <cell r="N53">
            <v>5613500</v>
          </cell>
          <cell r="O53">
            <v>506100068739</v>
          </cell>
          <cell r="P53" t="str">
            <v>DAVIVIENDA</v>
          </cell>
        </row>
        <row r="54">
          <cell r="A54">
            <v>215</v>
          </cell>
          <cell r="B54">
            <v>40738</v>
          </cell>
          <cell r="C54">
            <v>953099</v>
          </cell>
          <cell r="D54">
            <v>2112010304</v>
          </cell>
          <cell r="E54" t="str">
            <v>LINEA TECNOLOGICA DE PRODUCCION Y TRANSFORMACION</v>
          </cell>
          <cell r="F54" t="str">
            <v>DESARROLLAR EL COMPONENTE TECNICO Y EMPRESARIAL PARA EL MONTAJE Y PUESTA EN MARCHA COMO MINIMO DOS UNIDADES PRODUCTIVAS</v>
          </cell>
          <cell r="G54" t="str">
            <v>JOVENES RURALES EMPRENDEDORES</v>
          </cell>
          <cell r="H54">
            <v>63538735</v>
          </cell>
          <cell r="I54" t="str">
            <v>SANDRA MILENA COBOS HERNANDEZ</v>
          </cell>
          <cell r="J54" t="str">
            <v>SARAVENA</v>
          </cell>
          <cell r="K54" t="str">
            <v>2.5 MESES</v>
          </cell>
          <cell r="L54">
            <v>2.5</v>
          </cell>
          <cell r="M54">
            <v>2245400</v>
          </cell>
          <cell r="N54">
            <v>5613500</v>
          </cell>
        </row>
        <row r="55">
          <cell r="A55">
            <v>217</v>
          </cell>
          <cell r="B55">
            <v>40738</v>
          </cell>
          <cell r="C55">
            <v>953010</v>
          </cell>
          <cell r="D55">
            <v>2112010304</v>
          </cell>
          <cell r="E55" t="str">
            <v>LINEA TECNOLOGICA DE MAQUINAS Y HERRRAMIENTAS</v>
          </cell>
          <cell r="F55" t="str">
            <v>FORMACION TITULADA Y COMPLEMENTARIA</v>
          </cell>
          <cell r="G55" t="str">
            <v>FORMACION TITULADA Y COMPLEMENTARIA</v>
          </cell>
          <cell r="H55">
            <v>3262390</v>
          </cell>
          <cell r="I55" t="str">
            <v>MAURICIO BRAVO GARCIA</v>
          </cell>
          <cell r="J55" t="str">
            <v>SARAVENA</v>
          </cell>
          <cell r="K55" t="str">
            <v>4 MESES</v>
          </cell>
          <cell r="L55">
            <v>410</v>
          </cell>
          <cell r="M55">
            <v>21758</v>
          </cell>
          <cell r="N55">
            <v>8920780</v>
          </cell>
          <cell r="O55">
            <v>506100064951</v>
          </cell>
          <cell r="P55" t="str">
            <v>DAVIVIENDA</v>
          </cell>
        </row>
        <row r="56">
          <cell r="A56">
            <v>219</v>
          </cell>
          <cell r="B56">
            <v>40738</v>
          </cell>
          <cell r="C56">
            <v>953010</v>
          </cell>
          <cell r="D56">
            <v>2112010304</v>
          </cell>
          <cell r="E56" t="str">
            <v>LINEA TECNOLOGICA DE DISEÑO</v>
          </cell>
          <cell r="F56" t="str">
            <v>FORMACION TITULADA Y COMPLEMENTARIA</v>
          </cell>
          <cell r="G56" t="str">
            <v>FORMACION TITULADA Y COMPLEMENTARIA</v>
          </cell>
          <cell r="H56">
            <v>91524469</v>
          </cell>
          <cell r="I56" t="str">
            <v>NEYDER WILFREDO CALDERON VERA</v>
          </cell>
          <cell r="J56" t="str">
            <v>SARAVENA</v>
          </cell>
          <cell r="K56" t="str">
            <v>3 MESES</v>
          </cell>
          <cell r="L56">
            <v>3</v>
          </cell>
          <cell r="M56">
            <v>2245000</v>
          </cell>
          <cell r="N56">
            <v>6735000</v>
          </cell>
          <cell r="O56">
            <v>31763115634</v>
          </cell>
          <cell r="P56" t="str">
            <v>BANCOLOMBIA</v>
          </cell>
        </row>
        <row r="57">
          <cell r="A57">
            <v>223</v>
          </cell>
          <cell r="B57">
            <v>40739</v>
          </cell>
          <cell r="C57">
            <v>953010</v>
          </cell>
          <cell r="D57">
            <v>2112010304</v>
          </cell>
          <cell r="E57" t="str">
            <v>LINEA TECNOLOGICA DE PRODUCCION Y TRANSFORMACION</v>
          </cell>
          <cell r="F57" t="str">
            <v>FORMACION TITULADA Y COMPLEMENTARIA</v>
          </cell>
          <cell r="G57" t="str">
            <v>FORMACION TITULADA Y COMPLEMENTARIA</v>
          </cell>
          <cell r="H57">
            <v>91519910</v>
          </cell>
          <cell r="I57" t="str">
            <v>HECTOR EZEQUIEL BRAGAGNINI DIAZ</v>
          </cell>
          <cell r="J57" t="str">
            <v>SARAVENA</v>
          </cell>
          <cell r="K57" t="str">
            <v>4.25  MESES</v>
          </cell>
          <cell r="L57">
            <v>4.25</v>
          </cell>
          <cell r="M57">
            <v>3321750</v>
          </cell>
          <cell r="N57">
            <v>14117437.5</v>
          </cell>
          <cell r="O57">
            <v>195001656</v>
          </cell>
          <cell r="P57" t="str">
            <v>BBVA</v>
          </cell>
        </row>
        <row r="58">
          <cell r="A58">
            <v>224</v>
          </cell>
          <cell r="B58">
            <v>40739</v>
          </cell>
          <cell r="C58">
            <v>953010</v>
          </cell>
          <cell r="D58">
            <v>2112010304</v>
          </cell>
          <cell r="E58" t="str">
            <v>LINEA TECNOLOGICA DE PRODUCCION Y TRANSFORMACION</v>
          </cell>
          <cell r="F58" t="str">
            <v>FORMACION TITULADA Y COMPLEMENTARIA</v>
          </cell>
          <cell r="G58" t="str">
            <v>FORMACION TITULADA Y COMPLEMENTARIA</v>
          </cell>
          <cell r="H58">
            <v>24246707</v>
          </cell>
          <cell r="I58" t="str">
            <v>NELLY SOLANO GRISMALDOS</v>
          </cell>
          <cell r="J58" t="str">
            <v>SARAVENA</v>
          </cell>
          <cell r="K58" t="str">
            <v>5 MESES</v>
          </cell>
          <cell r="L58">
            <v>560</v>
          </cell>
          <cell r="M58">
            <v>23896</v>
          </cell>
          <cell r="N58">
            <v>13381760</v>
          </cell>
          <cell r="O58">
            <v>31740759011</v>
          </cell>
          <cell r="P58" t="str">
            <v>BANCOLOMBIA</v>
          </cell>
        </row>
        <row r="59">
          <cell r="A59">
            <v>241</v>
          </cell>
          <cell r="B59">
            <v>40766</v>
          </cell>
          <cell r="C59">
            <v>953010</v>
          </cell>
          <cell r="D59">
            <v>2112010304</v>
          </cell>
          <cell r="E59" t="str">
            <v>LINEA TECNOLOGICA DE PRODUCCION Y TRANSFORMACION</v>
          </cell>
          <cell r="F59" t="str">
            <v>FORMACION TITULADA Y COMPLEMENTARIA</v>
          </cell>
          <cell r="G59" t="str">
            <v>FORMACION TITULADA Y COMPLEMENTARIA</v>
          </cell>
          <cell r="H59">
            <v>63509735</v>
          </cell>
          <cell r="I59" t="str">
            <v>MARICELY BARON CONTRERAS</v>
          </cell>
          <cell r="J59" t="str">
            <v>SARAVENA</v>
          </cell>
          <cell r="K59" t="str">
            <v>4 MESES</v>
          </cell>
          <cell r="L59">
            <v>185</v>
          </cell>
          <cell r="M59">
            <v>21758</v>
          </cell>
          <cell r="N59">
            <v>4025230</v>
          </cell>
          <cell r="O59">
            <v>506100026752</v>
          </cell>
          <cell r="P59" t="str">
            <v>DAVIVIENDA</v>
          </cell>
        </row>
      </sheetData>
      <sheetData sheetId="2" refreshError="1"/>
      <sheetData sheetId="3" refreshError="1"/>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ERFIL DEL PF"/>
      <sheetName val="Competencias"/>
      <sheetName val="Hoja5"/>
      <sheetName val="PERFIL_DEL_PF"/>
      <sheetName val="PERFIL_DEL_PF3"/>
      <sheetName val="PERFIL_DEL_PF1"/>
      <sheetName val="PERFIL_DEL_PF2"/>
      <sheetName val="PERFIL_DEL_PF4"/>
    </sheetNames>
    <sheetDataSet>
      <sheetData sheetId="0">
        <row r="3">
          <cell r="A3" t="str">
            <v>HONORARIOS FORMACION PROFESIONAL</v>
          </cell>
          <cell r="D3" t="str">
            <v>INVENTARIO</v>
          </cell>
        </row>
        <row r="4">
          <cell r="A4" t="str">
            <v>REMUNERACION SERV TECNIC FORM PROF</v>
          </cell>
          <cell r="D4" t="str">
            <v>COMPRA</v>
          </cell>
        </row>
        <row r="5">
          <cell r="A5" t="str">
            <v>CONTRATACION INSTRUCTORES</v>
          </cell>
          <cell r="D5" t="str">
            <v>PRESTAMO</v>
          </cell>
        </row>
        <row r="6">
          <cell r="A6" t="str">
            <v>MATERIALES PARA FORMACION PROFESIONAL</v>
          </cell>
          <cell r="D6" t="str">
            <v>OTRO</v>
          </cell>
        </row>
        <row r="7">
          <cell r="A7" t="str">
            <v>INSUMOS PARA EXPLOTACION DE CENTROS</v>
          </cell>
        </row>
        <row r="8">
          <cell r="A8" t="str">
            <v>MATERIALES-ACEITES Y COMBUSTIBLES</v>
          </cell>
        </row>
        <row r="9">
          <cell r="A9" t="str">
            <v>MATERIAL- ADQ.LLANTAS/ ELEM. VEHICULOS</v>
          </cell>
        </row>
        <row r="10">
          <cell r="A10" t="str">
            <v>MANTENIMIENTO DE MAQUINARIA Y EQUIPO</v>
          </cell>
        </row>
        <row r="11">
          <cell r="A11" t="str">
            <v>MANTENIMIENTO DE EQUIPO DE TRANSPORTE</v>
          </cell>
        </row>
        <row r="12">
          <cell r="A12" t="str">
            <v>MATERIALES - SOSTENIMIENTO DE SEMOVIENTE</v>
          </cell>
        </row>
        <row r="13">
          <cell r="A13" t="str">
            <v>MATERIALES-COMPRA DE SEMOVIENTES</v>
          </cell>
        </row>
        <row r="14">
          <cell r="A14" t="str">
            <v>COMPRA MAQUINARIA EQUIPO</v>
          </cell>
        </row>
        <row r="15">
          <cell r="A15" t="str">
            <v>ADECUACION DE CONSTRUCCIONES</v>
          </cell>
        </row>
      </sheetData>
      <sheetData sheetId="1" refreshError="1"/>
      <sheetData sheetId="2"/>
      <sheetData sheetId="3" refreshError="1"/>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39FD85-AE53-4DED-A251-939CD2630265}">
  <sheetPr>
    <tabColor theme="5" tint="-0.249977111117893"/>
  </sheetPr>
  <dimension ref="A1:AM202"/>
  <sheetViews>
    <sheetView tabSelected="1" topLeftCell="N174" zoomScale="70" zoomScaleNormal="70" workbookViewId="0">
      <selection activeCell="O192" sqref="O192:O193"/>
    </sheetView>
  </sheetViews>
  <sheetFormatPr baseColWidth="10" defaultColWidth="11.42578125" defaultRowHeight="15.75" x14ac:dyDescent="0.2"/>
  <cols>
    <col min="1" max="1" width="10.5703125" style="1" customWidth="1"/>
    <col min="2" max="2" width="12.5703125" style="2" customWidth="1"/>
    <col min="3" max="3" width="49" style="3" customWidth="1"/>
    <col min="4" max="4" width="43.85546875" style="3" customWidth="1"/>
    <col min="5" max="5" width="15.5703125" style="4" customWidth="1"/>
    <col min="6" max="6" width="9.140625" style="4" customWidth="1"/>
    <col min="7" max="7" width="11.42578125" style="4" customWidth="1"/>
    <col min="8" max="8" width="11.42578125" style="5" customWidth="1"/>
    <col min="9" max="9" width="12.5703125" style="4" customWidth="1"/>
    <col min="10" max="10" width="15.28515625" style="4" customWidth="1"/>
    <col min="11" max="11" width="17.140625" style="4" customWidth="1"/>
    <col min="12" max="12" width="15.7109375" style="4" customWidth="1"/>
    <col min="13" max="13" width="19.28515625" style="4" customWidth="1"/>
    <col min="14" max="14" width="51.28515625" style="8" customWidth="1"/>
    <col min="15" max="15" width="14.140625" style="9" customWidth="1"/>
    <col min="16" max="16" width="16.42578125" style="9" customWidth="1"/>
    <col min="17" max="17" width="19.85546875" style="4" customWidth="1"/>
    <col min="18" max="18" width="18.28515625" style="4" customWidth="1"/>
    <col min="19" max="25" width="11.42578125" style="4" customWidth="1"/>
    <col min="26" max="26" width="17.85546875" style="4" customWidth="1"/>
    <col min="27" max="28" width="11.42578125" style="4" customWidth="1"/>
    <col min="29" max="29" width="11.42578125" style="10" customWidth="1"/>
    <col min="30" max="31" width="19.85546875" style="10" customWidth="1"/>
    <col min="32" max="32" width="23.28515625" style="11" customWidth="1"/>
    <col min="33" max="37" width="11.42578125" style="4"/>
    <col min="38" max="38" width="16.28515625" style="4" customWidth="1"/>
    <col min="39" max="16384" width="11.42578125" style="4"/>
  </cols>
  <sheetData>
    <row r="1" spans="1:38" x14ac:dyDescent="0.2">
      <c r="E1" s="3"/>
      <c r="J1" s="3"/>
      <c r="K1" s="3"/>
      <c r="L1" s="6"/>
      <c r="M1" s="7"/>
    </row>
    <row r="2" spans="1:38" x14ac:dyDescent="0.2">
      <c r="A2" s="361" t="s">
        <v>0</v>
      </c>
      <c r="B2" s="361"/>
      <c r="C2" s="361"/>
      <c r="D2" s="361"/>
      <c r="E2" s="361"/>
      <c r="F2" s="361"/>
      <c r="G2" s="361"/>
      <c r="H2" s="361"/>
      <c r="I2" s="361"/>
      <c r="J2" s="361"/>
      <c r="K2" s="361"/>
      <c r="L2" s="361"/>
      <c r="M2" s="361"/>
      <c r="N2" s="362"/>
    </row>
    <row r="3" spans="1:38" x14ac:dyDescent="0.2">
      <c r="A3" s="363" t="s">
        <v>1</v>
      </c>
      <c r="B3" s="363"/>
      <c r="C3" s="363"/>
      <c r="D3" s="363"/>
      <c r="E3" s="363"/>
      <c r="F3" s="363"/>
      <c r="G3" s="363"/>
      <c r="H3" s="363"/>
      <c r="I3" s="363"/>
      <c r="J3" s="363"/>
      <c r="K3" s="363"/>
      <c r="L3" s="363"/>
      <c r="M3" s="363"/>
      <c r="N3" s="364"/>
    </row>
    <row r="4" spans="1:38" x14ac:dyDescent="0.2">
      <c r="C4" s="12"/>
      <c r="D4" s="12"/>
      <c r="E4" s="12"/>
      <c r="F4" s="12"/>
      <c r="G4" s="12"/>
      <c r="H4" s="13"/>
      <c r="I4" s="12"/>
      <c r="J4" s="12"/>
      <c r="K4" s="12"/>
      <c r="L4" s="14"/>
      <c r="M4" s="15"/>
      <c r="N4" s="16"/>
    </row>
    <row r="5" spans="1:38" x14ac:dyDescent="0.2">
      <c r="C5" s="17" t="s">
        <v>2</v>
      </c>
      <c r="D5" s="17"/>
      <c r="E5" s="18"/>
      <c r="F5" s="18"/>
      <c r="G5" s="18"/>
      <c r="H5" s="19"/>
      <c r="I5" s="18"/>
      <c r="J5" s="18"/>
      <c r="K5" s="18"/>
      <c r="L5" s="20"/>
      <c r="M5" s="21"/>
      <c r="N5" s="22"/>
    </row>
    <row r="6" spans="1:38" x14ac:dyDescent="0.2">
      <c r="C6" s="365" t="s">
        <v>3</v>
      </c>
      <c r="D6" s="366"/>
      <c r="E6" s="18"/>
      <c r="F6" s="18"/>
      <c r="G6" s="18"/>
      <c r="H6" s="19"/>
      <c r="I6" s="18"/>
      <c r="J6" s="18"/>
      <c r="K6" s="18"/>
      <c r="L6" s="20"/>
      <c r="M6" s="21"/>
      <c r="N6" s="22"/>
    </row>
    <row r="7" spans="1:38" x14ac:dyDescent="0.2">
      <c r="C7" s="367" t="s">
        <v>4</v>
      </c>
      <c r="D7" s="367"/>
      <c r="E7" s="18"/>
      <c r="F7" s="18"/>
      <c r="G7" s="18"/>
      <c r="H7" s="19"/>
      <c r="I7" s="18"/>
      <c r="J7" s="23">
        <f>L15+L15*0.03</f>
        <v>4635000</v>
      </c>
      <c r="K7" s="18"/>
      <c r="L7" s="20"/>
      <c r="M7" s="21"/>
      <c r="N7" s="22"/>
    </row>
    <row r="8" spans="1:38" x14ac:dyDescent="0.2">
      <c r="C8" s="367" t="s">
        <v>5</v>
      </c>
      <c r="D8" s="367"/>
      <c r="E8" s="18"/>
      <c r="F8" s="18"/>
      <c r="G8" s="18"/>
      <c r="H8" s="19"/>
      <c r="I8" s="18"/>
      <c r="J8" s="18"/>
      <c r="K8" s="18"/>
      <c r="L8" s="20"/>
      <c r="M8" s="21"/>
      <c r="N8" s="22"/>
    </row>
    <row r="9" spans="1:38" x14ac:dyDescent="0.2">
      <c r="C9" s="24" t="s">
        <v>6</v>
      </c>
      <c r="D9" s="25"/>
      <c r="E9" s="12"/>
      <c r="F9" s="12"/>
      <c r="G9" s="12"/>
      <c r="H9" s="13"/>
      <c r="I9" s="12"/>
      <c r="J9" s="12"/>
      <c r="K9" s="12"/>
      <c r="L9" s="26"/>
      <c r="M9" s="26"/>
      <c r="N9" s="27"/>
    </row>
    <row r="10" spans="1:38" x14ac:dyDescent="0.2">
      <c r="C10" s="28" t="s">
        <v>7</v>
      </c>
      <c r="D10" s="29">
        <f>SUM(H15:H150)</f>
        <v>8212</v>
      </c>
      <c r="E10" s="12"/>
      <c r="F10" s="12"/>
      <c r="G10" s="12"/>
      <c r="H10" s="13"/>
      <c r="I10" s="12"/>
      <c r="J10" s="30"/>
      <c r="K10" s="12"/>
      <c r="L10" s="31" t="s">
        <v>8</v>
      </c>
      <c r="M10" s="31"/>
      <c r="N10" s="32"/>
    </row>
    <row r="11" spans="1:38" ht="24" x14ac:dyDescent="0.2">
      <c r="C11" s="28" t="s">
        <v>9</v>
      </c>
      <c r="D11" s="33">
        <f>D9-D10</f>
        <v>-8212</v>
      </c>
      <c r="E11" s="12"/>
      <c r="F11" s="12"/>
      <c r="G11" s="12"/>
      <c r="H11" s="13"/>
      <c r="I11" s="12"/>
      <c r="J11" s="12"/>
      <c r="K11" s="12"/>
      <c r="L11" s="31" t="s">
        <v>10</v>
      </c>
      <c r="M11" s="34" t="s">
        <v>11</v>
      </c>
      <c r="N11" s="32"/>
    </row>
    <row r="12" spans="1:38" ht="16.5" thickBot="1" x14ac:dyDescent="0.25">
      <c r="C12" s="35" t="s">
        <v>12</v>
      </c>
      <c r="D12" s="36" t="e">
        <f>D10/D9</f>
        <v>#DIV/0!</v>
      </c>
      <c r="E12" s="12"/>
      <c r="F12" s="12"/>
      <c r="G12" s="12"/>
      <c r="H12" s="13"/>
      <c r="I12" s="12"/>
      <c r="J12" s="12"/>
      <c r="K12" s="12"/>
      <c r="L12" s="37" t="s">
        <v>13</v>
      </c>
      <c r="M12" s="38">
        <v>3178629271</v>
      </c>
      <c r="N12" s="39"/>
      <c r="V12" s="350" t="s">
        <v>14</v>
      </c>
      <c r="W12" s="350"/>
      <c r="X12" s="350" t="s">
        <v>15</v>
      </c>
      <c r="Y12" s="350"/>
    </row>
    <row r="13" spans="1:38" ht="19.5" customHeight="1" x14ac:dyDescent="0.2">
      <c r="A13" s="351" t="s">
        <v>16</v>
      </c>
      <c r="B13" s="353" t="s">
        <v>17</v>
      </c>
      <c r="C13" s="355" t="s">
        <v>18</v>
      </c>
      <c r="D13" s="355" t="s">
        <v>19</v>
      </c>
      <c r="E13" s="355" t="s">
        <v>20</v>
      </c>
      <c r="F13" s="357" t="s">
        <v>21</v>
      </c>
      <c r="G13" s="346" t="s">
        <v>22</v>
      </c>
      <c r="H13" s="359" t="s">
        <v>23</v>
      </c>
      <c r="I13" s="355" t="s">
        <v>24</v>
      </c>
      <c r="J13" s="344" t="s">
        <v>25</v>
      </c>
      <c r="K13" s="344"/>
      <c r="L13" s="348" t="s">
        <v>26</v>
      </c>
      <c r="M13" s="348" t="s">
        <v>27</v>
      </c>
      <c r="N13" s="344" t="s">
        <v>28</v>
      </c>
      <c r="O13" s="346" t="s">
        <v>29</v>
      </c>
      <c r="P13" s="346" t="s">
        <v>30</v>
      </c>
      <c r="Q13" s="344" t="s">
        <v>31</v>
      </c>
      <c r="R13" s="346" t="s">
        <v>32</v>
      </c>
      <c r="S13" s="346" t="s">
        <v>33</v>
      </c>
      <c r="T13" s="346" t="s">
        <v>34</v>
      </c>
      <c r="U13" s="346" t="s">
        <v>35</v>
      </c>
      <c r="V13" s="343" t="s">
        <v>36</v>
      </c>
      <c r="W13" s="342" t="s">
        <v>37</v>
      </c>
      <c r="X13" s="343" t="s">
        <v>30</v>
      </c>
      <c r="Y13" s="342" t="s">
        <v>37</v>
      </c>
      <c r="Z13" s="332" t="s">
        <v>21</v>
      </c>
      <c r="AA13" s="332" t="s">
        <v>22</v>
      </c>
      <c r="AB13" s="332" t="s">
        <v>38</v>
      </c>
      <c r="AC13" s="332" t="s">
        <v>39</v>
      </c>
      <c r="AD13" s="332" t="s">
        <v>40</v>
      </c>
      <c r="AE13" s="334" t="s">
        <v>41</v>
      </c>
      <c r="AF13" s="336" t="s">
        <v>42</v>
      </c>
      <c r="AG13" s="336" t="s">
        <v>43</v>
      </c>
    </row>
    <row r="14" spans="1:38" ht="24.75" thickBot="1" x14ac:dyDescent="0.25">
      <c r="A14" s="352"/>
      <c r="B14" s="354"/>
      <c r="C14" s="356"/>
      <c r="D14" s="356"/>
      <c r="E14" s="356"/>
      <c r="F14" s="358"/>
      <c r="G14" s="347"/>
      <c r="H14" s="360"/>
      <c r="I14" s="356"/>
      <c r="J14" s="40" t="s">
        <v>44</v>
      </c>
      <c r="K14" s="40" t="s">
        <v>45</v>
      </c>
      <c r="L14" s="349"/>
      <c r="M14" s="349"/>
      <c r="N14" s="345"/>
      <c r="O14" s="347"/>
      <c r="P14" s="347"/>
      <c r="Q14" s="345"/>
      <c r="R14" s="347"/>
      <c r="S14" s="347"/>
      <c r="T14" s="347"/>
      <c r="U14" s="347"/>
      <c r="V14" s="335"/>
      <c r="W14" s="333"/>
      <c r="X14" s="335"/>
      <c r="Y14" s="333"/>
      <c r="Z14" s="333"/>
      <c r="AA14" s="333"/>
      <c r="AB14" s="333"/>
      <c r="AC14" s="333"/>
      <c r="AD14" s="333"/>
      <c r="AE14" s="335"/>
      <c r="AF14" s="337"/>
      <c r="AG14" s="337"/>
      <c r="AH14" s="4" t="s">
        <v>46</v>
      </c>
    </row>
    <row r="15" spans="1:38" ht="23.45" customHeight="1" x14ac:dyDescent="0.2">
      <c r="A15" s="338">
        <v>1</v>
      </c>
      <c r="B15" s="41">
        <v>96151461</v>
      </c>
      <c r="C15" s="42" t="s">
        <v>47</v>
      </c>
      <c r="D15" s="42" t="s">
        <v>48</v>
      </c>
      <c r="E15" s="340" t="s">
        <v>49</v>
      </c>
      <c r="F15" s="41">
        <v>10</v>
      </c>
      <c r="G15" s="43">
        <v>4</v>
      </c>
      <c r="H15" s="44">
        <f>F15*G15</f>
        <v>40</v>
      </c>
      <c r="I15" s="340" t="s">
        <v>50</v>
      </c>
      <c r="J15" s="218">
        <v>44733</v>
      </c>
      <c r="K15" s="218">
        <v>44895</v>
      </c>
      <c r="L15" s="280">
        <v>4500000</v>
      </c>
      <c r="M15" s="280">
        <f>AD15</f>
        <v>23999999.849999998</v>
      </c>
      <c r="N15" s="325" t="s">
        <v>51</v>
      </c>
      <c r="O15" s="327" t="s">
        <v>52</v>
      </c>
      <c r="P15" s="324" t="s">
        <v>53</v>
      </c>
      <c r="Q15" s="324" t="s">
        <v>54</v>
      </c>
      <c r="R15" s="324" t="s">
        <v>55</v>
      </c>
      <c r="S15" s="324"/>
      <c r="T15" s="324"/>
      <c r="U15" s="324"/>
      <c r="V15" s="321"/>
      <c r="W15" s="321">
        <v>7510</v>
      </c>
      <c r="X15" s="321" t="s">
        <v>56</v>
      </c>
      <c r="Y15" s="321">
        <v>3154659</v>
      </c>
      <c r="Z15" s="317">
        <v>210</v>
      </c>
      <c r="AA15" s="322">
        <v>4</v>
      </c>
      <c r="AB15" s="322">
        <v>5.3333332999999996</v>
      </c>
      <c r="AC15" s="313">
        <f>L15</f>
        <v>4500000</v>
      </c>
      <c r="AD15" s="313">
        <f>AB15*AC15</f>
        <v>23999999.849999998</v>
      </c>
      <c r="AE15" s="41">
        <v>25</v>
      </c>
      <c r="AF15" s="45">
        <v>1800000</v>
      </c>
      <c r="AG15" s="41" t="s">
        <v>57</v>
      </c>
      <c r="AH15" s="315">
        <v>85</v>
      </c>
      <c r="AI15" s="317">
        <v>4</v>
      </c>
      <c r="AJ15" s="317">
        <f>AH15*AI15</f>
        <v>340</v>
      </c>
      <c r="AK15" s="319">
        <v>37615</v>
      </c>
      <c r="AL15" s="319">
        <f>AJ15*AK15</f>
        <v>12789100</v>
      </c>
    </row>
    <row r="16" spans="1:38" ht="36" x14ac:dyDescent="0.2">
      <c r="A16" s="339"/>
      <c r="B16" s="41">
        <v>63520062</v>
      </c>
      <c r="C16" s="46" t="s">
        <v>58</v>
      </c>
      <c r="D16" s="46" t="s">
        <v>59</v>
      </c>
      <c r="E16" s="341"/>
      <c r="F16" s="41">
        <v>25</v>
      </c>
      <c r="G16" s="43">
        <v>4</v>
      </c>
      <c r="H16" s="44">
        <f t="shared" ref="H16:H106" si="0">F16*G16</f>
        <v>100</v>
      </c>
      <c r="I16" s="341"/>
      <c r="J16" s="219"/>
      <c r="K16" s="219"/>
      <c r="L16" s="281"/>
      <c r="M16" s="281"/>
      <c r="N16" s="326"/>
      <c r="O16" s="328"/>
      <c r="P16" s="300"/>
      <c r="Q16" s="300"/>
      <c r="R16" s="300"/>
      <c r="S16" s="300"/>
      <c r="T16" s="300"/>
      <c r="U16" s="300"/>
      <c r="V16" s="160"/>
      <c r="W16" s="160"/>
      <c r="X16" s="160"/>
      <c r="Y16" s="160"/>
      <c r="Z16" s="318"/>
      <c r="AA16" s="323"/>
      <c r="AB16" s="323"/>
      <c r="AC16" s="314"/>
      <c r="AD16" s="314"/>
      <c r="AE16" s="41">
        <v>25</v>
      </c>
      <c r="AF16" s="45">
        <v>1800000</v>
      </c>
      <c r="AG16" s="41" t="s">
        <v>57</v>
      </c>
      <c r="AH16" s="316"/>
      <c r="AI16" s="318"/>
      <c r="AJ16" s="318"/>
      <c r="AK16" s="320"/>
      <c r="AL16" s="320"/>
    </row>
    <row r="17" spans="1:38" ht="24" x14ac:dyDescent="0.2">
      <c r="A17" s="339"/>
      <c r="B17" s="41">
        <v>63520580</v>
      </c>
      <c r="C17" s="46" t="s">
        <v>60</v>
      </c>
      <c r="D17" s="46" t="s">
        <v>61</v>
      </c>
      <c r="E17" s="341"/>
      <c r="F17" s="41">
        <v>10</v>
      </c>
      <c r="G17" s="43">
        <v>4</v>
      </c>
      <c r="H17" s="44">
        <f>F17*G17</f>
        <v>40</v>
      </c>
      <c r="I17" s="341"/>
      <c r="J17" s="219"/>
      <c r="K17" s="219"/>
      <c r="L17" s="281"/>
      <c r="M17" s="281"/>
      <c r="N17" s="326"/>
      <c r="O17" s="329"/>
      <c r="P17" s="300"/>
      <c r="Q17" s="300"/>
      <c r="R17" s="300"/>
      <c r="S17" s="300"/>
      <c r="T17" s="300"/>
      <c r="U17" s="300"/>
      <c r="V17" s="160"/>
      <c r="W17" s="160"/>
      <c r="X17" s="160"/>
      <c r="Y17" s="160"/>
      <c r="Z17" s="318"/>
      <c r="AA17" s="323"/>
      <c r="AB17" s="323"/>
      <c r="AC17" s="314"/>
      <c r="AD17" s="314"/>
      <c r="AE17" s="41">
        <v>25</v>
      </c>
      <c r="AF17" s="45">
        <v>1800000</v>
      </c>
      <c r="AG17" s="41" t="s">
        <v>57</v>
      </c>
      <c r="AH17" s="316"/>
      <c r="AI17" s="318"/>
      <c r="AJ17" s="318"/>
      <c r="AK17" s="320"/>
      <c r="AL17" s="320"/>
    </row>
    <row r="18" spans="1:38" ht="31.5" customHeight="1" x14ac:dyDescent="0.2">
      <c r="A18" s="339"/>
      <c r="B18" s="41">
        <v>96151461</v>
      </c>
      <c r="C18" s="42" t="s">
        <v>62</v>
      </c>
      <c r="D18" s="42" t="s">
        <v>48</v>
      </c>
      <c r="E18" s="341"/>
      <c r="F18" s="41">
        <v>10</v>
      </c>
      <c r="G18" s="43">
        <v>4</v>
      </c>
      <c r="H18" s="44">
        <f t="shared" si="0"/>
        <v>40</v>
      </c>
      <c r="I18" s="341"/>
      <c r="J18" s="219"/>
      <c r="K18" s="219"/>
      <c r="L18" s="281"/>
      <c r="M18" s="281"/>
      <c r="N18" s="326"/>
      <c r="O18" s="330" t="s">
        <v>63</v>
      </c>
      <c r="P18" s="300"/>
      <c r="Q18" s="300"/>
      <c r="R18" s="300"/>
      <c r="S18" s="300"/>
      <c r="T18" s="300"/>
      <c r="U18" s="300"/>
      <c r="V18" s="160"/>
      <c r="W18" s="160"/>
      <c r="X18" s="160"/>
      <c r="Y18" s="160"/>
      <c r="Z18" s="318"/>
      <c r="AA18" s="323"/>
      <c r="AB18" s="323"/>
      <c r="AC18" s="314"/>
      <c r="AD18" s="314"/>
      <c r="AE18" s="41">
        <v>25</v>
      </c>
      <c r="AF18" s="45">
        <v>1800000</v>
      </c>
      <c r="AG18" s="41" t="s">
        <v>57</v>
      </c>
      <c r="AH18" s="316"/>
      <c r="AI18" s="318"/>
      <c r="AJ18" s="318"/>
      <c r="AK18" s="320"/>
      <c r="AL18" s="320"/>
    </row>
    <row r="19" spans="1:38" ht="36" x14ac:dyDescent="0.2">
      <c r="A19" s="339"/>
      <c r="B19" s="41">
        <v>63520062</v>
      </c>
      <c r="C19" s="46" t="s">
        <v>58</v>
      </c>
      <c r="D19" s="46" t="s">
        <v>59</v>
      </c>
      <c r="E19" s="341"/>
      <c r="F19" s="41">
        <v>25</v>
      </c>
      <c r="G19" s="43">
        <v>4</v>
      </c>
      <c r="H19" s="44">
        <f t="shared" si="0"/>
        <v>100</v>
      </c>
      <c r="I19" s="341"/>
      <c r="J19" s="219"/>
      <c r="K19" s="219"/>
      <c r="L19" s="281"/>
      <c r="M19" s="281"/>
      <c r="N19" s="326"/>
      <c r="O19" s="330"/>
      <c r="P19" s="300"/>
      <c r="Q19" s="300"/>
      <c r="R19" s="300"/>
      <c r="S19" s="300"/>
      <c r="T19" s="300"/>
      <c r="U19" s="300"/>
      <c r="V19" s="160"/>
      <c r="W19" s="160"/>
      <c r="X19" s="160"/>
      <c r="Y19" s="160"/>
      <c r="Z19" s="318"/>
      <c r="AA19" s="323"/>
      <c r="AB19" s="323"/>
      <c r="AC19" s="314"/>
      <c r="AD19" s="314"/>
      <c r="AE19" s="41">
        <v>25</v>
      </c>
      <c r="AF19" s="45">
        <v>1800000</v>
      </c>
      <c r="AG19" s="41" t="s">
        <v>57</v>
      </c>
      <c r="AH19" s="316"/>
      <c r="AI19" s="318"/>
      <c r="AJ19" s="318"/>
      <c r="AK19" s="320"/>
      <c r="AL19" s="320"/>
    </row>
    <row r="20" spans="1:38" ht="38.25" customHeight="1" x14ac:dyDescent="0.2">
      <c r="A20" s="339"/>
      <c r="B20" s="41">
        <v>63520580</v>
      </c>
      <c r="C20" s="46" t="s">
        <v>60</v>
      </c>
      <c r="D20" s="46" t="s">
        <v>61</v>
      </c>
      <c r="E20" s="341"/>
      <c r="F20" s="41">
        <v>10</v>
      </c>
      <c r="G20" s="43">
        <v>4</v>
      </c>
      <c r="H20" s="44">
        <f>F20*G20</f>
        <v>40</v>
      </c>
      <c r="I20" s="341"/>
      <c r="J20" s="219"/>
      <c r="K20" s="219"/>
      <c r="L20" s="281"/>
      <c r="M20" s="281"/>
      <c r="N20" s="326"/>
      <c r="O20" s="330"/>
      <c r="P20" s="300"/>
      <c r="Q20" s="300"/>
      <c r="R20" s="300"/>
      <c r="S20" s="300"/>
      <c r="T20" s="300"/>
      <c r="U20" s="300"/>
      <c r="V20" s="160"/>
      <c r="W20" s="160"/>
      <c r="X20" s="160"/>
      <c r="Y20" s="160"/>
      <c r="Z20" s="318"/>
      <c r="AA20" s="323"/>
      <c r="AB20" s="323"/>
      <c r="AC20" s="314"/>
      <c r="AD20" s="314"/>
      <c r="AE20" s="41">
        <v>25</v>
      </c>
      <c r="AF20" s="45">
        <v>1800000</v>
      </c>
      <c r="AG20" s="41" t="s">
        <v>57</v>
      </c>
      <c r="AH20" s="316"/>
      <c r="AI20" s="318"/>
      <c r="AJ20" s="318"/>
      <c r="AK20" s="320"/>
      <c r="AL20" s="320"/>
    </row>
    <row r="21" spans="1:38" ht="38.25" customHeight="1" x14ac:dyDescent="0.2">
      <c r="A21" s="339"/>
      <c r="B21" s="41">
        <v>96151461</v>
      </c>
      <c r="C21" s="42" t="s">
        <v>62</v>
      </c>
      <c r="D21" s="42" t="s">
        <v>48</v>
      </c>
      <c r="E21" s="341"/>
      <c r="F21" s="41">
        <v>10</v>
      </c>
      <c r="G21" s="43">
        <v>4</v>
      </c>
      <c r="H21" s="44">
        <f t="shared" ref="H21:H22" si="1">F21*G21</f>
        <v>40</v>
      </c>
      <c r="I21" s="341"/>
      <c r="J21" s="219"/>
      <c r="K21" s="219"/>
      <c r="L21" s="281"/>
      <c r="M21" s="281"/>
      <c r="N21" s="326"/>
      <c r="O21" s="327" t="s">
        <v>64</v>
      </c>
      <c r="P21" s="300"/>
      <c r="Q21" s="300"/>
      <c r="R21" s="300"/>
      <c r="S21" s="300"/>
      <c r="T21" s="300"/>
      <c r="U21" s="300"/>
      <c r="V21" s="160"/>
      <c r="W21" s="160"/>
      <c r="X21" s="160"/>
      <c r="Y21" s="160"/>
      <c r="Z21" s="318"/>
      <c r="AA21" s="323"/>
      <c r="AB21" s="323"/>
      <c r="AC21" s="314"/>
      <c r="AD21" s="314"/>
      <c r="AE21" s="41">
        <v>25</v>
      </c>
      <c r="AF21" s="45">
        <v>1800000</v>
      </c>
      <c r="AG21" s="41" t="s">
        <v>57</v>
      </c>
      <c r="AH21" s="316"/>
      <c r="AI21" s="318"/>
      <c r="AJ21" s="318"/>
      <c r="AK21" s="320"/>
      <c r="AL21" s="320"/>
    </row>
    <row r="22" spans="1:38" ht="38.25" customHeight="1" x14ac:dyDescent="0.2">
      <c r="A22" s="339"/>
      <c r="B22" s="41">
        <v>63520062</v>
      </c>
      <c r="C22" s="46" t="s">
        <v>58</v>
      </c>
      <c r="D22" s="46" t="s">
        <v>59</v>
      </c>
      <c r="E22" s="341"/>
      <c r="F22" s="41">
        <v>25</v>
      </c>
      <c r="G22" s="43">
        <v>4</v>
      </c>
      <c r="H22" s="44">
        <f t="shared" si="1"/>
        <v>100</v>
      </c>
      <c r="I22" s="341"/>
      <c r="J22" s="219"/>
      <c r="K22" s="219"/>
      <c r="L22" s="281"/>
      <c r="M22" s="281"/>
      <c r="N22" s="326"/>
      <c r="O22" s="328"/>
      <c r="P22" s="300"/>
      <c r="Q22" s="300"/>
      <c r="R22" s="300"/>
      <c r="S22" s="300"/>
      <c r="T22" s="300"/>
      <c r="U22" s="300"/>
      <c r="V22" s="160"/>
      <c r="W22" s="160"/>
      <c r="X22" s="160"/>
      <c r="Y22" s="160"/>
      <c r="Z22" s="318"/>
      <c r="AA22" s="323"/>
      <c r="AB22" s="323"/>
      <c r="AC22" s="314"/>
      <c r="AD22" s="314"/>
      <c r="AE22" s="41">
        <v>25</v>
      </c>
      <c r="AF22" s="45">
        <v>1800000</v>
      </c>
      <c r="AG22" s="41" t="s">
        <v>57</v>
      </c>
      <c r="AH22" s="316"/>
      <c r="AI22" s="318"/>
      <c r="AJ22" s="318"/>
      <c r="AK22" s="320"/>
      <c r="AL22" s="320"/>
    </row>
    <row r="23" spans="1:38" ht="38.25" customHeight="1" x14ac:dyDescent="0.2">
      <c r="A23" s="339"/>
      <c r="B23" s="41">
        <v>63520580</v>
      </c>
      <c r="C23" s="46" t="s">
        <v>60</v>
      </c>
      <c r="D23" s="46" t="s">
        <v>61</v>
      </c>
      <c r="E23" s="341"/>
      <c r="F23" s="41">
        <v>10</v>
      </c>
      <c r="G23" s="43">
        <v>4</v>
      </c>
      <c r="H23" s="44">
        <f>F23*G23</f>
        <v>40</v>
      </c>
      <c r="I23" s="341"/>
      <c r="J23" s="219"/>
      <c r="K23" s="219"/>
      <c r="L23" s="281"/>
      <c r="M23" s="281"/>
      <c r="N23" s="326"/>
      <c r="O23" s="329"/>
      <c r="P23" s="300"/>
      <c r="Q23" s="300"/>
      <c r="R23" s="300"/>
      <c r="S23" s="300"/>
      <c r="T23" s="300"/>
      <c r="U23" s="300"/>
      <c r="V23" s="160"/>
      <c r="W23" s="160"/>
      <c r="X23" s="160"/>
      <c r="Y23" s="160"/>
      <c r="Z23" s="318"/>
      <c r="AA23" s="323"/>
      <c r="AB23" s="323"/>
      <c r="AC23" s="314"/>
      <c r="AD23" s="314"/>
      <c r="AE23" s="41">
        <v>25</v>
      </c>
      <c r="AF23" s="45">
        <v>1800000</v>
      </c>
      <c r="AG23" s="41" t="s">
        <v>57</v>
      </c>
      <c r="AH23" s="316"/>
      <c r="AI23" s="318"/>
      <c r="AJ23" s="318"/>
      <c r="AK23" s="320"/>
      <c r="AL23" s="320"/>
    </row>
    <row r="24" spans="1:38" ht="38.25" customHeight="1" x14ac:dyDescent="0.2">
      <c r="A24" s="339"/>
      <c r="B24" s="41">
        <v>96151461</v>
      </c>
      <c r="C24" s="42" t="s">
        <v>47</v>
      </c>
      <c r="D24" s="42" t="s">
        <v>48</v>
      </c>
      <c r="E24" s="341"/>
      <c r="F24" s="41">
        <v>10</v>
      </c>
      <c r="G24" s="43">
        <v>4</v>
      </c>
      <c r="H24" s="44">
        <f t="shared" ref="H24:H25" si="2">F24*G24</f>
        <v>40</v>
      </c>
      <c r="I24" s="341"/>
      <c r="J24" s="219"/>
      <c r="K24" s="219"/>
      <c r="L24" s="281"/>
      <c r="M24" s="281"/>
      <c r="N24" s="326"/>
      <c r="O24" s="327" t="s">
        <v>65</v>
      </c>
      <c r="P24" s="300"/>
      <c r="Q24" s="300"/>
      <c r="R24" s="300"/>
      <c r="S24" s="300"/>
      <c r="T24" s="300"/>
      <c r="U24" s="300"/>
      <c r="V24" s="160"/>
      <c r="W24" s="160"/>
      <c r="X24" s="160"/>
      <c r="Y24" s="160"/>
      <c r="Z24" s="318"/>
      <c r="AA24" s="323"/>
      <c r="AB24" s="323"/>
      <c r="AC24" s="314"/>
      <c r="AD24" s="314"/>
      <c r="AE24" s="41">
        <v>25</v>
      </c>
      <c r="AF24" s="45">
        <v>1800000</v>
      </c>
      <c r="AG24" s="41" t="s">
        <v>57</v>
      </c>
      <c r="AH24" s="316"/>
      <c r="AI24" s="318"/>
      <c r="AJ24" s="318"/>
      <c r="AK24" s="320"/>
      <c r="AL24" s="320"/>
    </row>
    <row r="25" spans="1:38" ht="38.25" customHeight="1" x14ac:dyDescent="0.2">
      <c r="A25" s="339"/>
      <c r="B25" s="41">
        <v>63520062</v>
      </c>
      <c r="C25" s="46" t="s">
        <v>58</v>
      </c>
      <c r="D25" s="46" t="s">
        <v>59</v>
      </c>
      <c r="E25" s="341"/>
      <c r="F25" s="41">
        <v>25</v>
      </c>
      <c r="G25" s="43">
        <v>4</v>
      </c>
      <c r="H25" s="44">
        <f t="shared" si="2"/>
        <v>100</v>
      </c>
      <c r="I25" s="341"/>
      <c r="J25" s="219"/>
      <c r="K25" s="219"/>
      <c r="L25" s="281"/>
      <c r="M25" s="281"/>
      <c r="N25" s="326"/>
      <c r="O25" s="328"/>
      <c r="P25" s="300"/>
      <c r="Q25" s="300"/>
      <c r="R25" s="300"/>
      <c r="S25" s="300"/>
      <c r="T25" s="300"/>
      <c r="U25" s="300"/>
      <c r="V25" s="160"/>
      <c r="W25" s="160"/>
      <c r="X25" s="160"/>
      <c r="Y25" s="160"/>
      <c r="Z25" s="318"/>
      <c r="AA25" s="323"/>
      <c r="AB25" s="323"/>
      <c r="AC25" s="314"/>
      <c r="AD25" s="314"/>
      <c r="AE25" s="41">
        <v>25</v>
      </c>
      <c r="AF25" s="45">
        <v>1800000</v>
      </c>
      <c r="AG25" s="41" t="s">
        <v>57</v>
      </c>
      <c r="AH25" s="316"/>
      <c r="AI25" s="318"/>
      <c r="AJ25" s="318"/>
      <c r="AK25" s="320"/>
      <c r="AL25" s="320"/>
    </row>
    <row r="26" spans="1:38" ht="38.25" customHeight="1" x14ac:dyDescent="0.2">
      <c r="A26" s="339"/>
      <c r="B26" s="41">
        <v>63520580</v>
      </c>
      <c r="C26" s="46" t="s">
        <v>60</v>
      </c>
      <c r="D26" s="46" t="s">
        <v>61</v>
      </c>
      <c r="E26" s="341"/>
      <c r="F26" s="41">
        <v>10</v>
      </c>
      <c r="G26" s="43">
        <v>4</v>
      </c>
      <c r="H26" s="44">
        <f>F26*G26</f>
        <v>40</v>
      </c>
      <c r="I26" s="341"/>
      <c r="J26" s="219"/>
      <c r="K26" s="219"/>
      <c r="L26" s="281"/>
      <c r="M26" s="281"/>
      <c r="N26" s="326"/>
      <c r="O26" s="329"/>
      <c r="P26" s="300"/>
      <c r="Q26" s="300"/>
      <c r="R26" s="300"/>
      <c r="S26" s="300"/>
      <c r="T26" s="300"/>
      <c r="U26" s="300"/>
      <c r="V26" s="160"/>
      <c r="W26" s="160"/>
      <c r="X26" s="160"/>
      <c r="Y26" s="160"/>
      <c r="Z26" s="318"/>
      <c r="AA26" s="323"/>
      <c r="AB26" s="323"/>
      <c r="AC26" s="314"/>
      <c r="AD26" s="314"/>
      <c r="AE26" s="41">
        <v>25</v>
      </c>
      <c r="AF26" s="45">
        <v>1800000</v>
      </c>
      <c r="AG26" s="41" t="s">
        <v>57</v>
      </c>
      <c r="AH26" s="316"/>
      <c r="AI26" s="318"/>
      <c r="AJ26" s="318"/>
      <c r="AK26" s="320"/>
      <c r="AL26" s="320"/>
    </row>
    <row r="27" spans="1:38" ht="39.75" customHeight="1" x14ac:dyDescent="0.2">
      <c r="A27" s="339"/>
      <c r="B27" s="41">
        <v>96151461</v>
      </c>
      <c r="C27" s="42" t="s">
        <v>47</v>
      </c>
      <c r="D27" s="42" t="s">
        <v>48</v>
      </c>
      <c r="E27" s="341"/>
      <c r="F27" s="41">
        <v>10</v>
      </c>
      <c r="G27" s="43">
        <v>4</v>
      </c>
      <c r="H27" s="44">
        <f t="shared" ref="H27" si="3">F27*G27</f>
        <v>40</v>
      </c>
      <c r="I27" s="341"/>
      <c r="J27" s="219"/>
      <c r="K27" s="219"/>
      <c r="L27" s="281"/>
      <c r="M27" s="281"/>
      <c r="N27" s="326"/>
      <c r="O27" s="331" t="s">
        <v>66</v>
      </c>
      <c r="P27" s="300"/>
      <c r="Q27" s="300"/>
      <c r="R27" s="300"/>
      <c r="S27" s="300"/>
      <c r="T27" s="300"/>
      <c r="U27" s="300"/>
      <c r="V27" s="160"/>
      <c r="W27" s="160"/>
      <c r="X27" s="160"/>
      <c r="Y27" s="160"/>
      <c r="Z27" s="318"/>
      <c r="AA27" s="323"/>
      <c r="AB27" s="323"/>
      <c r="AC27" s="314"/>
      <c r="AD27" s="314"/>
      <c r="AE27" s="41">
        <v>25</v>
      </c>
      <c r="AF27" s="45">
        <v>1800000</v>
      </c>
      <c r="AG27" s="41" t="s">
        <v>57</v>
      </c>
      <c r="AH27" s="316"/>
      <c r="AI27" s="318"/>
      <c r="AJ27" s="318"/>
      <c r="AK27" s="320"/>
      <c r="AL27" s="320"/>
    </row>
    <row r="28" spans="1:38" ht="42.75" customHeight="1" x14ac:dyDescent="0.2">
      <c r="A28" s="339"/>
      <c r="B28" s="41">
        <v>63520580</v>
      </c>
      <c r="C28" s="46" t="s">
        <v>60</v>
      </c>
      <c r="D28" s="46" t="s">
        <v>61</v>
      </c>
      <c r="E28" s="341"/>
      <c r="F28" s="41">
        <v>10</v>
      </c>
      <c r="G28" s="43">
        <v>4</v>
      </c>
      <c r="H28" s="44">
        <f>F28*G28</f>
        <v>40</v>
      </c>
      <c r="I28" s="341"/>
      <c r="J28" s="219"/>
      <c r="K28" s="219"/>
      <c r="L28" s="281"/>
      <c r="M28" s="281"/>
      <c r="N28" s="326"/>
      <c r="O28" s="331"/>
      <c r="P28" s="300"/>
      <c r="Q28" s="300"/>
      <c r="R28" s="300"/>
      <c r="S28" s="300"/>
      <c r="T28" s="300"/>
      <c r="U28" s="300"/>
      <c r="V28" s="160"/>
      <c r="W28" s="160"/>
      <c r="X28" s="160"/>
      <c r="Y28" s="160"/>
      <c r="Z28" s="318"/>
      <c r="AA28" s="323"/>
      <c r="AB28" s="323"/>
      <c r="AC28" s="314"/>
      <c r="AD28" s="314"/>
      <c r="AE28" s="41">
        <v>25</v>
      </c>
      <c r="AF28" s="45">
        <v>1800000</v>
      </c>
      <c r="AG28" s="41" t="s">
        <v>57</v>
      </c>
      <c r="AH28" s="316"/>
      <c r="AI28" s="318"/>
      <c r="AJ28" s="318"/>
      <c r="AK28" s="320"/>
      <c r="AL28" s="320"/>
    </row>
    <row r="29" spans="1:38" ht="36" customHeight="1" x14ac:dyDescent="0.2">
      <c r="A29" s="311">
        <v>2</v>
      </c>
      <c r="B29" s="47">
        <v>52450092</v>
      </c>
      <c r="C29" s="48" t="s">
        <v>67</v>
      </c>
      <c r="D29" s="49" t="s">
        <v>68</v>
      </c>
      <c r="E29" s="311" t="s">
        <v>49</v>
      </c>
      <c r="F29" s="47">
        <v>25</v>
      </c>
      <c r="G29" s="50">
        <v>4</v>
      </c>
      <c r="H29" s="50">
        <f t="shared" ref="H29:H38" si="4">F29*G29</f>
        <v>100</v>
      </c>
      <c r="I29" s="311" t="s">
        <v>50</v>
      </c>
      <c r="J29" s="312">
        <v>44743</v>
      </c>
      <c r="K29" s="312">
        <v>44895</v>
      </c>
      <c r="L29" s="308">
        <v>4500000</v>
      </c>
      <c r="M29" s="308">
        <f>AD29</f>
        <v>22500000</v>
      </c>
      <c r="N29" s="308" t="s">
        <v>69</v>
      </c>
      <c r="O29" s="264" t="s">
        <v>70</v>
      </c>
      <c r="P29" s="305" t="s">
        <v>71</v>
      </c>
      <c r="Q29" s="305" t="s">
        <v>72</v>
      </c>
      <c r="R29" s="309" t="s">
        <v>73</v>
      </c>
      <c r="S29" s="305">
        <v>66.31</v>
      </c>
      <c r="T29" s="305"/>
      <c r="U29" s="305"/>
      <c r="V29" s="305">
        <v>50838</v>
      </c>
      <c r="W29" s="305">
        <v>7514</v>
      </c>
      <c r="X29" s="305"/>
      <c r="Y29" s="305"/>
      <c r="Z29" s="264">
        <f>AB29/AA29</f>
        <v>1.25</v>
      </c>
      <c r="AA29" s="264">
        <v>4</v>
      </c>
      <c r="AB29" s="264">
        <v>5</v>
      </c>
      <c r="AC29" s="307">
        <f>L29</f>
        <v>4500000</v>
      </c>
      <c r="AD29" s="307">
        <f>AB29*AC29</f>
        <v>22500000</v>
      </c>
      <c r="AE29" s="28">
        <v>25</v>
      </c>
      <c r="AF29" s="51">
        <v>900000</v>
      </c>
      <c r="AG29" s="28" t="s">
        <v>74</v>
      </c>
    </row>
    <row r="30" spans="1:38" ht="24" x14ac:dyDescent="0.2">
      <c r="A30" s="311"/>
      <c r="B30" s="28">
        <v>93530050</v>
      </c>
      <c r="C30" s="52" t="s">
        <v>75</v>
      </c>
      <c r="D30" s="53" t="s">
        <v>76</v>
      </c>
      <c r="E30" s="311"/>
      <c r="F30" s="47">
        <v>20</v>
      </c>
      <c r="G30" s="50">
        <v>4</v>
      </c>
      <c r="H30" s="50">
        <f t="shared" si="4"/>
        <v>80</v>
      </c>
      <c r="I30" s="311"/>
      <c r="J30" s="312"/>
      <c r="K30" s="312"/>
      <c r="L30" s="308"/>
      <c r="M30" s="308"/>
      <c r="N30" s="308"/>
      <c r="O30" s="264"/>
      <c r="P30" s="306"/>
      <c r="Q30" s="306"/>
      <c r="R30" s="310"/>
      <c r="S30" s="306"/>
      <c r="T30" s="306"/>
      <c r="U30" s="306"/>
      <c r="V30" s="306"/>
      <c r="W30" s="306"/>
      <c r="X30" s="306"/>
      <c r="Y30" s="306"/>
      <c r="Z30" s="264"/>
      <c r="AA30" s="264"/>
      <c r="AB30" s="264"/>
      <c r="AC30" s="307"/>
      <c r="AD30" s="307"/>
      <c r="AE30" s="28">
        <v>25</v>
      </c>
      <c r="AF30" s="51">
        <v>900000</v>
      </c>
      <c r="AG30" s="28" t="s">
        <v>74</v>
      </c>
    </row>
    <row r="31" spans="1:38" ht="24" x14ac:dyDescent="0.2">
      <c r="A31" s="311"/>
      <c r="B31" s="28">
        <v>52450089</v>
      </c>
      <c r="C31" s="52" t="s">
        <v>77</v>
      </c>
      <c r="D31" s="53" t="s">
        <v>78</v>
      </c>
      <c r="E31" s="311"/>
      <c r="F31" s="47">
        <v>15</v>
      </c>
      <c r="G31" s="50">
        <v>4</v>
      </c>
      <c r="H31" s="50">
        <f t="shared" si="4"/>
        <v>60</v>
      </c>
      <c r="I31" s="311"/>
      <c r="J31" s="312"/>
      <c r="K31" s="312"/>
      <c r="L31" s="308"/>
      <c r="M31" s="308"/>
      <c r="N31" s="308"/>
      <c r="O31" s="156" t="s">
        <v>52</v>
      </c>
      <c r="P31" s="306"/>
      <c r="Q31" s="306"/>
      <c r="R31" s="310"/>
      <c r="S31" s="306"/>
      <c r="T31" s="306"/>
      <c r="U31" s="306"/>
      <c r="V31" s="306"/>
      <c r="W31" s="306"/>
      <c r="X31" s="306"/>
      <c r="Y31" s="306"/>
      <c r="Z31" s="264"/>
      <c r="AA31" s="264"/>
      <c r="AB31" s="264"/>
      <c r="AC31" s="307"/>
      <c r="AD31" s="307"/>
      <c r="AE31" s="28">
        <v>25</v>
      </c>
      <c r="AF31" s="51">
        <v>900000</v>
      </c>
      <c r="AG31" s="28" t="s">
        <v>74</v>
      </c>
    </row>
    <row r="32" spans="1:38" ht="36" customHeight="1" x14ac:dyDescent="0.2">
      <c r="A32" s="311"/>
      <c r="B32" s="47">
        <v>52450092</v>
      </c>
      <c r="C32" s="48" t="s">
        <v>67</v>
      </c>
      <c r="D32" s="49" t="s">
        <v>68</v>
      </c>
      <c r="E32" s="311"/>
      <c r="F32" s="47">
        <v>25</v>
      </c>
      <c r="G32" s="50">
        <v>4</v>
      </c>
      <c r="H32" s="50">
        <f t="shared" si="4"/>
        <v>100</v>
      </c>
      <c r="I32" s="311"/>
      <c r="J32" s="312"/>
      <c r="K32" s="312"/>
      <c r="L32" s="308"/>
      <c r="M32" s="308"/>
      <c r="N32" s="308"/>
      <c r="O32" s="157"/>
      <c r="P32" s="306"/>
      <c r="Q32" s="306"/>
      <c r="R32" s="310"/>
      <c r="S32" s="306"/>
      <c r="T32" s="306"/>
      <c r="U32" s="306"/>
      <c r="V32" s="306"/>
      <c r="W32" s="306"/>
      <c r="X32" s="306"/>
      <c r="Y32" s="306"/>
      <c r="Z32" s="264"/>
      <c r="AA32" s="264"/>
      <c r="AB32" s="264"/>
      <c r="AC32" s="307"/>
      <c r="AD32" s="307"/>
      <c r="AE32" s="28">
        <v>25</v>
      </c>
      <c r="AF32" s="51">
        <v>900000</v>
      </c>
      <c r="AG32" s="28" t="s">
        <v>74</v>
      </c>
    </row>
    <row r="33" spans="1:33" ht="24" x14ac:dyDescent="0.2">
      <c r="A33" s="311"/>
      <c r="B33" s="28">
        <v>93530050</v>
      </c>
      <c r="C33" s="52" t="s">
        <v>75</v>
      </c>
      <c r="D33" s="53" t="s">
        <v>76</v>
      </c>
      <c r="E33" s="311"/>
      <c r="F33" s="47">
        <v>20</v>
      </c>
      <c r="G33" s="50">
        <v>4</v>
      </c>
      <c r="H33" s="50">
        <f t="shared" si="4"/>
        <v>80</v>
      </c>
      <c r="I33" s="311"/>
      <c r="J33" s="312"/>
      <c r="K33" s="312"/>
      <c r="L33" s="308"/>
      <c r="M33" s="308"/>
      <c r="N33" s="308"/>
      <c r="O33" s="171"/>
      <c r="P33" s="306"/>
      <c r="Q33" s="306"/>
      <c r="R33" s="310"/>
      <c r="S33" s="306"/>
      <c r="T33" s="306"/>
      <c r="U33" s="306"/>
      <c r="V33" s="306"/>
      <c r="W33" s="306"/>
      <c r="X33" s="306"/>
      <c r="Y33" s="306"/>
      <c r="Z33" s="264"/>
      <c r="AA33" s="264"/>
      <c r="AB33" s="264"/>
      <c r="AC33" s="307"/>
      <c r="AD33" s="307"/>
      <c r="AE33" s="28">
        <v>25</v>
      </c>
      <c r="AF33" s="51">
        <v>900000</v>
      </c>
      <c r="AG33" s="28" t="s">
        <v>74</v>
      </c>
    </row>
    <row r="34" spans="1:33" ht="24" x14ac:dyDescent="0.2">
      <c r="A34" s="311"/>
      <c r="B34" s="47">
        <v>52450092</v>
      </c>
      <c r="C34" s="48" t="s">
        <v>67</v>
      </c>
      <c r="D34" s="53" t="s">
        <v>78</v>
      </c>
      <c r="E34" s="311"/>
      <c r="F34" s="47">
        <v>25</v>
      </c>
      <c r="G34" s="50">
        <v>4</v>
      </c>
      <c r="H34" s="50">
        <f t="shared" si="4"/>
        <v>100</v>
      </c>
      <c r="I34" s="311"/>
      <c r="J34" s="312"/>
      <c r="K34" s="312"/>
      <c r="L34" s="308"/>
      <c r="M34" s="308"/>
      <c r="N34" s="308"/>
      <c r="O34" s="156" t="s">
        <v>63</v>
      </c>
      <c r="P34" s="306"/>
      <c r="Q34" s="306"/>
      <c r="R34" s="310"/>
      <c r="S34" s="306"/>
      <c r="T34" s="306"/>
      <c r="U34" s="306"/>
      <c r="V34" s="306"/>
      <c r="W34" s="306"/>
      <c r="X34" s="306"/>
      <c r="Y34" s="306"/>
      <c r="Z34" s="264"/>
      <c r="AA34" s="264"/>
      <c r="AB34" s="264"/>
      <c r="AC34" s="307"/>
      <c r="AD34" s="307"/>
      <c r="AE34" s="28">
        <v>25</v>
      </c>
      <c r="AF34" s="51">
        <v>900000</v>
      </c>
      <c r="AG34" s="28" t="s">
        <v>74</v>
      </c>
    </row>
    <row r="35" spans="1:33" ht="36" customHeight="1" x14ac:dyDescent="0.2">
      <c r="A35" s="311"/>
      <c r="B35" s="28">
        <v>93530050</v>
      </c>
      <c r="C35" s="52" t="s">
        <v>75</v>
      </c>
      <c r="D35" s="49" t="s">
        <v>68</v>
      </c>
      <c r="E35" s="311"/>
      <c r="F35" s="47">
        <v>20</v>
      </c>
      <c r="G35" s="50">
        <v>4</v>
      </c>
      <c r="H35" s="50">
        <f t="shared" si="4"/>
        <v>80</v>
      </c>
      <c r="I35" s="311"/>
      <c r="J35" s="312"/>
      <c r="K35" s="312"/>
      <c r="L35" s="308"/>
      <c r="M35" s="308"/>
      <c r="N35" s="308"/>
      <c r="O35" s="157"/>
      <c r="P35" s="306"/>
      <c r="Q35" s="306"/>
      <c r="R35" s="310"/>
      <c r="S35" s="306"/>
      <c r="T35" s="306"/>
      <c r="U35" s="306"/>
      <c r="V35" s="306"/>
      <c r="W35" s="306"/>
      <c r="X35" s="306"/>
      <c r="Y35" s="306"/>
      <c r="Z35" s="264"/>
      <c r="AA35" s="264"/>
      <c r="AB35" s="264"/>
      <c r="AC35" s="307"/>
      <c r="AD35" s="307"/>
      <c r="AE35" s="28">
        <v>25</v>
      </c>
      <c r="AF35" s="51">
        <v>900000</v>
      </c>
      <c r="AG35" s="28" t="s">
        <v>74</v>
      </c>
    </row>
    <row r="36" spans="1:33" ht="24" x14ac:dyDescent="0.2">
      <c r="A36" s="311"/>
      <c r="B36" s="28">
        <v>52450089</v>
      </c>
      <c r="C36" s="52" t="s">
        <v>77</v>
      </c>
      <c r="D36" s="53" t="s">
        <v>76</v>
      </c>
      <c r="E36" s="311"/>
      <c r="F36" s="47">
        <v>15</v>
      </c>
      <c r="G36" s="50">
        <v>4</v>
      </c>
      <c r="H36" s="50">
        <f t="shared" si="4"/>
        <v>60</v>
      </c>
      <c r="I36" s="311"/>
      <c r="J36" s="312"/>
      <c r="K36" s="312"/>
      <c r="L36" s="308"/>
      <c r="M36" s="308"/>
      <c r="N36" s="308"/>
      <c r="O36" s="171"/>
      <c r="P36" s="306"/>
      <c r="Q36" s="306"/>
      <c r="R36" s="310"/>
      <c r="S36" s="306"/>
      <c r="T36" s="306"/>
      <c r="U36" s="306"/>
      <c r="V36" s="306"/>
      <c r="W36" s="306"/>
      <c r="X36" s="306"/>
      <c r="Y36" s="306"/>
      <c r="Z36" s="264"/>
      <c r="AA36" s="264"/>
      <c r="AB36" s="264"/>
      <c r="AC36" s="307"/>
      <c r="AD36" s="307"/>
      <c r="AE36" s="28">
        <v>25</v>
      </c>
      <c r="AF36" s="51">
        <v>900000</v>
      </c>
      <c r="AG36" s="28" t="s">
        <v>74</v>
      </c>
    </row>
    <row r="37" spans="1:33" ht="24" x14ac:dyDescent="0.2">
      <c r="A37" s="311"/>
      <c r="B37" s="47">
        <v>52450092</v>
      </c>
      <c r="C37" s="52" t="s">
        <v>75</v>
      </c>
      <c r="D37" s="53" t="s">
        <v>78</v>
      </c>
      <c r="E37" s="311"/>
      <c r="F37" s="47">
        <v>25</v>
      </c>
      <c r="G37" s="50">
        <v>4</v>
      </c>
      <c r="H37" s="50">
        <f t="shared" si="4"/>
        <v>100</v>
      </c>
      <c r="I37" s="311"/>
      <c r="J37" s="312"/>
      <c r="K37" s="312"/>
      <c r="L37" s="308"/>
      <c r="M37" s="308"/>
      <c r="N37" s="308"/>
      <c r="O37" s="156" t="s">
        <v>64</v>
      </c>
      <c r="P37" s="306"/>
      <c r="Q37" s="306"/>
      <c r="R37" s="310"/>
      <c r="S37" s="306"/>
      <c r="T37" s="306"/>
      <c r="U37" s="306"/>
      <c r="V37" s="306"/>
      <c r="W37" s="306"/>
      <c r="X37" s="306"/>
      <c r="Y37" s="306"/>
      <c r="Z37" s="264"/>
      <c r="AA37" s="264"/>
      <c r="AB37" s="264"/>
      <c r="AC37" s="307"/>
      <c r="AD37" s="307"/>
      <c r="AE37" s="28">
        <v>25</v>
      </c>
      <c r="AF37" s="51">
        <v>900000</v>
      </c>
      <c r="AG37" s="28" t="s">
        <v>74</v>
      </c>
    </row>
    <row r="38" spans="1:33" ht="36" x14ac:dyDescent="0.2">
      <c r="A38" s="311"/>
      <c r="B38" s="28">
        <v>93530050</v>
      </c>
      <c r="C38" s="52" t="s">
        <v>77</v>
      </c>
      <c r="D38" s="49" t="s">
        <v>68</v>
      </c>
      <c r="E38" s="311"/>
      <c r="F38" s="47">
        <v>20</v>
      </c>
      <c r="G38" s="50">
        <v>4</v>
      </c>
      <c r="H38" s="50">
        <f t="shared" si="4"/>
        <v>80</v>
      </c>
      <c r="I38" s="311"/>
      <c r="J38" s="312"/>
      <c r="K38" s="312"/>
      <c r="L38" s="308"/>
      <c r="M38" s="308"/>
      <c r="N38" s="308"/>
      <c r="O38" s="157"/>
      <c r="P38" s="306"/>
      <c r="Q38" s="306"/>
      <c r="R38" s="310"/>
      <c r="S38" s="306"/>
      <c r="T38" s="306"/>
      <c r="U38" s="306"/>
      <c r="V38" s="306"/>
      <c r="W38" s="306"/>
      <c r="X38" s="306"/>
      <c r="Y38" s="306"/>
      <c r="Z38" s="264"/>
      <c r="AA38" s="264"/>
      <c r="AB38" s="264"/>
      <c r="AC38" s="307"/>
      <c r="AD38" s="307"/>
      <c r="AE38" s="28">
        <v>25</v>
      </c>
      <c r="AF38" s="51">
        <v>900000</v>
      </c>
      <c r="AG38" s="28" t="s">
        <v>74</v>
      </c>
    </row>
    <row r="39" spans="1:33" s="61" customFormat="1" ht="36" x14ac:dyDescent="0.2">
      <c r="A39" s="303">
        <v>3</v>
      </c>
      <c r="B39" s="54">
        <v>63730741</v>
      </c>
      <c r="C39" s="55" t="s">
        <v>79</v>
      </c>
      <c r="D39" s="56" t="s">
        <v>80</v>
      </c>
      <c r="E39" s="300" t="s">
        <v>81</v>
      </c>
      <c r="F39" s="57">
        <v>12</v>
      </c>
      <c r="G39" s="54">
        <v>4</v>
      </c>
      <c r="H39" s="58">
        <f t="shared" si="0"/>
        <v>48</v>
      </c>
      <c r="I39" s="300" t="s">
        <v>50</v>
      </c>
      <c r="J39" s="218">
        <v>44593</v>
      </c>
      <c r="K39" s="218">
        <v>44895</v>
      </c>
      <c r="L39" s="281">
        <v>38500</v>
      </c>
      <c r="M39" s="281">
        <f>AD39</f>
        <v>31570000</v>
      </c>
      <c r="N39" s="281" t="s">
        <v>82</v>
      </c>
      <c r="O39" s="233" t="s">
        <v>83</v>
      </c>
      <c r="P39" s="300" t="s">
        <v>84</v>
      </c>
      <c r="Q39" s="300" t="s">
        <v>85</v>
      </c>
      <c r="R39" s="301" t="s">
        <v>55</v>
      </c>
      <c r="S39" s="300"/>
      <c r="T39" s="300"/>
      <c r="U39" s="300"/>
      <c r="V39" s="289"/>
      <c r="W39" s="289">
        <v>7533</v>
      </c>
      <c r="X39" s="289" t="s">
        <v>86</v>
      </c>
      <c r="Y39" s="289">
        <v>3154658</v>
      </c>
      <c r="Z39" s="291">
        <v>205</v>
      </c>
      <c r="AA39" s="293">
        <v>4</v>
      </c>
      <c r="AB39" s="294">
        <f>Z39*AA39</f>
        <v>820</v>
      </c>
      <c r="AC39" s="296">
        <f>L39</f>
        <v>38500</v>
      </c>
      <c r="AD39" s="298">
        <f>AB39*AC39</f>
        <v>31570000</v>
      </c>
      <c r="AE39" s="59">
        <v>30</v>
      </c>
      <c r="AF39" s="60">
        <v>350000</v>
      </c>
      <c r="AG39" s="59" t="s">
        <v>87</v>
      </c>
    </row>
    <row r="40" spans="1:33" s="61" customFormat="1" ht="42.75" customHeight="1" x14ac:dyDescent="0.2">
      <c r="A40" s="303"/>
      <c r="B40" s="43">
        <v>63730737</v>
      </c>
      <c r="C40" s="62" t="s">
        <v>88</v>
      </c>
      <c r="D40" s="62" t="s">
        <v>89</v>
      </c>
      <c r="E40" s="300"/>
      <c r="F40" s="42">
        <v>10</v>
      </c>
      <c r="G40" s="43">
        <v>4</v>
      </c>
      <c r="H40" s="44">
        <f t="shared" si="0"/>
        <v>40</v>
      </c>
      <c r="I40" s="300"/>
      <c r="J40" s="219"/>
      <c r="K40" s="219"/>
      <c r="L40" s="281"/>
      <c r="M40" s="281"/>
      <c r="N40" s="281"/>
      <c r="O40" s="288"/>
      <c r="P40" s="300"/>
      <c r="Q40" s="300"/>
      <c r="R40" s="301"/>
      <c r="S40" s="300"/>
      <c r="T40" s="300"/>
      <c r="U40" s="300"/>
      <c r="V40" s="289"/>
      <c r="W40" s="289"/>
      <c r="X40" s="289"/>
      <c r="Y40" s="289"/>
      <c r="Z40" s="291"/>
      <c r="AA40" s="275"/>
      <c r="AB40" s="294"/>
      <c r="AC40" s="297"/>
      <c r="AD40" s="298"/>
      <c r="AE40" s="41">
        <v>30</v>
      </c>
      <c r="AF40" s="60">
        <v>350000</v>
      </c>
      <c r="AG40" s="41" t="s">
        <v>87</v>
      </c>
    </row>
    <row r="41" spans="1:33" s="61" customFormat="1" ht="36" x14ac:dyDescent="0.2">
      <c r="A41" s="303"/>
      <c r="B41" s="43">
        <v>63730741</v>
      </c>
      <c r="C41" s="62" t="s">
        <v>79</v>
      </c>
      <c r="D41" s="63" t="s">
        <v>80</v>
      </c>
      <c r="E41" s="300"/>
      <c r="F41" s="42">
        <v>12</v>
      </c>
      <c r="G41" s="43">
        <v>4</v>
      </c>
      <c r="H41" s="44">
        <f t="shared" si="0"/>
        <v>48</v>
      </c>
      <c r="I41" s="300"/>
      <c r="J41" s="219"/>
      <c r="K41" s="219"/>
      <c r="L41" s="281"/>
      <c r="M41" s="281"/>
      <c r="N41" s="281"/>
      <c r="O41" s="218" t="s">
        <v>66</v>
      </c>
      <c r="P41" s="300"/>
      <c r="Q41" s="300"/>
      <c r="R41" s="301"/>
      <c r="S41" s="300"/>
      <c r="T41" s="300"/>
      <c r="U41" s="300"/>
      <c r="V41" s="289"/>
      <c r="W41" s="289"/>
      <c r="X41" s="289"/>
      <c r="Y41" s="289"/>
      <c r="Z41" s="291"/>
      <c r="AA41" s="275"/>
      <c r="AB41" s="294"/>
      <c r="AC41" s="297"/>
      <c r="AD41" s="298"/>
      <c r="AE41" s="41">
        <v>30</v>
      </c>
      <c r="AF41" s="60">
        <v>350000</v>
      </c>
      <c r="AG41" s="41" t="s">
        <v>87</v>
      </c>
    </row>
    <row r="42" spans="1:33" s="61" customFormat="1" ht="36" x14ac:dyDescent="0.2">
      <c r="A42" s="303"/>
      <c r="B42" s="43">
        <v>63730737</v>
      </c>
      <c r="C42" s="62" t="s">
        <v>90</v>
      </c>
      <c r="D42" s="62" t="s">
        <v>89</v>
      </c>
      <c r="E42" s="300"/>
      <c r="F42" s="42">
        <v>10</v>
      </c>
      <c r="G42" s="43">
        <v>4</v>
      </c>
      <c r="H42" s="44">
        <f t="shared" si="0"/>
        <v>40</v>
      </c>
      <c r="I42" s="300"/>
      <c r="J42" s="219"/>
      <c r="K42" s="219"/>
      <c r="L42" s="281"/>
      <c r="M42" s="281"/>
      <c r="N42" s="281"/>
      <c r="O42" s="233"/>
      <c r="P42" s="300"/>
      <c r="Q42" s="300"/>
      <c r="R42" s="301"/>
      <c r="S42" s="300"/>
      <c r="T42" s="300"/>
      <c r="U42" s="300"/>
      <c r="V42" s="289"/>
      <c r="W42" s="289"/>
      <c r="X42" s="289"/>
      <c r="Y42" s="289"/>
      <c r="Z42" s="291"/>
      <c r="AA42" s="275"/>
      <c r="AB42" s="294"/>
      <c r="AC42" s="297"/>
      <c r="AD42" s="298"/>
      <c r="AE42" s="41">
        <v>30</v>
      </c>
      <c r="AF42" s="60">
        <v>350000</v>
      </c>
      <c r="AG42" s="41" t="s">
        <v>87</v>
      </c>
    </row>
    <row r="43" spans="1:33" s="61" customFormat="1" ht="36" x14ac:dyDescent="0.2">
      <c r="A43" s="303"/>
      <c r="B43" s="43">
        <v>63730741</v>
      </c>
      <c r="C43" s="62" t="s">
        <v>79</v>
      </c>
      <c r="D43" s="63" t="s">
        <v>80</v>
      </c>
      <c r="E43" s="300"/>
      <c r="F43" s="42">
        <v>12</v>
      </c>
      <c r="G43" s="43">
        <v>4</v>
      </c>
      <c r="H43" s="44">
        <f t="shared" si="0"/>
        <v>48</v>
      </c>
      <c r="I43" s="300"/>
      <c r="J43" s="219"/>
      <c r="K43" s="219"/>
      <c r="L43" s="281"/>
      <c r="M43" s="281"/>
      <c r="N43" s="281"/>
      <c r="O43" s="218" t="s">
        <v>63</v>
      </c>
      <c r="P43" s="300"/>
      <c r="Q43" s="300"/>
      <c r="R43" s="301"/>
      <c r="S43" s="300"/>
      <c r="T43" s="300"/>
      <c r="U43" s="300"/>
      <c r="V43" s="289"/>
      <c r="W43" s="289"/>
      <c r="X43" s="289"/>
      <c r="Y43" s="289"/>
      <c r="Z43" s="291"/>
      <c r="AA43" s="275"/>
      <c r="AB43" s="294"/>
      <c r="AC43" s="297"/>
      <c r="AD43" s="298"/>
      <c r="AE43" s="41">
        <v>30</v>
      </c>
      <c r="AF43" s="60">
        <v>350000</v>
      </c>
      <c r="AG43" s="41" t="s">
        <v>87</v>
      </c>
    </row>
    <row r="44" spans="1:33" s="61" customFormat="1" ht="36" x14ac:dyDescent="0.2">
      <c r="A44" s="303"/>
      <c r="B44" s="43">
        <v>63730737</v>
      </c>
      <c r="C44" s="62" t="s">
        <v>90</v>
      </c>
      <c r="D44" s="62" t="s">
        <v>89</v>
      </c>
      <c r="E44" s="300"/>
      <c r="F44" s="42">
        <v>10</v>
      </c>
      <c r="G44" s="43">
        <v>4</v>
      </c>
      <c r="H44" s="44">
        <f t="shared" si="0"/>
        <v>40</v>
      </c>
      <c r="I44" s="300"/>
      <c r="J44" s="219"/>
      <c r="K44" s="219"/>
      <c r="L44" s="281"/>
      <c r="M44" s="281"/>
      <c r="N44" s="281"/>
      <c r="O44" s="233"/>
      <c r="P44" s="300"/>
      <c r="Q44" s="300"/>
      <c r="R44" s="301"/>
      <c r="S44" s="300"/>
      <c r="T44" s="300"/>
      <c r="U44" s="300"/>
      <c r="V44" s="289"/>
      <c r="W44" s="289"/>
      <c r="X44" s="289"/>
      <c r="Y44" s="289"/>
      <c r="Z44" s="291"/>
      <c r="AA44" s="275"/>
      <c r="AB44" s="294"/>
      <c r="AC44" s="297"/>
      <c r="AD44" s="298"/>
      <c r="AE44" s="41">
        <v>30</v>
      </c>
      <c r="AF44" s="60">
        <v>350000</v>
      </c>
      <c r="AG44" s="41" t="s">
        <v>87</v>
      </c>
    </row>
    <row r="45" spans="1:33" s="61" customFormat="1" ht="36" x14ac:dyDescent="0.2">
      <c r="A45" s="303"/>
      <c r="B45" s="43">
        <v>63730741</v>
      </c>
      <c r="C45" s="62" t="s">
        <v>79</v>
      </c>
      <c r="D45" s="63" t="s">
        <v>80</v>
      </c>
      <c r="E45" s="300"/>
      <c r="F45" s="42">
        <v>12</v>
      </c>
      <c r="G45" s="43">
        <v>4</v>
      </c>
      <c r="H45" s="44">
        <f t="shared" si="0"/>
        <v>48</v>
      </c>
      <c r="I45" s="300"/>
      <c r="J45" s="219"/>
      <c r="K45" s="219"/>
      <c r="L45" s="281"/>
      <c r="M45" s="281"/>
      <c r="N45" s="281"/>
      <c r="O45" s="218" t="s">
        <v>52</v>
      </c>
      <c r="P45" s="300"/>
      <c r="Q45" s="300"/>
      <c r="R45" s="301"/>
      <c r="S45" s="300"/>
      <c r="T45" s="300"/>
      <c r="U45" s="300"/>
      <c r="V45" s="289"/>
      <c r="W45" s="289"/>
      <c r="X45" s="289"/>
      <c r="Y45" s="289"/>
      <c r="Z45" s="291"/>
      <c r="AA45" s="275"/>
      <c r="AB45" s="294"/>
      <c r="AC45" s="297"/>
      <c r="AD45" s="298"/>
      <c r="AE45" s="41">
        <v>30</v>
      </c>
      <c r="AF45" s="60">
        <v>350000</v>
      </c>
      <c r="AG45" s="41" t="s">
        <v>87</v>
      </c>
    </row>
    <row r="46" spans="1:33" s="61" customFormat="1" ht="36" x14ac:dyDescent="0.2">
      <c r="A46" s="303"/>
      <c r="B46" s="43">
        <v>63730737</v>
      </c>
      <c r="C46" s="62" t="s">
        <v>90</v>
      </c>
      <c r="D46" s="62" t="s">
        <v>89</v>
      </c>
      <c r="E46" s="300"/>
      <c r="F46" s="42">
        <v>10</v>
      </c>
      <c r="G46" s="43">
        <v>4</v>
      </c>
      <c r="H46" s="44">
        <f t="shared" si="0"/>
        <v>40</v>
      </c>
      <c r="I46" s="300"/>
      <c r="J46" s="219"/>
      <c r="K46" s="219"/>
      <c r="L46" s="281"/>
      <c r="M46" s="281"/>
      <c r="N46" s="281"/>
      <c r="O46" s="233"/>
      <c r="P46" s="300"/>
      <c r="Q46" s="300"/>
      <c r="R46" s="301"/>
      <c r="S46" s="300"/>
      <c r="T46" s="300"/>
      <c r="U46" s="300"/>
      <c r="V46" s="289"/>
      <c r="W46" s="289"/>
      <c r="X46" s="289"/>
      <c r="Y46" s="289"/>
      <c r="Z46" s="291"/>
      <c r="AA46" s="275"/>
      <c r="AB46" s="294"/>
      <c r="AC46" s="297"/>
      <c r="AD46" s="298"/>
      <c r="AE46" s="41">
        <v>30</v>
      </c>
      <c r="AF46" s="60">
        <v>350000</v>
      </c>
      <c r="AG46" s="41" t="s">
        <v>87</v>
      </c>
    </row>
    <row r="47" spans="1:33" s="61" customFormat="1" ht="36" x14ac:dyDescent="0.2">
      <c r="A47" s="303"/>
      <c r="B47" s="43">
        <v>63730741</v>
      </c>
      <c r="C47" s="62" t="s">
        <v>79</v>
      </c>
      <c r="D47" s="63" t="s">
        <v>80</v>
      </c>
      <c r="E47" s="300"/>
      <c r="F47" s="42">
        <v>12</v>
      </c>
      <c r="G47" s="43">
        <v>4</v>
      </c>
      <c r="H47" s="44">
        <f t="shared" si="0"/>
        <v>48</v>
      </c>
      <c r="I47" s="300"/>
      <c r="J47" s="219"/>
      <c r="K47" s="219"/>
      <c r="L47" s="281"/>
      <c r="M47" s="281"/>
      <c r="N47" s="281"/>
      <c r="O47" s="218" t="s">
        <v>70</v>
      </c>
      <c r="P47" s="300"/>
      <c r="Q47" s="300"/>
      <c r="R47" s="301"/>
      <c r="S47" s="300"/>
      <c r="T47" s="300"/>
      <c r="U47" s="300"/>
      <c r="V47" s="289"/>
      <c r="W47" s="289"/>
      <c r="X47" s="289"/>
      <c r="Y47" s="289"/>
      <c r="Z47" s="291"/>
      <c r="AA47" s="275"/>
      <c r="AB47" s="294"/>
      <c r="AC47" s="297"/>
      <c r="AD47" s="298"/>
      <c r="AE47" s="41">
        <v>30</v>
      </c>
      <c r="AF47" s="60">
        <v>350000</v>
      </c>
      <c r="AG47" s="41" t="s">
        <v>87</v>
      </c>
    </row>
    <row r="48" spans="1:33" s="61" customFormat="1" ht="36" x14ac:dyDescent="0.2">
      <c r="A48" s="303"/>
      <c r="B48" s="43">
        <v>63730737</v>
      </c>
      <c r="C48" s="62" t="s">
        <v>90</v>
      </c>
      <c r="D48" s="62" t="s">
        <v>89</v>
      </c>
      <c r="E48" s="300"/>
      <c r="F48" s="42">
        <v>10</v>
      </c>
      <c r="G48" s="43">
        <v>4</v>
      </c>
      <c r="H48" s="44">
        <f t="shared" si="0"/>
        <v>40</v>
      </c>
      <c r="I48" s="300"/>
      <c r="J48" s="219"/>
      <c r="K48" s="219"/>
      <c r="L48" s="281"/>
      <c r="M48" s="281"/>
      <c r="N48" s="281"/>
      <c r="O48" s="233"/>
      <c r="P48" s="300"/>
      <c r="Q48" s="300"/>
      <c r="R48" s="301"/>
      <c r="S48" s="300"/>
      <c r="T48" s="300"/>
      <c r="U48" s="300"/>
      <c r="V48" s="289"/>
      <c r="W48" s="289"/>
      <c r="X48" s="289"/>
      <c r="Y48" s="289"/>
      <c r="Z48" s="291"/>
      <c r="AA48" s="275"/>
      <c r="AB48" s="294"/>
      <c r="AC48" s="297"/>
      <c r="AD48" s="298"/>
      <c r="AE48" s="41">
        <v>30</v>
      </c>
      <c r="AF48" s="60">
        <v>350000</v>
      </c>
      <c r="AG48" s="41" t="s">
        <v>87</v>
      </c>
    </row>
    <row r="49" spans="1:39" s="61" customFormat="1" ht="48" customHeight="1" x14ac:dyDescent="0.2">
      <c r="A49" s="303"/>
      <c r="B49" s="43">
        <v>63730741</v>
      </c>
      <c r="C49" s="62" t="s">
        <v>79</v>
      </c>
      <c r="D49" s="63" t="s">
        <v>80</v>
      </c>
      <c r="E49" s="300"/>
      <c r="F49" s="42">
        <v>12</v>
      </c>
      <c r="G49" s="43">
        <v>4</v>
      </c>
      <c r="H49" s="44">
        <f t="shared" si="0"/>
        <v>48</v>
      </c>
      <c r="I49" s="300"/>
      <c r="J49" s="219"/>
      <c r="K49" s="219"/>
      <c r="L49" s="281"/>
      <c r="M49" s="281"/>
      <c r="N49" s="281"/>
      <c r="O49" s="288" t="s">
        <v>64</v>
      </c>
      <c r="P49" s="300"/>
      <c r="Q49" s="300"/>
      <c r="R49" s="301"/>
      <c r="S49" s="300"/>
      <c r="T49" s="300"/>
      <c r="U49" s="300"/>
      <c r="V49" s="289"/>
      <c r="W49" s="289"/>
      <c r="X49" s="289"/>
      <c r="Y49" s="289"/>
      <c r="Z49" s="291"/>
      <c r="AA49" s="275"/>
      <c r="AB49" s="294"/>
      <c r="AC49" s="297"/>
      <c r="AD49" s="298"/>
      <c r="AE49" s="41">
        <v>30</v>
      </c>
      <c r="AF49" s="60">
        <v>350000</v>
      </c>
      <c r="AG49" s="41" t="s">
        <v>87</v>
      </c>
    </row>
    <row r="50" spans="1:39" s="61" customFormat="1" ht="36" x14ac:dyDescent="0.2">
      <c r="A50" s="303"/>
      <c r="B50" s="43">
        <v>63730737</v>
      </c>
      <c r="C50" s="62" t="s">
        <v>90</v>
      </c>
      <c r="D50" s="62" t="s">
        <v>89</v>
      </c>
      <c r="E50" s="300"/>
      <c r="F50" s="42">
        <v>10</v>
      </c>
      <c r="G50" s="43">
        <v>4</v>
      </c>
      <c r="H50" s="44">
        <f t="shared" si="0"/>
        <v>40</v>
      </c>
      <c r="I50" s="300"/>
      <c r="J50" s="219"/>
      <c r="K50" s="219"/>
      <c r="L50" s="281"/>
      <c r="M50" s="281"/>
      <c r="N50" s="281"/>
      <c r="O50" s="288"/>
      <c r="P50" s="300"/>
      <c r="Q50" s="300"/>
      <c r="R50" s="301"/>
      <c r="S50" s="300"/>
      <c r="T50" s="300"/>
      <c r="U50" s="300"/>
      <c r="V50" s="289"/>
      <c r="W50" s="289"/>
      <c r="X50" s="289"/>
      <c r="Y50" s="289"/>
      <c r="Z50" s="291"/>
      <c r="AA50" s="275"/>
      <c r="AB50" s="294"/>
      <c r="AC50" s="297"/>
      <c r="AD50" s="298"/>
      <c r="AE50" s="41">
        <v>30</v>
      </c>
      <c r="AF50" s="60">
        <v>350000</v>
      </c>
      <c r="AG50" s="41" t="s">
        <v>87</v>
      </c>
    </row>
    <row r="51" spans="1:39" s="61" customFormat="1" ht="36" x14ac:dyDescent="0.2">
      <c r="A51" s="303"/>
      <c r="B51" s="43">
        <v>63730741</v>
      </c>
      <c r="C51" s="62" t="s">
        <v>79</v>
      </c>
      <c r="D51" s="63" t="s">
        <v>80</v>
      </c>
      <c r="E51" s="300"/>
      <c r="F51" s="42">
        <v>12</v>
      </c>
      <c r="G51" s="43">
        <v>4</v>
      </c>
      <c r="H51" s="44">
        <f t="shared" si="0"/>
        <v>48</v>
      </c>
      <c r="I51" s="300"/>
      <c r="J51" s="219"/>
      <c r="K51" s="219"/>
      <c r="L51" s="281"/>
      <c r="M51" s="281"/>
      <c r="N51" s="281"/>
      <c r="O51" s="218" t="s">
        <v>65</v>
      </c>
      <c r="P51" s="300"/>
      <c r="Q51" s="300"/>
      <c r="R51" s="301"/>
      <c r="S51" s="300"/>
      <c r="T51" s="300"/>
      <c r="U51" s="300"/>
      <c r="V51" s="289"/>
      <c r="W51" s="289"/>
      <c r="X51" s="289"/>
      <c r="Y51" s="289"/>
      <c r="Z51" s="291"/>
      <c r="AA51" s="275"/>
      <c r="AB51" s="294"/>
      <c r="AC51" s="297"/>
      <c r="AD51" s="298"/>
      <c r="AE51" s="41">
        <v>30</v>
      </c>
      <c r="AF51" s="60">
        <v>350000</v>
      </c>
      <c r="AG51" s="41" t="s">
        <v>87</v>
      </c>
    </row>
    <row r="52" spans="1:39" s="61" customFormat="1" ht="36" x14ac:dyDescent="0.2">
      <c r="A52" s="303"/>
      <c r="B52" s="43">
        <v>63730737</v>
      </c>
      <c r="C52" s="62" t="s">
        <v>90</v>
      </c>
      <c r="D52" s="62" t="s">
        <v>89</v>
      </c>
      <c r="E52" s="300"/>
      <c r="F52" s="42">
        <v>10</v>
      </c>
      <c r="G52" s="43">
        <v>4</v>
      </c>
      <c r="H52" s="44">
        <f t="shared" si="0"/>
        <v>40</v>
      </c>
      <c r="I52" s="300"/>
      <c r="J52" s="219"/>
      <c r="K52" s="219"/>
      <c r="L52" s="281"/>
      <c r="M52" s="281"/>
      <c r="N52" s="281"/>
      <c r="O52" s="233"/>
      <c r="P52" s="300"/>
      <c r="Q52" s="300"/>
      <c r="R52" s="301"/>
      <c r="S52" s="300"/>
      <c r="T52" s="300"/>
      <c r="U52" s="300"/>
      <c r="V52" s="289"/>
      <c r="W52" s="289"/>
      <c r="X52" s="289"/>
      <c r="Y52" s="289"/>
      <c r="Z52" s="291"/>
      <c r="AA52" s="275"/>
      <c r="AB52" s="294"/>
      <c r="AC52" s="297"/>
      <c r="AD52" s="298"/>
      <c r="AE52" s="41">
        <v>30</v>
      </c>
      <c r="AF52" s="60">
        <v>350000</v>
      </c>
      <c r="AG52" s="41" t="s">
        <v>87</v>
      </c>
    </row>
    <row r="53" spans="1:39" s="61" customFormat="1" ht="36" x14ac:dyDescent="0.2">
      <c r="A53" s="303"/>
      <c r="B53" s="43">
        <v>63730741</v>
      </c>
      <c r="C53" s="62" t="s">
        <v>79</v>
      </c>
      <c r="D53" s="63" t="s">
        <v>80</v>
      </c>
      <c r="E53" s="300"/>
      <c r="F53" s="42">
        <v>12</v>
      </c>
      <c r="G53" s="43">
        <v>4</v>
      </c>
      <c r="H53" s="44">
        <f t="shared" si="0"/>
        <v>48</v>
      </c>
      <c r="I53" s="300"/>
      <c r="J53" s="219"/>
      <c r="K53" s="219"/>
      <c r="L53" s="281"/>
      <c r="M53" s="281"/>
      <c r="N53" s="281"/>
      <c r="O53" s="218" t="s">
        <v>66</v>
      </c>
      <c r="P53" s="300"/>
      <c r="Q53" s="300"/>
      <c r="R53" s="301"/>
      <c r="S53" s="300"/>
      <c r="T53" s="300"/>
      <c r="U53" s="300"/>
      <c r="V53" s="289"/>
      <c r="W53" s="289"/>
      <c r="X53" s="289"/>
      <c r="Y53" s="289"/>
      <c r="Z53" s="291"/>
      <c r="AA53" s="275"/>
      <c r="AB53" s="294"/>
      <c r="AC53" s="297"/>
      <c r="AD53" s="298"/>
      <c r="AE53" s="41">
        <v>30</v>
      </c>
      <c r="AF53" s="60">
        <v>350000</v>
      </c>
      <c r="AG53" s="41" t="s">
        <v>87</v>
      </c>
    </row>
    <row r="54" spans="1:39" s="61" customFormat="1" ht="36" x14ac:dyDescent="0.2">
      <c r="A54" s="303"/>
      <c r="B54" s="43">
        <v>63730737</v>
      </c>
      <c r="C54" s="62" t="s">
        <v>90</v>
      </c>
      <c r="D54" s="62" t="s">
        <v>89</v>
      </c>
      <c r="E54" s="300"/>
      <c r="F54" s="42">
        <v>10</v>
      </c>
      <c r="G54" s="43">
        <v>4</v>
      </c>
      <c r="H54" s="44">
        <f t="shared" si="0"/>
        <v>40</v>
      </c>
      <c r="I54" s="300"/>
      <c r="J54" s="219"/>
      <c r="K54" s="219"/>
      <c r="L54" s="281"/>
      <c r="M54" s="281"/>
      <c r="N54" s="281"/>
      <c r="O54" s="233"/>
      <c r="P54" s="300"/>
      <c r="Q54" s="300"/>
      <c r="R54" s="301"/>
      <c r="S54" s="300"/>
      <c r="T54" s="300"/>
      <c r="U54" s="300"/>
      <c r="V54" s="289"/>
      <c r="W54" s="289"/>
      <c r="X54" s="289"/>
      <c r="Y54" s="289"/>
      <c r="Z54" s="291"/>
      <c r="AA54" s="275"/>
      <c r="AB54" s="294"/>
      <c r="AC54" s="297"/>
      <c r="AD54" s="298"/>
      <c r="AE54" s="41">
        <v>30</v>
      </c>
      <c r="AF54" s="60">
        <v>350000</v>
      </c>
      <c r="AG54" s="41" t="s">
        <v>87</v>
      </c>
    </row>
    <row r="55" spans="1:39" s="61" customFormat="1" ht="36" x14ac:dyDescent="0.2">
      <c r="A55" s="303"/>
      <c r="B55" s="43">
        <v>63730741</v>
      </c>
      <c r="C55" s="62" t="s">
        <v>79</v>
      </c>
      <c r="D55" s="63" t="s">
        <v>80</v>
      </c>
      <c r="E55" s="300"/>
      <c r="F55" s="42">
        <v>12</v>
      </c>
      <c r="G55" s="43">
        <v>4</v>
      </c>
      <c r="H55" s="44">
        <f t="shared" si="0"/>
        <v>48</v>
      </c>
      <c r="I55" s="300"/>
      <c r="J55" s="219"/>
      <c r="K55" s="219"/>
      <c r="L55" s="281"/>
      <c r="M55" s="281"/>
      <c r="N55" s="281"/>
      <c r="O55" s="218" t="s">
        <v>63</v>
      </c>
      <c r="P55" s="300"/>
      <c r="Q55" s="300"/>
      <c r="R55" s="301"/>
      <c r="S55" s="300"/>
      <c r="T55" s="300"/>
      <c r="U55" s="300"/>
      <c r="V55" s="289"/>
      <c r="W55" s="289"/>
      <c r="X55" s="289"/>
      <c r="Y55" s="289"/>
      <c r="Z55" s="291"/>
      <c r="AA55" s="275"/>
      <c r="AB55" s="294"/>
      <c r="AC55" s="297"/>
      <c r="AD55" s="298"/>
      <c r="AE55" s="41">
        <v>30</v>
      </c>
      <c r="AF55" s="60">
        <v>350000</v>
      </c>
      <c r="AG55" s="41" t="s">
        <v>87</v>
      </c>
    </row>
    <row r="56" spans="1:39" s="61" customFormat="1" ht="36" x14ac:dyDescent="0.2">
      <c r="A56" s="303"/>
      <c r="B56" s="43">
        <v>63730737</v>
      </c>
      <c r="C56" s="62" t="s">
        <v>90</v>
      </c>
      <c r="D56" s="62" t="s">
        <v>89</v>
      </c>
      <c r="E56" s="300"/>
      <c r="F56" s="42">
        <v>10</v>
      </c>
      <c r="G56" s="43">
        <v>4</v>
      </c>
      <c r="H56" s="44">
        <f t="shared" si="0"/>
        <v>40</v>
      </c>
      <c r="I56" s="300"/>
      <c r="J56" s="219"/>
      <c r="K56" s="219"/>
      <c r="L56" s="281"/>
      <c r="M56" s="281"/>
      <c r="N56" s="281"/>
      <c r="O56" s="233"/>
      <c r="P56" s="300"/>
      <c r="Q56" s="300"/>
      <c r="R56" s="301"/>
      <c r="S56" s="300"/>
      <c r="T56" s="300"/>
      <c r="U56" s="300"/>
      <c r="V56" s="289"/>
      <c r="W56" s="289"/>
      <c r="X56" s="289"/>
      <c r="Y56" s="289"/>
      <c r="Z56" s="291"/>
      <c r="AA56" s="275"/>
      <c r="AB56" s="294"/>
      <c r="AC56" s="297"/>
      <c r="AD56" s="298"/>
      <c r="AE56" s="41">
        <v>30</v>
      </c>
      <c r="AF56" s="60">
        <v>350000</v>
      </c>
      <c r="AG56" s="41" t="s">
        <v>87</v>
      </c>
    </row>
    <row r="57" spans="1:39" s="61" customFormat="1" ht="36" x14ac:dyDescent="0.2">
      <c r="A57" s="304"/>
      <c r="B57" s="43">
        <v>63730741</v>
      </c>
      <c r="C57" s="62" t="s">
        <v>79</v>
      </c>
      <c r="D57" s="63" t="s">
        <v>80</v>
      </c>
      <c r="E57" s="293"/>
      <c r="F57" s="42">
        <v>12</v>
      </c>
      <c r="G57" s="43">
        <v>4</v>
      </c>
      <c r="H57" s="44">
        <f t="shared" si="0"/>
        <v>48</v>
      </c>
      <c r="I57" s="293"/>
      <c r="J57" s="233"/>
      <c r="K57" s="233"/>
      <c r="L57" s="282"/>
      <c r="M57" s="282"/>
      <c r="N57" s="282"/>
      <c r="O57" s="64" t="s">
        <v>52</v>
      </c>
      <c r="P57" s="293"/>
      <c r="Q57" s="293"/>
      <c r="R57" s="302"/>
      <c r="S57" s="293"/>
      <c r="T57" s="293"/>
      <c r="U57" s="293"/>
      <c r="V57" s="290"/>
      <c r="W57" s="290"/>
      <c r="X57" s="290"/>
      <c r="Y57" s="290"/>
      <c r="Z57" s="292"/>
      <c r="AA57" s="275"/>
      <c r="AB57" s="295"/>
      <c r="AC57" s="297"/>
      <c r="AD57" s="299"/>
      <c r="AE57" s="41">
        <v>30</v>
      </c>
      <c r="AF57" s="60">
        <v>350000</v>
      </c>
      <c r="AG57" s="41" t="s">
        <v>87</v>
      </c>
    </row>
    <row r="58" spans="1:39" ht="42" customHeight="1" x14ac:dyDescent="0.2">
      <c r="A58" s="162">
        <v>4</v>
      </c>
      <c r="B58" s="47">
        <v>41311405</v>
      </c>
      <c r="C58" s="65" t="s">
        <v>91</v>
      </c>
      <c r="D58" s="65" t="s">
        <v>92</v>
      </c>
      <c r="E58" s="266" t="s">
        <v>81</v>
      </c>
      <c r="F58" s="66">
        <v>30</v>
      </c>
      <c r="G58" s="67">
        <v>4</v>
      </c>
      <c r="H58" s="50">
        <f t="shared" si="0"/>
        <v>120</v>
      </c>
      <c r="I58" s="266" t="s">
        <v>50</v>
      </c>
      <c r="J58" s="246">
        <v>44593</v>
      </c>
      <c r="K58" s="246">
        <v>44895</v>
      </c>
      <c r="L58" s="236">
        <v>38500</v>
      </c>
      <c r="M58" s="236">
        <f>AD58</f>
        <v>31570000</v>
      </c>
      <c r="N58" s="287" t="s">
        <v>93</v>
      </c>
      <c r="O58" s="208" t="s">
        <v>52</v>
      </c>
      <c r="P58" s="189" t="s">
        <v>94</v>
      </c>
      <c r="Q58" s="264" t="s">
        <v>95</v>
      </c>
      <c r="R58" s="241" t="s">
        <v>96</v>
      </c>
      <c r="S58" s="264"/>
      <c r="T58" s="264"/>
      <c r="U58" s="264"/>
      <c r="V58" s="122"/>
      <c r="W58" s="122">
        <v>7546</v>
      </c>
      <c r="X58" s="122" t="s">
        <v>97</v>
      </c>
      <c r="Y58" s="122">
        <v>3154595</v>
      </c>
      <c r="Z58" s="283">
        <v>205</v>
      </c>
      <c r="AA58" s="189">
        <v>4</v>
      </c>
      <c r="AB58" s="189">
        <f>Z58*AA58</f>
        <v>820</v>
      </c>
      <c r="AC58" s="236">
        <f>L58</f>
        <v>38500</v>
      </c>
      <c r="AD58" s="284">
        <f>AB58*AC58</f>
        <v>31570000</v>
      </c>
      <c r="AE58" s="28">
        <v>25</v>
      </c>
      <c r="AF58" s="51">
        <v>500000</v>
      </c>
      <c r="AG58" s="28" t="s">
        <v>87</v>
      </c>
      <c r="AH58" s="283">
        <v>85</v>
      </c>
      <c r="AI58" s="189">
        <v>4</v>
      </c>
      <c r="AJ58" s="189">
        <f>AH58*AI58</f>
        <v>340</v>
      </c>
      <c r="AK58" s="284">
        <v>37615</v>
      </c>
      <c r="AL58" s="284">
        <f>AJ58*AK58</f>
        <v>12789100</v>
      </c>
    </row>
    <row r="59" spans="1:39" ht="42" customHeight="1" x14ac:dyDescent="0.2">
      <c r="A59" s="162"/>
      <c r="B59" s="47">
        <v>13120457</v>
      </c>
      <c r="C59" s="65" t="s">
        <v>98</v>
      </c>
      <c r="D59" s="65" t="s">
        <v>99</v>
      </c>
      <c r="E59" s="266"/>
      <c r="F59" s="66">
        <v>15</v>
      </c>
      <c r="G59" s="67">
        <v>4</v>
      </c>
      <c r="H59" s="50">
        <f t="shared" si="0"/>
        <v>60</v>
      </c>
      <c r="I59" s="266"/>
      <c r="J59" s="247"/>
      <c r="K59" s="247"/>
      <c r="L59" s="236"/>
      <c r="M59" s="236"/>
      <c r="N59" s="287"/>
      <c r="O59" s="209"/>
      <c r="P59" s="189"/>
      <c r="Q59" s="264"/>
      <c r="R59" s="241"/>
      <c r="S59" s="264"/>
      <c r="T59" s="264"/>
      <c r="U59" s="264"/>
      <c r="V59" s="122"/>
      <c r="W59" s="122"/>
      <c r="X59" s="122"/>
      <c r="Y59" s="122"/>
      <c r="Z59" s="283"/>
      <c r="AA59" s="189"/>
      <c r="AB59" s="189"/>
      <c r="AC59" s="236"/>
      <c r="AD59" s="284"/>
      <c r="AE59" s="28">
        <v>25</v>
      </c>
      <c r="AF59" s="51">
        <v>500000</v>
      </c>
      <c r="AG59" s="28" t="s">
        <v>87</v>
      </c>
      <c r="AH59" s="283"/>
      <c r="AI59" s="189"/>
      <c r="AJ59" s="189"/>
      <c r="AK59" s="284"/>
      <c r="AL59" s="284"/>
    </row>
    <row r="60" spans="1:39" ht="42" customHeight="1" x14ac:dyDescent="0.2">
      <c r="A60" s="162"/>
      <c r="B60" s="47">
        <v>12210208</v>
      </c>
      <c r="C60" s="65" t="s">
        <v>100</v>
      </c>
      <c r="D60" s="65" t="s">
        <v>101</v>
      </c>
      <c r="E60" s="266"/>
      <c r="F60" s="66">
        <v>10</v>
      </c>
      <c r="G60" s="67">
        <v>4</v>
      </c>
      <c r="H60" s="50">
        <f t="shared" si="0"/>
        <v>40</v>
      </c>
      <c r="I60" s="266"/>
      <c r="J60" s="247"/>
      <c r="K60" s="247"/>
      <c r="L60" s="236"/>
      <c r="M60" s="236"/>
      <c r="N60" s="287"/>
      <c r="O60" s="210"/>
      <c r="P60" s="189"/>
      <c r="Q60" s="264"/>
      <c r="R60" s="241"/>
      <c r="S60" s="264"/>
      <c r="T60" s="264"/>
      <c r="U60" s="264"/>
      <c r="V60" s="122"/>
      <c r="W60" s="122"/>
      <c r="X60" s="122"/>
      <c r="Y60" s="122"/>
      <c r="Z60" s="283"/>
      <c r="AA60" s="189"/>
      <c r="AB60" s="189"/>
      <c r="AC60" s="236"/>
      <c r="AD60" s="284"/>
      <c r="AE60" s="28">
        <v>25</v>
      </c>
      <c r="AF60" s="51">
        <v>500000</v>
      </c>
      <c r="AG60" s="28" t="s">
        <v>87</v>
      </c>
      <c r="AH60" s="283"/>
      <c r="AI60" s="189"/>
      <c r="AJ60" s="189"/>
      <c r="AK60" s="284"/>
      <c r="AL60" s="284"/>
      <c r="AM60" s="4" t="s">
        <v>102</v>
      </c>
    </row>
    <row r="61" spans="1:39" ht="42" customHeight="1" x14ac:dyDescent="0.2">
      <c r="A61" s="162"/>
      <c r="B61" s="47">
        <v>41311405</v>
      </c>
      <c r="C61" s="65" t="s">
        <v>91</v>
      </c>
      <c r="D61" s="65" t="s">
        <v>92</v>
      </c>
      <c r="E61" s="266"/>
      <c r="F61" s="66">
        <v>30</v>
      </c>
      <c r="G61" s="67">
        <v>4</v>
      </c>
      <c r="H61" s="50">
        <f t="shared" si="0"/>
        <v>120</v>
      </c>
      <c r="I61" s="266"/>
      <c r="J61" s="247"/>
      <c r="K61" s="247"/>
      <c r="L61" s="236"/>
      <c r="M61" s="236"/>
      <c r="N61" s="287"/>
      <c r="O61" s="208" t="s">
        <v>64</v>
      </c>
      <c r="P61" s="189"/>
      <c r="Q61" s="264"/>
      <c r="R61" s="241"/>
      <c r="S61" s="264"/>
      <c r="T61" s="264"/>
      <c r="U61" s="264"/>
      <c r="V61" s="122"/>
      <c r="W61" s="122"/>
      <c r="X61" s="122"/>
      <c r="Y61" s="122"/>
      <c r="Z61" s="283"/>
      <c r="AA61" s="189"/>
      <c r="AB61" s="189"/>
      <c r="AC61" s="236"/>
      <c r="AD61" s="284"/>
      <c r="AE61" s="28">
        <v>25</v>
      </c>
      <c r="AF61" s="51">
        <v>500000</v>
      </c>
      <c r="AG61" s="28" t="s">
        <v>87</v>
      </c>
      <c r="AH61" s="283"/>
      <c r="AI61" s="189"/>
      <c r="AJ61" s="189"/>
      <c r="AK61" s="284"/>
      <c r="AL61" s="284"/>
    </row>
    <row r="62" spans="1:39" ht="42" customHeight="1" x14ac:dyDescent="0.2">
      <c r="A62" s="162"/>
      <c r="B62" s="47">
        <v>13120457</v>
      </c>
      <c r="C62" s="65" t="s">
        <v>98</v>
      </c>
      <c r="D62" s="65" t="s">
        <v>99</v>
      </c>
      <c r="E62" s="266"/>
      <c r="F62" s="66">
        <v>15</v>
      </c>
      <c r="G62" s="67">
        <v>4</v>
      </c>
      <c r="H62" s="50">
        <f t="shared" si="0"/>
        <v>60</v>
      </c>
      <c r="I62" s="266"/>
      <c r="J62" s="247"/>
      <c r="K62" s="247"/>
      <c r="L62" s="236"/>
      <c r="M62" s="236"/>
      <c r="N62" s="287"/>
      <c r="O62" s="209"/>
      <c r="P62" s="189"/>
      <c r="Q62" s="264"/>
      <c r="R62" s="241"/>
      <c r="S62" s="264"/>
      <c r="T62" s="264"/>
      <c r="U62" s="264"/>
      <c r="V62" s="122"/>
      <c r="W62" s="122"/>
      <c r="X62" s="122"/>
      <c r="Y62" s="122"/>
      <c r="Z62" s="283"/>
      <c r="AA62" s="189"/>
      <c r="AB62" s="189"/>
      <c r="AC62" s="236"/>
      <c r="AD62" s="284"/>
      <c r="AE62" s="28">
        <v>25</v>
      </c>
      <c r="AF62" s="51">
        <v>500000</v>
      </c>
      <c r="AG62" s="28" t="s">
        <v>87</v>
      </c>
      <c r="AH62" s="283"/>
      <c r="AI62" s="189"/>
      <c r="AJ62" s="189"/>
      <c r="AK62" s="284"/>
      <c r="AL62" s="284"/>
    </row>
    <row r="63" spans="1:39" ht="42" customHeight="1" x14ac:dyDescent="0.2">
      <c r="A63" s="162"/>
      <c r="B63" s="47">
        <v>12210208</v>
      </c>
      <c r="C63" s="65" t="s">
        <v>100</v>
      </c>
      <c r="D63" s="65" t="s">
        <v>101</v>
      </c>
      <c r="E63" s="266"/>
      <c r="F63" s="66">
        <v>10</v>
      </c>
      <c r="G63" s="67">
        <v>4</v>
      </c>
      <c r="H63" s="50">
        <f t="shared" si="0"/>
        <v>40</v>
      </c>
      <c r="I63" s="266"/>
      <c r="J63" s="247"/>
      <c r="K63" s="247"/>
      <c r="L63" s="236"/>
      <c r="M63" s="236"/>
      <c r="N63" s="287"/>
      <c r="O63" s="210"/>
      <c r="P63" s="189"/>
      <c r="Q63" s="264"/>
      <c r="R63" s="241"/>
      <c r="S63" s="264"/>
      <c r="T63" s="264"/>
      <c r="U63" s="264"/>
      <c r="V63" s="122"/>
      <c r="W63" s="122"/>
      <c r="X63" s="122"/>
      <c r="Y63" s="122"/>
      <c r="Z63" s="283"/>
      <c r="AA63" s="189"/>
      <c r="AB63" s="189"/>
      <c r="AC63" s="236"/>
      <c r="AD63" s="284"/>
      <c r="AE63" s="28">
        <v>25</v>
      </c>
      <c r="AF63" s="51">
        <v>500000</v>
      </c>
      <c r="AG63" s="28" t="s">
        <v>87</v>
      </c>
      <c r="AH63" s="283"/>
      <c r="AI63" s="189"/>
      <c r="AJ63" s="189"/>
      <c r="AK63" s="284"/>
      <c r="AL63" s="284"/>
    </row>
    <row r="64" spans="1:39" ht="42" customHeight="1" x14ac:dyDescent="0.2">
      <c r="A64" s="162"/>
      <c r="B64" s="47">
        <v>41311405</v>
      </c>
      <c r="C64" s="65" t="s">
        <v>91</v>
      </c>
      <c r="D64" s="65" t="s">
        <v>92</v>
      </c>
      <c r="E64" s="266"/>
      <c r="F64" s="66">
        <v>30</v>
      </c>
      <c r="G64" s="67">
        <v>4</v>
      </c>
      <c r="H64" s="50">
        <f t="shared" si="0"/>
        <v>120</v>
      </c>
      <c r="I64" s="266"/>
      <c r="J64" s="247"/>
      <c r="K64" s="247"/>
      <c r="L64" s="236"/>
      <c r="M64" s="236"/>
      <c r="N64" s="287"/>
      <c r="O64" s="208" t="s">
        <v>66</v>
      </c>
      <c r="P64" s="189"/>
      <c r="Q64" s="264"/>
      <c r="R64" s="241"/>
      <c r="S64" s="264"/>
      <c r="T64" s="264"/>
      <c r="U64" s="264"/>
      <c r="V64" s="122"/>
      <c r="W64" s="122"/>
      <c r="X64" s="122"/>
      <c r="Y64" s="122"/>
      <c r="Z64" s="283"/>
      <c r="AA64" s="189"/>
      <c r="AB64" s="189"/>
      <c r="AC64" s="236"/>
      <c r="AD64" s="284"/>
      <c r="AE64" s="28">
        <v>25</v>
      </c>
      <c r="AF64" s="51">
        <v>500000</v>
      </c>
      <c r="AG64" s="28" t="s">
        <v>87</v>
      </c>
      <c r="AH64" s="283"/>
      <c r="AI64" s="189"/>
      <c r="AJ64" s="189"/>
      <c r="AK64" s="284"/>
      <c r="AL64" s="284"/>
    </row>
    <row r="65" spans="1:38" ht="42" customHeight="1" x14ac:dyDescent="0.2">
      <c r="A65" s="162"/>
      <c r="B65" s="47">
        <v>13120457</v>
      </c>
      <c r="C65" s="65" t="s">
        <v>98</v>
      </c>
      <c r="D65" s="65" t="s">
        <v>99</v>
      </c>
      <c r="E65" s="266"/>
      <c r="F65" s="66">
        <v>15</v>
      </c>
      <c r="G65" s="67">
        <v>4</v>
      </c>
      <c r="H65" s="50">
        <f t="shared" si="0"/>
        <v>60</v>
      </c>
      <c r="I65" s="266"/>
      <c r="J65" s="247"/>
      <c r="K65" s="247"/>
      <c r="L65" s="236"/>
      <c r="M65" s="236"/>
      <c r="N65" s="287"/>
      <c r="O65" s="209"/>
      <c r="P65" s="189"/>
      <c r="Q65" s="264"/>
      <c r="R65" s="241"/>
      <c r="S65" s="264"/>
      <c r="T65" s="264"/>
      <c r="U65" s="264"/>
      <c r="V65" s="122"/>
      <c r="W65" s="122"/>
      <c r="X65" s="122"/>
      <c r="Y65" s="122"/>
      <c r="Z65" s="283"/>
      <c r="AA65" s="189"/>
      <c r="AB65" s="189"/>
      <c r="AC65" s="236"/>
      <c r="AD65" s="284"/>
      <c r="AE65" s="28">
        <v>25</v>
      </c>
      <c r="AF65" s="51">
        <v>500000</v>
      </c>
      <c r="AG65" s="28" t="s">
        <v>87</v>
      </c>
      <c r="AH65" s="283"/>
      <c r="AI65" s="189"/>
      <c r="AJ65" s="189"/>
      <c r="AK65" s="284"/>
      <c r="AL65" s="284"/>
    </row>
    <row r="66" spans="1:38" ht="42" customHeight="1" x14ac:dyDescent="0.2">
      <c r="A66" s="162"/>
      <c r="B66" s="47">
        <v>12210208</v>
      </c>
      <c r="C66" s="65" t="s">
        <v>100</v>
      </c>
      <c r="D66" s="65" t="s">
        <v>101</v>
      </c>
      <c r="E66" s="266"/>
      <c r="F66" s="66">
        <v>10</v>
      </c>
      <c r="G66" s="67">
        <v>4</v>
      </c>
      <c r="H66" s="50">
        <f t="shared" si="0"/>
        <v>40</v>
      </c>
      <c r="I66" s="266"/>
      <c r="J66" s="247"/>
      <c r="K66" s="247"/>
      <c r="L66" s="236"/>
      <c r="M66" s="236"/>
      <c r="N66" s="287"/>
      <c r="O66" s="210"/>
      <c r="P66" s="189"/>
      <c r="Q66" s="264"/>
      <c r="R66" s="241"/>
      <c r="S66" s="264"/>
      <c r="T66" s="264"/>
      <c r="U66" s="264"/>
      <c r="V66" s="122"/>
      <c r="W66" s="122"/>
      <c r="X66" s="122"/>
      <c r="Y66" s="122"/>
      <c r="Z66" s="283"/>
      <c r="AA66" s="189"/>
      <c r="AB66" s="189"/>
      <c r="AC66" s="236"/>
      <c r="AD66" s="284"/>
      <c r="AE66" s="28">
        <v>25</v>
      </c>
      <c r="AF66" s="51">
        <v>500000</v>
      </c>
      <c r="AG66" s="28" t="s">
        <v>87</v>
      </c>
      <c r="AH66" s="283"/>
      <c r="AI66" s="189"/>
      <c r="AJ66" s="189"/>
      <c r="AK66" s="284"/>
      <c r="AL66" s="284"/>
    </row>
    <row r="67" spans="1:38" ht="42" customHeight="1" x14ac:dyDescent="0.2">
      <c r="A67" s="162"/>
      <c r="B67" s="47">
        <v>41311405</v>
      </c>
      <c r="C67" s="65" t="s">
        <v>91</v>
      </c>
      <c r="D67" s="65" t="s">
        <v>92</v>
      </c>
      <c r="E67" s="266"/>
      <c r="F67" s="66">
        <v>30</v>
      </c>
      <c r="G67" s="67">
        <v>4</v>
      </c>
      <c r="H67" s="50">
        <f t="shared" si="0"/>
        <v>120</v>
      </c>
      <c r="I67" s="266"/>
      <c r="J67" s="247"/>
      <c r="K67" s="247"/>
      <c r="L67" s="236"/>
      <c r="M67" s="236"/>
      <c r="N67" s="287"/>
      <c r="O67" s="285" t="s">
        <v>63</v>
      </c>
      <c r="P67" s="189"/>
      <c r="Q67" s="264"/>
      <c r="R67" s="241"/>
      <c r="S67" s="264"/>
      <c r="T67" s="264"/>
      <c r="U67" s="264"/>
      <c r="V67" s="122"/>
      <c r="W67" s="122"/>
      <c r="X67" s="122"/>
      <c r="Y67" s="122"/>
      <c r="Z67" s="283"/>
      <c r="AA67" s="189"/>
      <c r="AB67" s="189"/>
      <c r="AC67" s="236"/>
      <c r="AD67" s="284"/>
      <c r="AE67" s="28">
        <v>25</v>
      </c>
      <c r="AF67" s="51">
        <v>500000</v>
      </c>
      <c r="AG67" s="28" t="s">
        <v>87</v>
      </c>
      <c r="AH67" s="283"/>
      <c r="AI67" s="189"/>
      <c r="AJ67" s="189"/>
      <c r="AK67" s="284"/>
      <c r="AL67" s="284"/>
    </row>
    <row r="68" spans="1:38" ht="24" x14ac:dyDescent="0.2">
      <c r="A68" s="162"/>
      <c r="B68" s="47">
        <v>13120457</v>
      </c>
      <c r="C68" s="65" t="s">
        <v>98</v>
      </c>
      <c r="D68" s="65" t="s">
        <v>99</v>
      </c>
      <c r="E68" s="266"/>
      <c r="F68" s="66">
        <v>15</v>
      </c>
      <c r="G68" s="67">
        <v>4</v>
      </c>
      <c r="H68" s="50">
        <f t="shared" si="0"/>
        <v>60</v>
      </c>
      <c r="I68" s="266"/>
      <c r="J68" s="248"/>
      <c r="K68" s="248"/>
      <c r="L68" s="236"/>
      <c r="M68" s="236"/>
      <c r="N68" s="287"/>
      <c r="O68" s="286"/>
      <c r="P68" s="189"/>
      <c r="Q68" s="264"/>
      <c r="R68" s="241"/>
      <c r="S68" s="264"/>
      <c r="T68" s="264"/>
      <c r="U68" s="264"/>
      <c r="V68" s="122"/>
      <c r="W68" s="122"/>
      <c r="X68" s="122"/>
      <c r="Y68" s="122"/>
      <c r="Z68" s="283"/>
      <c r="AA68" s="189"/>
      <c r="AB68" s="189"/>
      <c r="AC68" s="236"/>
      <c r="AD68" s="284"/>
      <c r="AE68" s="28">
        <v>25</v>
      </c>
      <c r="AF68" s="51">
        <v>500000</v>
      </c>
      <c r="AG68" s="28" t="s">
        <v>87</v>
      </c>
      <c r="AH68" s="283"/>
      <c r="AI68" s="189"/>
      <c r="AJ68" s="189"/>
      <c r="AK68" s="284"/>
      <c r="AL68" s="284"/>
    </row>
    <row r="69" spans="1:38" ht="36" customHeight="1" x14ac:dyDescent="0.2">
      <c r="A69" s="278">
        <v>5</v>
      </c>
      <c r="B69" s="41">
        <v>62330031</v>
      </c>
      <c r="C69" s="62" t="s">
        <v>103</v>
      </c>
      <c r="D69" s="62" t="s">
        <v>104</v>
      </c>
      <c r="E69" s="225" t="s">
        <v>81</v>
      </c>
      <c r="F69" s="68">
        <v>30</v>
      </c>
      <c r="G69" s="43">
        <v>4</v>
      </c>
      <c r="H69" s="44">
        <f t="shared" si="0"/>
        <v>120</v>
      </c>
      <c r="I69" s="225" t="s">
        <v>50</v>
      </c>
      <c r="J69" s="69">
        <v>44593</v>
      </c>
      <c r="K69" s="69">
        <v>44267</v>
      </c>
      <c r="L69" s="279">
        <v>38500</v>
      </c>
      <c r="M69" s="279">
        <f>AD69</f>
        <v>31416000</v>
      </c>
      <c r="N69" s="280" t="s">
        <v>105</v>
      </c>
      <c r="O69" s="225" t="s">
        <v>106</v>
      </c>
      <c r="P69" s="275" t="s">
        <v>107</v>
      </c>
      <c r="Q69" s="275" t="s">
        <v>108</v>
      </c>
      <c r="R69" s="277" t="s">
        <v>109</v>
      </c>
      <c r="S69" s="275">
        <v>67.599999999999994</v>
      </c>
      <c r="T69" s="275"/>
      <c r="U69" s="275"/>
      <c r="V69" s="276">
        <v>56102</v>
      </c>
      <c r="W69" s="276">
        <v>7552</v>
      </c>
      <c r="X69" s="276"/>
      <c r="Y69" s="276"/>
      <c r="Z69" s="261">
        <v>204</v>
      </c>
      <c r="AA69" s="267">
        <v>4</v>
      </c>
      <c r="AB69" s="267">
        <f>Z69*AA69</f>
        <v>816</v>
      </c>
      <c r="AC69" s="270">
        <f>L69</f>
        <v>38500</v>
      </c>
      <c r="AD69" s="270">
        <f>AB69*AC69</f>
        <v>31416000</v>
      </c>
      <c r="AE69" s="41">
        <v>25</v>
      </c>
      <c r="AF69" s="45">
        <v>350000</v>
      </c>
      <c r="AG69" s="41" t="s">
        <v>87</v>
      </c>
    </row>
    <row r="70" spans="1:38" ht="24" x14ac:dyDescent="0.2">
      <c r="A70" s="278"/>
      <c r="B70" s="41">
        <v>62360000</v>
      </c>
      <c r="C70" s="62" t="s">
        <v>110</v>
      </c>
      <c r="D70" s="62" t="s">
        <v>111</v>
      </c>
      <c r="E70" s="225"/>
      <c r="F70" s="68">
        <v>12</v>
      </c>
      <c r="G70" s="43">
        <v>4</v>
      </c>
      <c r="H70" s="44">
        <f t="shared" si="0"/>
        <v>48</v>
      </c>
      <c r="I70" s="225"/>
      <c r="J70" s="70">
        <v>44270</v>
      </c>
      <c r="K70" s="70">
        <v>44286</v>
      </c>
      <c r="L70" s="279"/>
      <c r="M70" s="279"/>
      <c r="N70" s="281"/>
      <c r="O70" s="225"/>
      <c r="P70" s="275"/>
      <c r="Q70" s="275"/>
      <c r="R70" s="277"/>
      <c r="S70" s="275"/>
      <c r="T70" s="275"/>
      <c r="U70" s="275"/>
      <c r="V70" s="276"/>
      <c r="W70" s="276"/>
      <c r="X70" s="276"/>
      <c r="Y70" s="276"/>
      <c r="Z70" s="261"/>
      <c r="AA70" s="268"/>
      <c r="AB70" s="268"/>
      <c r="AC70" s="271"/>
      <c r="AD70" s="271"/>
      <c r="AE70" s="41">
        <v>25</v>
      </c>
      <c r="AF70" s="45">
        <v>350000</v>
      </c>
      <c r="AG70" s="41" t="s">
        <v>87</v>
      </c>
    </row>
    <row r="71" spans="1:38" ht="36" x14ac:dyDescent="0.2">
      <c r="A71" s="278"/>
      <c r="B71" s="41">
        <v>62360009</v>
      </c>
      <c r="C71" s="62" t="s">
        <v>112</v>
      </c>
      <c r="D71" s="62" t="s">
        <v>113</v>
      </c>
      <c r="E71" s="225"/>
      <c r="F71" s="68">
        <v>12</v>
      </c>
      <c r="G71" s="43">
        <v>4</v>
      </c>
      <c r="H71" s="44">
        <f t="shared" si="0"/>
        <v>48</v>
      </c>
      <c r="I71" s="225"/>
      <c r="J71" s="70">
        <v>44291</v>
      </c>
      <c r="K71" s="70">
        <v>44330</v>
      </c>
      <c r="L71" s="279"/>
      <c r="M71" s="279"/>
      <c r="N71" s="281"/>
      <c r="O71" s="225" t="s">
        <v>70</v>
      </c>
      <c r="P71" s="275"/>
      <c r="Q71" s="275"/>
      <c r="R71" s="277"/>
      <c r="S71" s="275"/>
      <c r="T71" s="275"/>
      <c r="U71" s="275"/>
      <c r="V71" s="276"/>
      <c r="W71" s="276"/>
      <c r="X71" s="276"/>
      <c r="Y71" s="276"/>
      <c r="Z71" s="261"/>
      <c r="AA71" s="268"/>
      <c r="AB71" s="268"/>
      <c r="AC71" s="271"/>
      <c r="AD71" s="271"/>
      <c r="AE71" s="41">
        <v>25</v>
      </c>
      <c r="AF71" s="45">
        <v>350000</v>
      </c>
      <c r="AG71" s="41" t="s">
        <v>87</v>
      </c>
    </row>
    <row r="72" spans="1:38" ht="36" x14ac:dyDescent="0.2">
      <c r="A72" s="278"/>
      <c r="B72" s="41">
        <v>62330031</v>
      </c>
      <c r="C72" s="62" t="s">
        <v>103</v>
      </c>
      <c r="D72" s="62" t="s">
        <v>104</v>
      </c>
      <c r="E72" s="225"/>
      <c r="F72" s="68">
        <v>30</v>
      </c>
      <c r="G72" s="43">
        <v>4</v>
      </c>
      <c r="H72" s="44">
        <f t="shared" si="0"/>
        <v>120</v>
      </c>
      <c r="I72" s="225"/>
      <c r="J72" s="70">
        <v>44334</v>
      </c>
      <c r="K72" s="70">
        <v>44349</v>
      </c>
      <c r="L72" s="279"/>
      <c r="M72" s="279"/>
      <c r="N72" s="281"/>
      <c r="O72" s="225"/>
      <c r="P72" s="275"/>
      <c r="Q72" s="275"/>
      <c r="R72" s="277"/>
      <c r="S72" s="275"/>
      <c r="T72" s="275"/>
      <c r="U72" s="275"/>
      <c r="V72" s="276"/>
      <c r="W72" s="276"/>
      <c r="X72" s="276"/>
      <c r="Y72" s="276"/>
      <c r="Z72" s="261"/>
      <c r="AA72" s="268"/>
      <c r="AB72" s="268"/>
      <c r="AC72" s="271"/>
      <c r="AD72" s="271"/>
      <c r="AE72" s="41">
        <v>25</v>
      </c>
      <c r="AF72" s="45">
        <v>350000</v>
      </c>
      <c r="AG72" s="41" t="s">
        <v>87</v>
      </c>
    </row>
    <row r="73" spans="1:38" ht="24" x14ac:dyDescent="0.2">
      <c r="A73" s="278"/>
      <c r="B73" s="41">
        <v>62360000</v>
      </c>
      <c r="C73" s="62" t="s">
        <v>110</v>
      </c>
      <c r="D73" s="62" t="s">
        <v>111</v>
      </c>
      <c r="E73" s="225"/>
      <c r="F73" s="68">
        <v>12</v>
      </c>
      <c r="G73" s="43">
        <v>4</v>
      </c>
      <c r="H73" s="44">
        <f t="shared" si="0"/>
        <v>48</v>
      </c>
      <c r="I73" s="225"/>
      <c r="J73" s="70">
        <v>44350</v>
      </c>
      <c r="K73" s="70">
        <v>44393</v>
      </c>
      <c r="L73" s="279"/>
      <c r="M73" s="279"/>
      <c r="N73" s="281"/>
      <c r="O73" s="225" t="s">
        <v>83</v>
      </c>
      <c r="P73" s="275"/>
      <c r="Q73" s="275"/>
      <c r="R73" s="277"/>
      <c r="S73" s="275"/>
      <c r="T73" s="275"/>
      <c r="U73" s="275"/>
      <c r="V73" s="276"/>
      <c r="W73" s="276"/>
      <c r="X73" s="276"/>
      <c r="Y73" s="276"/>
      <c r="Z73" s="261"/>
      <c r="AA73" s="268"/>
      <c r="AB73" s="268"/>
      <c r="AC73" s="271"/>
      <c r="AD73" s="271"/>
      <c r="AE73" s="41">
        <v>25</v>
      </c>
      <c r="AF73" s="45">
        <v>350000</v>
      </c>
      <c r="AG73" s="41" t="s">
        <v>87</v>
      </c>
    </row>
    <row r="74" spans="1:38" ht="36" x14ac:dyDescent="0.2">
      <c r="A74" s="278"/>
      <c r="B74" s="41">
        <v>62360009</v>
      </c>
      <c r="C74" s="62" t="s">
        <v>112</v>
      </c>
      <c r="D74" s="62" t="s">
        <v>113</v>
      </c>
      <c r="E74" s="225"/>
      <c r="F74" s="68">
        <v>12</v>
      </c>
      <c r="G74" s="43">
        <v>4</v>
      </c>
      <c r="H74" s="44">
        <f t="shared" si="0"/>
        <v>48</v>
      </c>
      <c r="I74" s="225"/>
      <c r="J74" s="70">
        <v>44396</v>
      </c>
      <c r="K74" s="70">
        <v>44412</v>
      </c>
      <c r="L74" s="279"/>
      <c r="M74" s="279"/>
      <c r="N74" s="281"/>
      <c r="O74" s="225"/>
      <c r="P74" s="275"/>
      <c r="Q74" s="275"/>
      <c r="R74" s="277"/>
      <c r="S74" s="275"/>
      <c r="T74" s="275"/>
      <c r="U74" s="275"/>
      <c r="V74" s="276"/>
      <c r="W74" s="276"/>
      <c r="X74" s="276"/>
      <c r="Y74" s="276"/>
      <c r="Z74" s="261"/>
      <c r="AA74" s="268"/>
      <c r="AB74" s="268"/>
      <c r="AC74" s="271"/>
      <c r="AD74" s="271"/>
      <c r="AE74" s="41">
        <v>25</v>
      </c>
      <c r="AF74" s="45">
        <v>350000</v>
      </c>
      <c r="AG74" s="41" t="s">
        <v>87</v>
      </c>
    </row>
    <row r="75" spans="1:38" ht="36" x14ac:dyDescent="0.2">
      <c r="A75" s="278"/>
      <c r="B75" s="41">
        <v>62330031</v>
      </c>
      <c r="C75" s="62" t="s">
        <v>103</v>
      </c>
      <c r="D75" s="62" t="s">
        <v>104</v>
      </c>
      <c r="E75" s="225"/>
      <c r="F75" s="68">
        <v>30</v>
      </c>
      <c r="G75" s="43">
        <v>4</v>
      </c>
      <c r="H75" s="44">
        <f t="shared" si="0"/>
        <v>120</v>
      </c>
      <c r="I75" s="225"/>
      <c r="J75" s="70">
        <v>44413</v>
      </c>
      <c r="K75" s="70">
        <v>44455</v>
      </c>
      <c r="L75" s="279"/>
      <c r="M75" s="279"/>
      <c r="N75" s="281"/>
      <c r="O75" s="225" t="s">
        <v>66</v>
      </c>
      <c r="P75" s="275"/>
      <c r="Q75" s="275"/>
      <c r="R75" s="277"/>
      <c r="S75" s="275"/>
      <c r="T75" s="275"/>
      <c r="U75" s="275"/>
      <c r="V75" s="276"/>
      <c r="W75" s="276"/>
      <c r="X75" s="276"/>
      <c r="Y75" s="276"/>
      <c r="Z75" s="261"/>
      <c r="AA75" s="268"/>
      <c r="AB75" s="268"/>
      <c r="AC75" s="271"/>
      <c r="AD75" s="271"/>
      <c r="AE75" s="41">
        <v>25</v>
      </c>
      <c r="AF75" s="45">
        <v>350000</v>
      </c>
      <c r="AG75" s="41" t="s">
        <v>87</v>
      </c>
    </row>
    <row r="76" spans="1:38" ht="33" customHeight="1" x14ac:dyDescent="0.2">
      <c r="A76" s="278"/>
      <c r="B76" s="41">
        <v>62360000</v>
      </c>
      <c r="C76" s="62" t="s">
        <v>110</v>
      </c>
      <c r="D76" s="62" t="s">
        <v>111</v>
      </c>
      <c r="E76" s="225"/>
      <c r="F76" s="68">
        <v>12</v>
      </c>
      <c r="G76" s="43">
        <v>4</v>
      </c>
      <c r="H76" s="44">
        <f t="shared" si="0"/>
        <v>48</v>
      </c>
      <c r="I76" s="225"/>
      <c r="J76" s="70">
        <v>44456</v>
      </c>
      <c r="K76" s="70">
        <v>44473</v>
      </c>
      <c r="L76" s="279"/>
      <c r="M76" s="279"/>
      <c r="N76" s="281"/>
      <c r="O76" s="225"/>
      <c r="P76" s="275"/>
      <c r="Q76" s="275"/>
      <c r="R76" s="277"/>
      <c r="S76" s="275"/>
      <c r="T76" s="275"/>
      <c r="U76" s="275"/>
      <c r="V76" s="276"/>
      <c r="W76" s="276"/>
      <c r="X76" s="276"/>
      <c r="Y76" s="276"/>
      <c r="Z76" s="261"/>
      <c r="AA76" s="268"/>
      <c r="AB76" s="268"/>
      <c r="AC76" s="271"/>
      <c r="AD76" s="271"/>
      <c r="AE76" s="41">
        <v>25</v>
      </c>
      <c r="AF76" s="45">
        <v>350000</v>
      </c>
      <c r="AG76" s="41" t="s">
        <v>87</v>
      </c>
    </row>
    <row r="77" spans="1:38" ht="33" customHeight="1" x14ac:dyDescent="0.2">
      <c r="A77" s="278"/>
      <c r="B77" s="41">
        <v>62360009</v>
      </c>
      <c r="C77" s="62" t="s">
        <v>112</v>
      </c>
      <c r="D77" s="62" t="s">
        <v>113</v>
      </c>
      <c r="E77" s="225"/>
      <c r="F77" s="68">
        <v>12</v>
      </c>
      <c r="G77" s="43">
        <v>4</v>
      </c>
      <c r="H77" s="44">
        <f t="shared" si="0"/>
        <v>48</v>
      </c>
      <c r="I77" s="225"/>
      <c r="J77" s="70">
        <v>44474</v>
      </c>
      <c r="K77" s="70">
        <v>44518</v>
      </c>
      <c r="L77" s="279"/>
      <c r="M77" s="279"/>
      <c r="N77" s="281"/>
      <c r="O77" s="273" t="s">
        <v>63</v>
      </c>
      <c r="P77" s="275"/>
      <c r="Q77" s="275"/>
      <c r="R77" s="277"/>
      <c r="S77" s="275"/>
      <c r="T77" s="275"/>
      <c r="U77" s="275"/>
      <c r="V77" s="276"/>
      <c r="W77" s="276"/>
      <c r="X77" s="276"/>
      <c r="Y77" s="276"/>
      <c r="Z77" s="261"/>
      <c r="AA77" s="268"/>
      <c r="AB77" s="268"/>
      <c r="AC77" s="271"/>
      <c r="AD77" s="271"/>
      <c r="AE77" s="41">
        <v>25</v>
      </c>
      <c r="AF77" s="45">
        <v>350000</v>
      </c>
      <c r="AG77" s="41" t="s">
        <v>87</v>
      </c>
    </row>
    <row r="78" spans="1:38" ht="45.75" customHeight="1" x14ac:dyDescent="0.2">
      <c r="A78" s="278"/>
      <c r="B78" s="41">
        <v>62360000</v>
      </c>
      <c r="C78" s="62" t="s">
        <v>110</v>
      </c>
      <c r="D78" s="62" t="s">
        <v>111</v>
      </c>
      <c r="E78" s="225"/>
      <c r="F78" s="68">
        <v>12</v>
      </c>
      <c r="G78" s="43">
        <v>4</v>
      </c>
      <c r="H78" s="44">
        <f t="shared" si="0"/>
        <v>48</v>
      </c>
      <c r="I78" s="225"/>
      <c r="J78" s="70">
        <v>44519</v>
      </c>
      <c r="K78" s="70">
        <v>44895</v>
      </c>
      <c r="L78" s="279"/>
      <c r="M78" s="279"/>
      <c r="N78" s="282"/>
      <c r="O78" s="274"/>
      <c r="P78" s="275"/>
      <c r="Q78" s="275"/>
      <c r="R78" s="277"/>
      <c r="S78" s="275"/>
      <c r="T78" s="275"/>
      <c r="U78" s="275"/>
      <c r="V78" s="276"/>
      <c r="W78" s="276"/>
      <c r="X78" s="276"/>
      <c r="Y78" s="276"/>
      <c r="Z78" s="261"/>
      <c r="AA78" s="269"/>
      <c r="AB78" s="269"/>
      <c r="AC78" s="272"/>
      <c r="AD78" s="272"/>
      <c r="AE78" s="41">
        <v>25</v>
      </c>
      <c r="AF78" s="45">
        <v>350000</v>
      </c>
      <c r="AG78" s="41" t="s">
        <v>87</v>
      </c>
    </row>
    <row r="79" spans="1:38" ht="36" x14ac:dyDescent="0.2">
      <c r="A79" s="162">
        <v>6</v>
      </c>
      <c r="B79" s="47">
        <v>63550048</v>
      </c>
      <c r="C79" s="65" t="s">
        <v>114</v>
      </c>
      <c r="D79" s="65" t="s">
        <v>115</v>
      </c>
      <c r="E79" s="266" t="s">
        <v>49</v>
      </c>
      <c r="F79" s="66">
        <v>15</v>
      </c>
      <c r="G79" s="67">
        <v>4</v>
      </c>
      <c r="H79" s="50">
        <f t="shared" si="0"/>
        <v>60</v>
      </c>
      <c r="I79" s="266" t="s">
        <v>50</v>
      </c>
      <c r="J79" s="243">
        <v>44732</v>
      </c>
      <c r="K79" s="246">
        <v>44895</v>
      </c>
      <c r="L79" s="236">
        <v>4500000</v>
      </c>
      <c r="M79" s="236">
        <f>AD79</f>
        <v>23999999.849999998</v>
      </c>
      <c r="N79" s="265" t="s">
        <v>116</v>
      </c>
      <c r="O79" s="176" t="s">
        <v>70</v>
      </c>
      <c r="P79" s="189" t="s">
        <v>117</v>
      </c>
      <c r="Q79" s="189" t="s">
        <v>118</v>
      </c>
      <c r="R79" s="235" t="s">
        <v>55</v>
      </c>
      <c r="S79" s="264"/>
      <c r="T79" s="264"/>
      <c r="U79" s="264"/>
      <c r="V79" s="122"/>
      <c r="W79" s="122">
        <v>7558</v>
      </c>
      <c r="X79" s="122" t="s">
        <v>119</v>
      </c>
      <c r="Y79" s="122">
        <v>3154657</v>
      </c>
      <c r="Z79" s="261">
        <v>210</v>
      </c>
      <c r="AA79" s="262">
        <v>4</v>
      </c>
      <c r="AB79" s="262">
        <v>5.3333332999999996</v>
      </c>
      <c r="AC79" s="263">
        <f>L79</f>
        <v>4500000</v>
      </c>
      <c r="AD79" s="263">
        <f>AB79*AC79</f>
        <v>23999999.849999998</v>
      </c>
      <c r="AE79" s="28">
        <v>25</v>
      </c>
      <c r="AF79" s="51">
        <v>1500000</v>
      </c>
      <c r="AG79" s="28" t="s">
        <v>57</v>
      </c>
    </row>
    <row r="80" spans="1:38" ht="24" x14ac:dyDescent="0.2">
      <c r="A80" s="162"/>
      <c r="B80" s="47">
        <v>66210503</v>
      </c>
      <c r="C80" s="65" t="s">
        <v>120</v>
      </c>
      <c r="D80" s="65" t="s">
        <v>121</v>
      </c>
      <c r="E80" s="266"/>
      <c r="F80" s="66">
        <v>18</v>
      </c>
      <c r="G80" s="67">
        <v>4</v>
      </c>
      <c r="H80" s="50">
        <f t="shared" si="0"/>
        <v>72</v>
      </c>
      <c r="I80" s="266"/>
      <c r="J80" s="244"/>
      <c r="K80" s="247"/>
      <c r="L80" s="236"/>
      <c r="M80" s="236"/>
      <c r="N80" s="265"/>
      <c r="O80" s="158"/>
      <c r="P80" s="189"/>
      <c r="Q80" s="189"/>
      <c r="R80" s="235"/>
      <c r="S80" s="264"/>
      <c r="T80" s="264"/>
      <c r="U80" s="264"/>
      <c r="V80" s="122"/>
      <c r="W80" s="122"/>
      <c r="X80" s="122"/>
      <c r="Y80" s="122"/>
      <c r="Z80" s="261"/>
      <c r="AA80" s="262"/>
      <c r="AB80" s="262"/>
      <c r="AC80" s="263"/>
      <c r="AD80" s="263"/>
      <c r="AE80" s="28">
        <v>25</v>
      </c>
      <c r="AF80" s="51">
        <v>1500000</v>
      </c>
      <c r="AG80" s="28" t="s">
        <v>57</v>
      </c>
    </row>
    <row r="81" spans="1:33" ht="36" x14ac:dyDescent="0.2">
      <c r="A81" s="162"/>
      <c r="B81" s="47">
        <v>66210081</v>
      </c>
      <c r="C81" s="65" t="s">
        <v>122</v>
      </c>
      <c r="D81" s="65" t="s">
        <v>115</v>
      </c>
      <c r="E81" s="266"/>
      <c r="F81" s="66">
        <v>15</v>
      </c>
      <c r="G81" s="67">
        <v>4</v>
      </c>
      <c r="H81" s="50">
        <f t="shared" si="0"/>
        <v>60</v>
      </c>
      <c r="I81" s="266"/>
      <c r="J81" s="244"/>
      <c r="K81" s="247"/>
      <c r="L81" s="236"/>
      <c r="M81" s="236"/>
      <c r="N81" s="265"/>
      <c r="O81" s="159"/>
      <c r="P81" s="189"/>
      <c r="Q81" s="189"/>
      <c r="R81" s="235"/>
      <c r="S81" s="264"/>
      <c r="T81" s="264"/>
      <c r="U81" s="264"/>
      <c r="V81" s="122"/>
      <c r="W81" s="122"/>
      <c r="X81" s="122"/>
      <c r="Y81" s="122"/>
      <c r="Z81" s="261"/>
      <c r="AA81" s="262"/>
      <c r="AB81" s="262"/>
      <c r="AC81" s="263"/>
      <c r="AD81" s="263"/>
      <c r="AE81" s="28">
        <v>25</v>
      </c>
      <c r="AF81" s="51">
        <v>1500000</v>
      </c>
      <c r="AG81" s="28" t="s">
        <v>57</v>
      </c>
    </row>
    <row r="82" spans="1:33" ht="36" x14ac:dyDescent="0.2">
      <c r="A82" s="162"/>
      <c r="B82" s="47">
        <v>63550048</v>
      </c>
      <c r="C82" s="65" t="s">
        <v>114</v>
      </c>
      <c r="D82" s="65" t="s">
        <v>115</v>
      </c>
      <c r="E82" s="266"/>
      <c r="F82" s="66">
        <v>15</v>
      </c>
      <c r="G82" s="67">
        <v>4</v>
      </c>
      <c r="H82" s="50">
        <f t="shared" si="0"/>
        <v>60</v>
      </c>
      <c r="I82" s="266"/>
      <c r="J82" s="244"/>
      <c r="K82" s="247"/>
      <c r="L82" s="236"/>
      <c r="M82" s="236"/>
      <c r="N82" s="265"/>
      <c r="O82" s="176" t="s">
        <v>52</v>
      </c>
      <c r="P82" s="189"/>
      <c r="Q82" s="189"/>
      <c r="R82" s="235"/>
      <c r="S82" s="264"/>
      <c r="T82" s="264"/>
      <c r="U82" s="264"/>
      <c r="V82" s="122"/>
      <c r="W82" s="122"/>
      <c r="X82" s="122"/>
      <c r="Y82" s="122"/>
      <c r="Z82" s="261"/>
      <c r="AA82" s="262"/>
      <c r="AB82" s="262"/>
      <c r="AC82" s="263"/>
      <c r="AD82" s="263"/>
      <c r="AE82" s="28">
        <v>25</v>
      </c>
      <c r="AF82" s="51">
        <v>1500000</v>
      </c>
      <c r="AG82" s="28" t="s">
        <v>57</v>
      </c>
    </row>
    <row r="83" spans="1:33" ht="24" x14ac:dyDescent="0.2">
      <c r="A83" s="162"/>
      <c r="B83" s="47">
        <v>66210503</v>
      </c>
      <c r="C83" s="65" t="s">
        <v>120</v>
      </c>
      <c r="D83" s="65" t="s">
        <v>121</v>
      </c>
      <c r="E83" s="266"/>
      <c r="F83" s="66">
        <v>18</v>
      </c>
      <c r="G83" s="67">
        <v>4</v>
      </c>
      <c r="H83" s="50">
        <f t="shared" si="0"/>
        <v>72</v>
      </c>
      <c r="I83" s="266"/>
      <c r="J83" s="244"/>
      <c r="K83" s="247"/>
      <c r="L83" s="236"/>
      <c r="M83" s="236"/>
      <c r="N83" s="265"/>
      <c r="O83" s="158"/>
      <c r="P83" s="189"/>
      <c r="Q83" s="189"/>
      <c r="R83" s="235"/>
      <c r="S83" s="264"/>
      <c r="T83" s="264"/>
      <c r="U83" s="264"/>
      <c r="V83" s="122"/>
      <c r="W83" s="122"/>
      <c r="X83" s="122"/>
      <c r="Y83" s="122"/>
      <c r="Z83" s="261"/>
      <c r="AA83" s="262"/>
      <c r="AB83" s="262"/>
      <c r="AC83" s="263"/>
      <c r="AD83" s="263"/>
      <c r="AE83" s="28">
        <v>25</v>
      </c>
      <c r="AF83" s="51">
        <v>1500000</v>
      </c>
      <c r="AG83" s="28" t="s">
        <v>57</v>
      </c>
    </row>
    <row r="84" spans="1:33" ht="36" x14ac:dyDescent="0.2">
      <c r="A84" s="162"/>
      <c r="B84" s="47">
        <v>66210081</v>
      </c>
      <c r="C84" s="65" t="s">
        <v>122</v>
      </c>
      <c r="D84" s="65" t="s">
        <v>115</v>
      </c>
      <c r="E84" s="266"/>
      <c r="F84" s="66">
        <v>15</v>
      </c>
      <c r="G84" s="67">
        <v>4</v>
      </c>
      <c r="H84" s="50">
        <f t="shared" si="0"/>
        <v>60</v>
      </c>
      <c r="I84" s="266"/>
      <c r="J84" s="244"/>
      <c r="K84" s="247"/>
      <c r="L84" s="236"/>
      <c r="M84" s="236"/>
      <c r="N84" s="265"/>
      <c r="O84" s="159"/>
      <c r="P84" s="189"/>
      <c r="Q84" s="189"/>
      <c r="R84" s="235"/>
      <c r="S84" s="264"/>
      <c r="T84" s="264"/>
      <c r="U84" s="264"/>
      <c r="V84" s="122"/>
      <c r="W84" s="122"/>
      <c r="X84" s="122"/>
      <c r="Y84" s="122"/>
      <c r="Z84" s="261"/>
      <c r="AA84" s="262"/>
      <c r="AB84" s="262"/>
      <c r="AC84" s="263"/>
      <c r="AD84" s="263"/>
      <c r="AE84" s="28">
        <v>25</v>
      </c>
      <c r="AF84" s="51">
        <v>1500000</v>
      </c>
      <c r="AG84" s="28" t="s">
        <v>57</v>
      </c>
    </row>
    <row r="85" spans="1:33" ht="36" x14ac:dyDescent="0.2">
      <c r="A85" s="162"/>
      <c r="B85" s="47">
        <v>63550048</v>
      </c>
      <c r="C85" s="65" t="s">
        <v>114</v>
      </c>
      <c r="D85" s="65" t="s">
        <v>115</v>
      </c>
      <c r="E85" s="266"/>
      <c r="F85" s="66">
        <v>15</v>
      </c>
      <c r="G85" s="67">
        <v>4</v>
      </c>
      <c r="H85" s="50">
        <f t="shared" si="0"/>
        <v>60</v>
      </c>
      <c r="I85" s="266"/>
      <c r="J85" s="244"/>
      <c r="K85" s="247"/>
      <c r="L85" s="236"/>
      <c r="M85" s="236"/>
      <c r="N85" s="265"/>
      <c r="O85" s="176" t="s">
        <v>83</v>
      </c>
      <c r="P85" s="189"/>
      <c r="Q85" s="189"/>
      <c r="R85" s="235"/>
      <c r="S85" s="264"/>
      <c r="T85" s="264"/>
      <c r="U85" s="264"/>
      <c r="V85" s="122"/>
      <c r="W85" s="122"/>
      <c r="X85" s="122"/>
      <c r="Y85" s="122"/>
      <c r="Z85" s="261"/>
      <c r="AA85" s="262"/>
      <c r="AB85" s="262"/>
      <c r="AC85" s="263"/>
      <c r="AD85" s="263"/>
      <c r="AE85" s="28">
        <v>25</v>
      </c>
      <c r="AF85" s="51">
        <v>1500000</v>
      </c>
      <c r="AG85" s="28" t="s">
        <v>57</v>
      </c>
    </row>
    <row r="86" spans="1:33" ht="24" x14ac:dyDescent="0.2">
      <c r="A86" s="162"/>
      <c r="B86" s="47">
        <v>66210503</v>
      </c>
      <c r="C86" s="65" t="s">
        <v>120</v>
      </c>
      <c r="D86" s="65" t="s">
        <v>121</v>
      </c>
      <c r="E86" s="266"/>
      <c r="F86" s="66">
        <v>18</v>
      </c>
      <c r="G86" s="67">
        <v>4</v>
      </c>
      <c r="H86" s="50">
        <f t="shared" si="0"/>
        <v>72</v>
      </c>
      <c r="I86" s="266"/>
      <c r="J86" s="244"/>
      <c r="K86" s="247"/>
      <c r="L86" s="236"/>
      <c r="M86" s="236"/>
      <c r="N86" s="265"/>
      <c r="O86" s="158"/>
      <c r="P86" s="189"/>
      <c r="Q86" s="189"/>
      <c r="R86" s="235"/>
      <c r="S86" s="264"/>
      <c r="T86" s="264"/>
      <c r="U86" s="264"/>
      <c r="V86" s="122"/>
      <c r="W86" s="122"/>
      <c r="X86" s="122"/>
      <c r="Y86" s="122"/>
      <c r="Z86" s="261"/>
      <c r="AA86" s="262"/>
      <c r="AB86" s="262"/>
      <c r="AC86" s="263"/>
      <c r="AD86" s="263"/>
      <c r="AE86" s="28">
        <v>25</v>
      </c>
      <c r="AF86" s="51">
        <v>1500000</v>
      </c>
      <c r="AG86" s="28" t="s">
        <v>57</v>
      </c>
    </row>
    <row r="87" spans="1:33" ht="36" x14ac:dyDescent="0.2">
      <c r="A87" s="162"/>
      <c r="B87" s="47">
        <v>66210081</v>
      </c>
      <c r="C87" s="65" t="s">
        <v>122</v>
      </c>
      <c r="D87" s="65" t="s">
        <v>115</v>
      </c>
      <c r="E87" s="266"/>
      <c r="F87" s="66">
        <v>15</v>
      </c>
      <c r="G87" s="67">
        <v>4</v>
      </c>
      <c r="H87" s="50">
        <f t="shared" si="0"/>
        <v>60</v>
      </c>
      <c r="I87" s="266"/>
      <c r="J87" s="244"/>
      <c r="K87" s="247"/>
      <c r="L87" s="236"/>
      <c r="M87" s="236"/>
      <c r="N87" s="265"/>
      <c r="O87" s="159"/>
      <c r="P87" s="189"/>
      <c r="Q87" s="189"/>
      <c r="R87" s="235"/>
      <c r="S87" s="264"/>
      <c r="T87" s="264"/>
      <c r="U87" s="264"/>
      <c r="V87" s="122"/>
      <c r="W87" s="122"/>
      <c r="X87" s="122"/>
      <c r="Y87" s="122"/>
      <c r="Z87" s="261"/>
      <c r="AA87" s="262"/>
      <c r="AB87" s="262"/>
      <c r="AC87" s="263"/>
      <c r="AD87" s="263"/>
      <c r="AE87" s="28">
        <v>25</v>
      </c>
      <c r="AF87" s="51">
        <v>1500000</v>
      </c>
      <c r="AG87" s="28" t="s">
        <v>57</v>
      </c>
    </row>
    <row r="88" spans="1:33" ht="36" x14ac:dyDescent="0.2">
      <c r="A88" s="162"/>
      <c r="B88" s="47">
        <v>63550048</v>
      </c>
      <c r="C88" s="65" t="s">
        <v>114</v>
      </c>
      <c r="D88" s="65" t="s">
        <v>115</v>
      </c>
      <c r="E88" s="266"/>
      <c r="F88" s="66">
        <v>15</v>
      </c>
      <c r="G88" s="67">
        <v>4</v>
      </c>
      <c r="H88" s="50">
        <f t="shared" si="0"/>
        <v>60</v>
      </c>
      <c r="I88" s="266"/>
      <c r="J88" s="244"/>
      <c r="K88" s="247"/>
      <c r="L88" s="236"/>
      <c r="M88" s="236"/>
      <c r="N88" s="265"/>
      <c r="O88" s="176" t="s">
        <v>65</v>
      </c>
      <c r="P88" s="189"/>
      <c r="Q88" s="189"/>
      <c r="R88" s="235"/>
      <c r="S88" s="264"/>
      <c r="T88" s="264"/>
      <c r="U88" s="264"/>
      <c r="V88" s="122"/>
      <c r="W88" s="122"/>
      <c r="X88" s="122"/>
      <c r="Y88" s="122"/>
      <c r="Z88" s="261"/>
      <c r="AA88" s="262"/>
      <c r="AB88" s="262"/>
      <c r="AC88" s="263"/>
      <c r="AD88" s="263"/>
      <c r="AE88" s="28">
        <v>25</v>
      </c>
      <c r="AF88" s="51">
        <v>1500000</v>
      </c>
      <c r="AG88" s="28" t="s">
        <v>57</v>
      </c>
    </row>
    <row r="89" spans="1:33" ht="24" x14ac:dyDescent="0.2">
      <c r="A89" s="162"/>
      <c r="B89" s="47">
        <v>66210503</v>
      </c>
      <c r="C89" s="65" t="s">
        <v>120</v>
      </c>
      <c r="D89" s="65" t="s">
        <v>121</v>
      </c>
      <c r="E89" s="266"/>
      <c r="F89" s="66">
        <v>18</v>
      </c>
      <c r="G89" s="67">
        <v>4</v>
      </c>
      <c r="H89" s="50">
        <f t="shared" si="0"/>
        <v>72</v>
      </c>
      <c r="I89" s="266"/>
      <c r="J89" s="244"/>
      <c r="K89" s="247"/>
      <c r="L89" s="236"/>
      <c r="M89" s="236"/>
      <c r="N89" s="265"/>
      <c r="O89" s="158"/>
      <c r="P89" s="189"/>
      <c r="Q89" s="189"/>
      <c r="R89" s="235"/>
      <c r="S89" s="264"/>
      <c r="T89" s="264"/>
      <c r="U89" s="264"/>
      <c r="V89" s="122"/>
      <c r="W89" s="122"/>
      <c r="X89" s="122"/>
      <c r="Y89" s="122"/>
      <c r="Z89" s="261"/>
      <c r="AA89" s="262"/>
      <c r="AB89" s="262"/>
      <c r="AC89" s="263"/>
      <c r="AD89" s="263"/>
      <c r="AE89" s="28">
        <v>25</v>
      </c>
      <c r="AF89" s="51">
        <v>1500000</v>
      </c>
      <c r="AG89" s="28" t="s">
        <v>57</v>
      </c>
    </row>
    <row r="90" spans="1:33" ht="36" x14ac:dyDescent="0.2">
      <c r="A90" s="162"/>
      <c r="B90" s="47">
        <v>66210081</v>
      </c>
      <c r="C90" s="65" t="s">
        <v>122</v>
      </c>
      <c r="D90" s="65" t="s">
        <v>115</v>
      </c>
      <c r="E90" s="266"/>
      <c r="F90" s="66">
        <v>15</v>
      </c>
      <c r="G90" s="67">
        <v>4</v>
      </c>
      <c r="H90" s="50">
        <f t="shared" si="0"/>
        <v>60</v>
      </c>
      <c r="I90" s="266"/>
      <c r="J90" s="244"/>
      <c r="K90" s="247"/>
      <c r="L90" s="236"/>
      <c r="M90" s="236"/>
      <c r="N90" s="265"/>
      <c r="O90" s="159"/>
      <c r="P90" s="189"/>
      <c r="Q90" s="189"/>
      <c r="R90" s="235"/>
      <c r="S90" s="264"/>
      <c r="T90" s="264"/>
      <c r="U90" s="264"/>
      <c r="V90" s="122"/>
      <c r="W90" s="122"/>
      <c r="X90" s="122"/>
      <c r="Y90" s="122"/>
      <c r="Z90" s="261"/>
      <c r="AA90" s="262"/>
      <c r="AB90" s="262"/>
      <c r="AC90" s="263"/>
      <c r="AD90" s="263"/>
      <c r="AE90" s="28">
        <v>25</v>
      </c>
      <c r="AF90" s="51">
        <v>1500000</v>
      </c>
      <c r="AG90" s="28" t="s">
        <v>57</v>
      </c>
    </row>
    <row r="91" spans="1:33" ht="24" x14ac:dyDescent="0.2">
      <c r="A91" s="162"/>
      <c r="B91" s="47">
        <v>66210503</v>
      </c>
      <c r="C91" s="65" t="s">
        <v>120</v>
      </c>
      <c r="D91" s="65" t="s">
        <v>121</v>
      </c>
      <c r="E91" s="266"/>
      <c r="F91" s="66">
        <v>18</v>
      </c>
      <c r="G91" s="67">
        <v>4</v>
      </c>
      <c r="H91" s="50">
        <f t="shared" si="0"/>
        <v>72</v>
      </c>
      <c r="I91" s="266"/>
      <c r="J91" s="245"/>
      <c r="K91" s="248"/>
      <c r="L91" s="236"/>
      <c r="M91" s="236"/>
      <c r="N91" s="265"/>
      <c r="O91" s="67" t="s">
        <v>66</v>
      </c>
      <c r="P91" s="189"/>
      <c r="Q91" s="189"/>
      <c r="R91" s="235"/>
      <c r="S91" s="264"/>
      <c r="T91" s="264"/>
      <c r="U91" s="264"/>
      <c r="V91" s="122"/>
      <c r="W91" s="122"/>
      <c r="X91" s="122"/>
      <c r="Y91" s="122"/>
      <c r="Z91" s="261"/>
      <c r="AA91" s="262"/>
      <c r="AB91" s="262"/>
      <c r="AC91" s="263"/>
      <c r="AD91" s="263"/>
      <c r="AE91" s="28">
        <v>25</v>
      </c>
      <c r="AF91" s="51">
        <v>1500000</v>
      </c>
      <c r="AG91" s="28" t="s">
        <v>57</v>
      </c>
    </row>
    <row r="92" spans="1:33" s="77" customFormat="1" ht="24" x14ac:dyDescent="0.2">
      <c r="A92" s="253">
        <v>7</v>
      </c>
      <c r="B92" s="71">
        <v>73310023</v>
      </c>
      <c r="C92" s="72" t="s">
        <v>123</v>
      </c>
      <c r="D92" s="72" t="s">
        <v>124</v>
      </c>
      <c r="E92" s="254" t="s">
        <v>49</v>
      </c>
      <c r="F92" s="73">
        <v>24</v>
      </c>
      <c r="G92" s="74">
        <v>4</v>
      </c>
      <c r="H92" s="75">
        <f t="shared" si="0"/>
        <v>96</v>
      </c>
      <c r="I92" s="254" t="s">
        <v>50</v>
      </c>
      <c r="J92" s="255">
        <v>44682</v>
      </c>
      <c r="K92" s="258">
        <v>44895</v>
      </c>
      <c r="L92" s="251">
        <v>4500000</v>
      </c>
      <c r="M92" s="251">
        <f>AD92</f>
        <v>31500000</v>
      </c>
      <c r="N92" s="252" t="s">
        <v>125</v>
      </c>
      <c r="O92" s="111" t="s">
        <v>70</v>
      </c>
      <c r="P92" s="129" t="s">
        <v>126</v>
      </c>
      <c r="Q92" s="129" t="s">
        <v>127</v>
      </c>
      <c r="R92" s="131" t="s">
        <v>55</v>
      </c>
      <c r="S92" s="129"/>
      <c r="T92" s="129"/>
      <c r="U92" s="129"/>
      <c r="V92" s="122"/>
      <c r="W92" s="122">
        <v>7568</v>
      </c>
      <c r="X92" s="122" t="s">
        <v>128</v>
      </c>
      <c r="Y92" s="122">
        <v>3154656</v>
      </c>
      <c r="Z92" s="249">
        <v>206</v>
      </c>
      <c r="AA92" s="134">
        <v>4</v>
      </c>
      <c r="AB92" s="134">
        <v>7</v>
      </c>
      <c r="AC92" s="250">
        <f>L92</f>
        <v>4500000</v>
      </c>
      <c r="AD92" s="250">
        <f>AB92*AC92</f>
        <v>31500000</v>
      </c>
      <c r="AE92" s="71">
        <v>25</v>
      </c>
      <c r="AF92" s="76">
        <v>900000</v>
      </c>
      <c r="AG92" s="71" t="s">
        <v>129</v>
      </c>
    </row>
    <row r="93" spans="1:33" s="77" customFormat="1" ht="24" x14ac:dyDescent="0.2">
      <c r="A93" s="253"/>
      <c r="B93" s="71">
        <v>76130592</v>
      </c>
      <c r="C93" s="72" t="s">
        <v>130</v>
      </c>
      <c r="D93" s="72" t="s">
        <v>131</v>
      </c>
      <c r="E93" s="254"/>
      <c r="F93" s="73">
        <v>15</v>
      </c>
      <c r="G93" s="74">
        <v>4</v>
      </c>
      <c r="H93" s="75">
        <f t="shared" si="0"/>
        <v>60</v>
      </c>
      <c r="I93" s="254"/>
      <c r="J93" s="256"/>
      <c r="K93" s="259"/>
      <c r="L93" s="251"/>
      <c r="M93" s="251"/>
      <c r="N93" s="252"/>
      <c r="O93" s="112"/>
      <c r="P93" s="129"/>
      <c r="Q93" s="129"/>
      <c r="R93" s="131"/>
      <c r="S93" s="129"/>
      <c r="T93" s="129"/>
      <c r="U93" s="129"/>
      <c r="V93" s="122"/>
      <c r="W93" s="122"/>
      <c r="X93" s="122"/>
      <c r="Y93" s="122"/>
      <c r="Z93" s="249"/>
      <c r="AA93" s="134"/>
      <c r="AB93" s="134"/>
      <c r="AC93" s="250"/>
      <c r="AD93" s="250"/>
      <c r="AE93" s="71">
        <v>25</v>
      </c>
      <c r="AF93" s="76">
        <v>900000</v>
      </c>
      <c r="AG93" s="71" t="s">
        <v>129</v>
      </c>
    </row>
    <row r="94" spans="1:33" s="77" customFormat="1" ht="36" x14ac:dyDescent="0.2">
      <c r="A94" s="253"/>
      <c r="B94" s="71">
        <v>72310253</v>
      </c>
      <c r="C94" s="72" t="s">
        <v>132</v>
      </c>
      <c r="D94" s="72" t="s">
        <v>133</v>
      </c>
      <c r="E94" s="254"/>
      <c r="F94" s="73">
        <v>10</v>
      </c>
      <c r="G94" s="74">
        <v>4</v>
      </c>
      <c r="H94" s="75">
        <f t="shared" si="0"/>
        <v>40</v>
      </c>
      <c r="I94" s="254"/>
      <c r="J94" s="256"/>
      <c r="K94" s="259"/>
      <c r="L94" s="251"/>
      <c r="M94" s="251"/>
      <c r="N94" s="252"/>
      <c r="O94" s="113"/>
      <c r="P94" s="129"/>
      <c r="Q94" s="129"/>
      <c r="R94" s="131"/>
      <c r="S94" s="129"/>
      <c r="T94" s="129"/>
      <c r="U94" s="129"/>
      <c r="V94" s="122"/>
      <c r="W94" s="122"/>
      <c r="X94" s="122"/>
      <c r="Y94" s="122"/>
      <c r="Z94" s="249"/>
      <c r="AA94" s="134"/>
      <c r="AB94" s="134"/>
      <c r="AC94" s="250"/>
      <c r="AD94" s="250"/>
      <c r="AE94" s="71">
        <v>25</v>
      </c>
      <c r="AF94" s="76">
        <v>900000</v>
      </c>
      <c r="AG94" s="71" t="s">
        <v>129</v>
      </c>
    </row>
    <row r="95" spans="1:33" s="77" customFormat="1" ht="24" x14ac:dyDescent="0.2">
      <c r="A95" s="253"/>
      <c r="B95" s="71">
        <v>73310023</v>
      </c>
      <c r="C95" s="72" t="s">
        <v>123</v>
      </c>
      <c r="D95" s="72" t="s">
        <v>124</v>
      </c>
      <c r="E95" s="254"/>
      <c r="F95" s="73">
        <v>24</v>
      </c>
      <c r="G95" s="74">
        <v>4</v>
      </c>
      <c r="H95" s="75">
        <f t="shared" si="0"/>
        <v>96</v>
      </c>
      <c r="I95" s="254"/>
      <c r="J95" s="256"/>
      <c r="K95" s="259"/>
      <c r="L95" s="251"/>
      <c r="M95" s="251"/>
      <c r="N95" s="252"/>
      <c r="O95" s="111" t="s">
        <v>63</v>
      </c>
      <c r="P95" s="129"/>
      <c r="Q95" s="129"/>
      <c r="R95" s="131"/>
      <c r="S95" s="129"/>
      <c r="T95" s="129"/>
      <c r="U95" s="129"/>
      <c r="V95" s="122"/>
      <c r="W95" s="122"/>
      <c r="X95" s="122"/>
      <c r="Y95" s="122"/>
      <c r="Z95" s="249"/>
      <c r="AA95" s="134"/>
      <c r="AB95" s="134"/>
      <c r="AC95" s="250"/>
      <c r="AD95" s="250"/>
      <c r="AE95" s="71">
        <v>25</v>
      </c>
      <c r="AF95" s="76">
        <v>900000</v>
      </c>
      <c r="AG95" s="71" t="s">
        <v>129</v>
      </c>
    </row>
    <row r="96" spans="1:33" s="77" customFormat="1" ht="24" x14ac:dyDescent="0.2">
      <c r="A96" s="253"/>
      <c r="B96" s="71">
        <v>76130592</v>
      </c>
      <c r="C96" s="72" t="s">
        <v>130</v>
      </c>
      <c r="D96" s="72" t="s">
        <v>131</v>
      </c>
      <c r="E96" s="254"/>
      <c r="F96" s="73">
        <v>15</v>
      </c>
      <c r="G96" s="74">
        <v>4</v>
      </c>
      <c r="H96" s="75">
        <f t="shared" si="0"/>
        <v>60</v>
      </c>
      <c r="I96" s="254"/>
      <c r="J96" s="256"/>
      <c r="K96" s="259"/>
      <c r="L96" s="251"/>
      <c r="M96" s="251"/>
      <c r="N96" s="252"/>
      <c r="O96" s="112"/>
      <c r="P96" s="129"/>
      <c r="Q96" s="129"/>
      <c r="R96" s="131"/>
      <c r="S96" s="129"/>
      <c r="T96" s="129"/>
      <c r="U96" s="129"/>
      <c r="V96" s="122"/>
      <c r="W96" s="122"/>
      <c r="X96" s="122"/>
      <c r="Y96" s="122"/>
      <c r="Z96" s="249"/>
      <c r="AA96" s="134"/>
      <c r="AB96" s="134"/>
      <c r="AC96" s="250"/>
      <c r="AD96" s="250"/>
      <c r="AE96" s="71">
        <v>25</v>
      </c>
      <c r="AF96" s="76">
        <v>900000</v>
      </c>
      <c r="AG96" s="71" t="s">
        <v>129</v>
      </c>
    </row>
    <row r="97" spans="1:33" s="77" customFormat="1" ht="36" x14ac:dyDescent="0.2">
      <c r="A97" s="253"/>
      <c r="B97" s="71">
        <v>72310253</v>
      </c>
      <c r="C97" s="72" t="s">
        <v>132</v>
      </c>
      <c r="D97" s="72" t="s">
        <v>133</v>
      </c>
      <c r="E97" s="254"/>
      <c r="F97" s="73">
        <v>10</v>
      </c>
      <c r="G97" s="74">
        <v>4</v>
      </c>
      <c r="H97" s="75">
        <f t="shared" si="0"/>
        <v>40</v>
      </c>
      <c r="I97" s="254"/>
      <c r="J97" s="256"/>
      <c r="K97" s="259"/>
      <c r="L97" s="251"/>
      <c r="M97" s="251"/>
      <c r="N97" s="252"/>
      <c r="O97" s="113"/>
      <c r="P97" s="129"/>
      <c r="Q97" s="129"/>
      <c r="R97" s="131"/>
      <c r="S97" s="129"/>
      <c r="T97" s="129"/>
      <c r="U97" s="129"/>
      <c r="V97" s="122"/>
      <c r="W97" s="122"/>
      <c r="X97" s="122"/>
      <c r="Y97" s="122"/>
      <c r="Z97" s="249"/>
      <c r="AA97" s="134"/>
      <c r="AB97" s="134"/>
      <c r="AC97" s="250"/>
      <c r="AD97" s="250"/>
      <c r="AE97" s="71">
        <v>25</v>
      </c>
      <c r="AF97" s="76">
        <v>900000</v>
      </c>
      <c r="AG97" s="71" t="s">
        <v>129</v>
      </c>
    </row>
    <row r="98" spans="1:33" s="77" customFormat="1" ht="24" x14ac:dyDescent="0.2">
      <c r="A98" s="253"/>
      <c r="B98" s="71">
        <v>73310023</v>
      </c>
      <c r="C98" s="72" t="s">
        <v>123</v>
      </c>
      <c r="D98" s="72" t="s">
        <v>124</v>
      </c>
      <c r="E98" s="254"/>
      <c r="F98" s="73">
        <v>24</v>
      </c>
      <c r="G98" s="74">
        <v>4</v>
      </c>
      <c r="H98" s="75">
        <f t="shared" si="0"/>
        <v>96</v>
      </c>
      <c r="I98" s="254"/>
      <c r="J98" s="256"/>
      <c r="K98" s="259"/>
      <c r="L98" s="251"/>
      <c r="M98" s="251"/>
      <c r="N98" s="252"/>
      <c r="O98" s="111" t="s">
        <v>52</v>
      </c>
      <c r="P98" s="129"/>
      <c r="Q98" s="129"/>
      <c r="R98" s="131"/>
      <c r="S98" s="129"/>
      <c r="T98" s="129"/>
      <c r="U98" s="129"/>
      <c r="V98" s="122"/>
      <c r="W98" s="122"/>
      <c r="X98" s="122"/>
      <c r="Y98" s="122"/>
      <c r="Z98" s="249"/>
      <c r="AA98" s="134"/>
      <c r="AB98" s="134"/>
      <c r="AC98" s="250"/>
      <c r="AD98" s="250"/>
      <c r="AE98" s="71">
        <v>25</v>
      </c>
      <c r="AF98" s="76">
        <v>900000</v>
      </c>
      <c r="AG98" s="71" t="s">
        <v>129</v>
      </c>
    </row>
    <row r="99" spans="1:33" s="77" customFormat="1" ht="39" customHeight="1" x14ac:dyDescent="0.2">
      <c r="A99" s="253"/>
      <c r="B99" s="71">
        <v>76130592</v>
      </c>
      <c r="C99" s="72" t="s">
        <v>130</v>
      </c>
      <c r="D99" s="72" t="s">
        <v>131</v>
      </c>
      <c r="E99" s="254"/>
      <c r="F99" s="73">
        <v>15</v>
      </c>
      <c r="G99" s="74">
        <v>4</v>
      </c>
      <c r="H99" s="75">
        <f t="shared" si="0"/>
        <v>60</v>
      </c>
      <c r="I99" s="254"/>
      <c r="J99" s="256"/>
      <c r="K99" s="259"/>
      <c r="L99" s="251"/>
      <c r="M99" s="251"/>
      <c r="N99" s="252"/>
      <c r="O99" s="112"/>
      <c r="P99" s="129"/>
      <c r="Q99" s="129"/>
      <c r="R99" s="131"/>
      <c r="S99" s="129"/>
      <c r="T99" s="129"/>
      <c r="U99" s="129"/>
      <c r="V99" s="122"/>
      <c r="W99" s="122"/>
      <c r="X99" s="122"/>
      <c r="Y99" s="122"/>
      <c r="Z99" s="249"/>
      <c r="AA99" s="134"/>
      <c r="AB99" s="134"/>
      <c r="AC99" s="250"/>
      <c r="AD99" s="250"/>
      <c r="AE99" s="71">
        <v>25</v>
      </c>
      <c r="AF99" s="76">
        <v>900000</v>
      </c>
      <c r="AG99" s="71" t="s">
        <v>129</v>
      </c>
    </row>
    <row r="100" spans="1:33" s="77" customFormat="1" ht="36" x14ac:dyDescent="0.2">
      <c r="A100" s="253"/>
      <c r="B100" s="71">
        <v>72310253</v>
      </c>
      <c r="C100" s="72" t="s">
        <v>132</v>
      </c>
      <c r="D100" s="72" t="s">
        <v>133</v>
      </c>
      <c r="E100" s="254"/>
      <c r="F100" s="73">
        <v>10</v>
      </c>
      <c r="G100" s="74">
        <v>4</v>
      </c>
      <c r="H100" s="75">
        <f t="shared" si="0"/>
        <v>40</v>
      </c>
      <c r="I100" s="254"/>
      <c r="J100" s="256"/>
      <c r="K100" s="259"/>
      <c r="L100" s="251"/>
      <c r="M100" s="251"/>
      <c r="N100" s="252"/>
      <c r="O100" s="113"/>
      <c r="P100" s="129"/>
      <c r="Q100" s="129"/>
      <c r="R100" s="131"/>
      <c r="S100" s="129"/>
      <c r="T100" s="129"/>
      <c r="U100" s="129"/>
      <c r="V100" s="122"/>
      <c r="W100" s="122"/>
      <c r="X100" s="122"/>
      <c r="Y100" s="122"/>
      <c r="Z100" s="249"/>
      <c r="AA100" s="134"/>
      <c r="AB100" s="134"/>
      <c r="AC100" s="250"/>
      <c r="AD100" s="250"/>
      <c r="AE100" s="71">
        <v>25</v>
      </c>
      <c r="AF100" s="76">
        <v>900000</v>
      </c>
      <c r="AG100" s="71" t="s">
        <v>129</v>
      </c>
    </row>
    <row r="101" spans="1:33" s="77" customFormat="1" ht="24" x14ac:dyDescent="0.2">
      <c r="A101" s="253"/>
      <c r="B101" s="71">
        <v>73310023</v>
      </c>
      <c r="C101" s="72" t="s">
        <v>123</v>
      </c>
      <c r="D101" s="72" t="s">
        <v>124</v>
      </c>
      <c r="E101" s="254"/>
      <c r="F101" s="73">
        <v>24</v>
      </c>
      <c r="G101" s="74">
        <v>4</v>
      </c>
      <c r="H101" s="75">
        <f t="shared" si="0"/>
        <v>96</v>
      </c>
      <c r="I101" s="254"/>
      <c r="J101" s="256"/>
      <c r="K101" s="259"/>
      <c r="L101" s="251"/>
      <c r="M101" s="251"/>
      <c r="N101" s="252"/>
      <c r="O101" s="111" t="s">
        <v>83</v>
      </c>
      <c r="P101" s="129"/>
      <c r="Q101" s="129"/>
      <c r="R101" s="131"/>
      <c r="S101" s="129"/>
      <c r="T101" s="129"/>
      <c r="U101" s="129"/>
      <c r="V101" s="122"/>
      <c r="W101" s="122"/>
      <c r="X101" s="122"/>
      <c r="Y101" s="122"/>
      <c r="Z101" s="249"/>
      <c r="AA101" s="134"/>
      <c r="AB101" s="134"/>
      <c r="AC101" s="250"/>
      <c r="AD101" s="250"/>
      <c r="AE101" s="71">
        <v>25</v>
      </c>
      <c r="AF101" s="76">
        <v>900000</v>
      </c>
      <c r="AG101" s="71" t="s">
        <v>129</v>
      </c>
    </row>
    <row r="102" spans="1:33" s="77" customFormat="1" ht="42.75" customHeight="1" x14ac:dyDescent="0.2">
      <c r="A102" s="253"/>
      <c r="B102" s="71">
        <v>76130592</v>
      </c>
      <c r="C102" s="72" t="s">
        <v>130</v>
      </c>
      <c r="D102" s="72" t="s">
        <v>131</v>
      </c>
      <c r="E102" s="254"/>
      <c r="F102" s="73">
        <v>15</v>
      </c>
      <c r="G102" s="74">
        <v>4</v>
      </c>
      <c r="H102" s="75">
        <f t="shared" si="0"/>
        <v>60</v>
      </c>
      <c r="I102" s="254"/>
      <c r="J102" s="256"/>
      <c r="K102" s="259"/>
      <c r="L102" s="251"/>
      <c r="M102" s="251"/>
      <c r="N102" s="252"/>
      <c r="O102" s="112"/>
      <c r="P102" s="129"/>
      <c r="Q102" s="129"/>
      <c r="R102" s="131"/>
      <c r="S102" s="129"/>
      <c r="T102" s="129"/>
      <c r="U102" s="129"/>
      <c r="V102" s="122"/>
      <c r="W102" s="122"/>
      <c r="X102" s="122"/>
      <c r="Y102" s="122"/>
      <c r="Z102" s="249"/>
      <c r="AA102" s="134"/>
      <c r="AB102" s="134"/>
      <c r="AC102" s="250"/>
      <c r="AD102" s="250"/>
      <c r="AE102" s="71">
        <v>25</v>
      </c>
      <c r="AF102" s="76">
        <v>900000</v>
      </c>
      <c r="AG102" s="71" t="s">
        <v>129</v>
      </c>
    </row>
    <row r="103" spans="1:33" s="77" customFormat="1" ht="39.75" customHeight="1" x14ac:dyDescent="0.2">
      <c r="A103" s="253"/>
      <c r="B103" s="71">
        <v>72310253</v>
      </c>
      <c r="C103" s="72" t="s">
        <v>132</v>
      </c>
      <c r="D103" s="72" t="s">
        <v>133</v>
      </c>
      <c r="E103" s="254"/>
      <c r="F103" s="73">
        <v>10</v>
      </c>
      <c r="G103" s="74">
        <v>4</v>
      </c>
      <c r="H103" s="75">
        <f t="shared" si="0"/>
        <v>40</v>
      </c>
      <c r="I103" s="254"/>
      <c r="J103" s="256"/>
      <c r="K103" s="259"/>
      <c r="L103" s="251"/>
      <c r="M103" s="251"/>
      <c r="N103" s="252"/>
      <c r="O103" s="113"/>
      <c r="P103" s="129"/>
      <c r="Q103" s="129"/>
      <c r="R103" s="131"/>
      <c r="S103" s="129"/>
      <c r="T103" s="129"/>
      <c r="U103" s="129"/>
      <c r="V103" s="122"/>
      <c r="W103" s="122"/>
      <c r="X103" s="122"/>
      <c r="Y103" s="122"/>
      <c r="Z103" s="249"/>
      <c r="AA103" s="134"/>
      <c r="AB103" s="134"/>
      <c r="AC103" s="250"/>
      <c r="AD103" s="250"/>
      <c r="AE103" s="71">
        <v>25</v>
      </c>
      <c r="AF103" s="76">
        <v>900000</v>
      </c>
      <c r="AG103" s="71" t="s">
        <v>129</v>
      </c>
    </row>
    <row r="104" spans="1:33" s="77" customFormat="1" ht="36" x14ac:dyDescent="0.2">
      <c r="A104" s="253"/>
      <c r="B104" s="71">
        <v>72310253</v>
      </c>
      <c r="C104" s="72" t="s">
        <v>132</v>
      </c>
      <c r="D104" s="72" t="s">
        <v>133</v>
      </c>
      <c r="E104" s="254"/>
      <c r="F104" s="73">
        <v>10</v>
      </c>
      <c r="G104" s="74">
        <v>4</v>
      </c>
      <c r="H104" s="75">
        <f t="shared" si="0"/>
        <v>40</v>
      </c>
      <c r="I104" s="254"/>
      <c r="J104" s="257"/>
      <c r="K104" s="260"/>
      <c r="L104" s="251"/>
      <c r="M104" s="251"/>
      <c r="N104" s="252"/>
      <c r="O104" s="78" t="s">
        <v>66</v>
      </c>
      <c r="P104" s="129"/>
      <c r="Q104" s="129"/>
      <c r="R104" s="131"/>
      <c r="S104" s="129"/>
      <c r="T104" s="129"/>
      <c r="U104" s="129"/>
      <c r="V104" s="122"/>
      <c r="W104" s="122"/>
      <c r="X104" s="122"/>
      <c r="Y104" s="122"/>
      <c r="Z104" s="249"/>
      <c r="AA104" s="134"/>
      <c r="AB104" s="134"/>
      <c r="AC104" s="250"/>
      <c r="AD104" s="250"/>
      <c r="AE104" s="71">
        <v>25</v>
      </c>
      <c r="AF104" s="76">
        <v>900000</v>
      </c>
      <c r="AG104" s="71" t="s">
        <v>129</v>
      </c>
    </row>
    <row r="105" spans="1:33" s="80" customFormat="1" ht="23.45" customHeight="1" x14ac:dyDescent="0.2">
      <c r="A105" s="162">
        <v>8</v>
      </c>
      <c r="B105" s="47">
        <v>52441511</v>
      </c>
      <c r="C105" s="79" t="s">
        <v>134</v>
      </c>
      <c r="D105" s="79" t="s">
        <v>135</v>
      </c>
      <c r="E105" s="164" t="s">
        <v>49</v>
      </c>
      <c r="F105" s="47">
        <v>10</v>
      </c>
      <c r="G105" s="47">
        <v>4</v>
      </c>
      <c r="H105" s="50">
        <f t="shared" si="0"/>
        <v>40</v>
      </c>
      <c r="I105" s="167" t="s">
        <v>50</v>
      </c>
      <c r="J105" s="243">
        <v>44743</v>
      </c>
      <c r="K105" s="246" t="s">
        <v>136</v>
      </c>
      <c r="L105" s="236">
        <v>4500000</v>
      </c>
      <c r="M105" s="236">
        <f>AD105</f>
        <v>22500000</v>
      </c>
      <c r="N105" s="237" t="s">
        <v>137</v>
      </c>
      <c r="O105" s="237" t="s">
        <v>64</v>
      </c>
      <c r="P105" s="240" t="s">
        <v>138</v>
      </c>
      <c r="Q105" s="241" t="s">
        <v>139</v>
      </c>
      <c r="R105" s="235" t="s">
        <v>140</v>
      </c>
      <c r="S105" s="235">
        <v>44.85</v>
      </c>
      <c r="T105" s="235"/>
      <c r="U105" s="235"/>
      <c r="V105" s="234">
        <v>49803</v>
      </c>
      <c r="W105" s="234">
        <v>7572</v>
      </c>
      <c r="X105" s="234"/>
      <c r="Y105" s="234"/>
      <c r="Z105" s="186">
        <v>213</v>
      </c>
      <c r="AA105" s="175">
        <v>4</v>
      </c>
      <c r="AB105" s="175">
        <v>5</v>
      </c>
      <c r="AC105" s="177">
        <f>L105</f>
        <v>4500000</v>
      </c>
      <c r="AD105" s="178">
        <f>AC105*AB105</f>
        <v>22500000</v>
      </c>
      <c r="AE105" s="28">
        <v>25</v>
      </c>
      <c r="AF105" s="51">
        <v>700000</v>
      </c>
      <c r="AG105" s="28" t="s">
        <v>87</v>
      </c>
    </row>
    <row r="106" spans="1:33" s="80" customFormat="1" ht="36" x14ac:dyDescent="0.2">
      <c r="A106" s="162"/>
      <c r="B106" s="47">
        <v>12280070</v>
      </c>
      <c r="C106" s="79" t="s">
        <v>141</v>
      </c>
      <c r="D106" s="79" t="s">
        <v>142</v>
      </c>
      <c r="E106" s="164"/>
      <c r="F106" s="47">
        <v>25</v>
      </c>
      <c r="G106" s="47">
        <v>4</v>
      </c>
      <c r="H106" s="50">
        <f t="shared" si="0"/>
        <v>100</v>
      </c>
      <c r="I106" s="242"/>
      <c r="J106" s="244"/>
      <c r="K106" s="247"/>
      <c r="L106" s="236"/>
      <c r="M106" s="236"/>
      <c r="N106" s="238"/>
      <c r="O106" s="238"/>
      <c r="P106" s="240"/>
      <c r="Q106" s="241"/>
      <c r="R106" s="235"/>
      <c r="S106" s="235"/>
      <c r="T106" s="235"/>
      <c r="U106" s="235"/>
      <c r="V106" s="234"/>
      <c r="W106" s="234"/>
      <c r="X106" s="234"/>
      <c r="Y106" s="234"/>
      <c r="Z106" s="186"/>
      <c r="AA106" s="175"/>
      <c r="AB106" s="175"/>
      <c r="AC106" s="175"/>
      <c r="AD106" s="178"/>
      <c r="AE106" s="28">
        <v>25</v>
      </c>
      <c r="AF106" s="51">
        <v>700000</v>
      </c>
      <c r="AG106" s="28" t="s">
        <v>87</v>
      </c>
    </row>
    <row r="107" spans="1:33" s="80" customFormat="1" ht="24" x14ac:dyDescent="0.2">
      <c r="A107" s="162"/>
      <c r="B107" s="47">
        <v>52660006</v>
      </c>
      <c r="C107" s="79" t="s">
        <v>143</v>
      </c>
      <c r="D107" s="79" t="s">
        <v>144</v>
      </c>
      <c r="E107" s="164"/>
      <c r="F107" s="47">
        <v>12</v>
      </c>
      <c r="G107" s="47">
        <v>4</v>
      </c>
      <c r="H107" s="50">
        <f>F107*G107</f>
        <v>48</v>
      </c>
      <c r="I107" s="242"/>
      <c r="J107" s="244"/>
      <c r="K107" s="247"/>
      <c r="L107" s="236"/>
      <c r="M107" s="236"/>
      <c r="N107" s="238"/>
      <c r="O107" s="238"/>
      <c r="P107" s="240"/>
      <c r="Q107" s="241"/>
      <c r="R107" s="235"/>
      <c r="S107" s="235"/>
      <c r="T107" s="235"/>
      <c r="U107" s="235"/>
      <c r="V107" s="234"/>
      <c r="W107" s="234"/>
      <c r="X107" s="234"/>
      <c r="Y107" s="234"/>
      <c r="Z107" s="186"/>
      <c r="AA107" s="175"/>
      <c r="AB107" s="175"/>
      <c r="AC107" s="175"/>
      <c r="AD107" s="178"/>
      <c r="AE107" s="28">
        <v>25</v>
      </c>
      <c r="AF107" s="51">
        <v>700000</v>
      </c>
      <c r="AG107" s="28" t="s">
        <v>87</v>
      </c>
    </row>
    <row r="108" spans="1:33" s="80" customFormat="1" ht="24" x14ac:dyDescent="0.2">
      <c r="A108" s="162"/>
      <c r="B108" s="47">
        <v>52441511</v>
      </c>
      <c r="C108" s="79" t="s">
        <v>134</v>
      </c>
      <c r="D108" s="79" t="s">
        <v>135</v>
      </c>
      <c r="E108" s="164"/>
      <c r="F108" s="47">
        <v>10</v>
      </c>
      <c r="G108" s="47">
        <v>4</v>
      </c>
      <c r="H108" s="50">
        <f t="shared" ref="H108:H109" si="5">F108*G108</f>
        <v>40</v>
      </c>
      <c r="I108" s="242"/>
      <c r="J108" s="244"/>
      <c r="K108" s="247"/>
      <c r="L108" s="236"/>
      <c r="M108" s="236"/>
      <c r="N108" s="238"/>
      <c r="O108" s="237" t="s">
        <v>70</v>
      </c>
      <c r="P108" s="240"/>
      <c r="Q108" s="241"/>
      <c r="R108" s="235"/>
      <c r="S108" s="235"/>
      <c r="T108" s="235"/>
      <c r="U108" s="235"/>
      <c r="V108" s="234"/>
      <c r="W108" s="234"/>
      <c r="X108" s="234"/>
      <c r="Y108" s="234"/>
      <c r="Z108" s="186"/>
      <c r="AA108" s="175"/>
      <c r="AB108" s="175"/>
      <c r="AC108" s="175"/>
      <c r="AD108" s="178"/>
      <c r="AE108" s="28">
        <v>25</v>
      </c>
      <c r="AF108" s="51">
        <v>700000</v>
      </c>
      <c r="AG108" s="28" t="s">
        <v>87</v>
      </c>
    </row>
    <row r="109" spans="1:33" s="80" customFormat="1" ht="36" x14ac:dyDescent="0.2">
      <c r="A109" s="162"/>
      <c r="B109" s="47">
        <v>12280070</v>
      </c>
      <c r="C109" s="79" t="s">
        <v>141</v>
      </c>
      <c r="D109" s="79" t="s">
        <v>142</v>
      </c>
      <c r="E109" s="164"/>
      <c r="F109" s="47">
        <v>25</v>
      </c>
      <c r="G109" s="47">
        <v>4</v>
      </c>
      <c r="H109" s="50">
        <f t="shared" si="5"/>
        <v>100</v>
      </c>
      <c r="I109" s="242"/>
      <c r="J109" s="244"/>
      <c r="K109" s="247"/>
      <c r="L109" s="236"/>
      <c r="M109" s="236"/>
      <c r="N109" s="238"/>
      <c r="O109" s="238"/>
      <c r="P109" s="240"/>
      <c r="Q109" s="241"/>
      <c r="R109" s="235"/>
      <c r="S109" s="235"/>
      <c r="T109" s="235"/>
      <c r="U109" s="235"/>
      <c r="V109" s="234"/>
      <c r="W109" s="234"/>
      <c r="X109" s="234"/>
      <c r="Y109" s="234"/>
      <c r="Z109" s="186"/>
      <c r="AA109" s="175"/>
      <c r="AB109" s="175"/>
      <c r="AC109" s="175"/>
      <c r="AD109" s="178"/>
      <c r="AE109" s="28">
        <v>25</v>
      </c>
      <c r="AF109" s="51">
        <v>700000</v>
      </c>
      <c r="AG109" s="28" t="s">
        <v>87</v>
      </c>
    </row>
    <row r="110" spans="1:33" s="80" customFormat="1" ht="24" x14ac:dyDescent="0.2">
      <c r="A110" s="162"/>
      <c r="B110" s="47">
        <v>52660006</v>
      </c>
      <c r="C110" s="79" t="s">
        <v>143</v>
      </c>
      <c r="D110" s="79" t="s">
        <v>144</v>
      </c>
      <c r="E110" s="164"/>
      <c r="F110" s="47">
        <v>12</v>
      </c>
      <c r="G110" s="47">
        <v>4</v>
      </c>
      <c r="H110" s="50">
        <f>F110*G110</f>
        <v>48</v>
      </c>
      <c r="I110" s="242"/>
      <c r="J110" s="244"/>
      <c r="K110" s="247"/>
      <c r="L110" s="236"/>
      <c r="M110" s="236"/>
      <c r="N110" s="238"/>
      <c r="O110" s="238"/>
      <c r="P110" s="240"/>
      <c r="Q110" s="241"/>
      <c r="R110" s="235"/>
      <c r="S110" s="235"/>
      <c r="T110" s="235"/>
      <c r="U110" s="235"/>
      <c r="V110" s="234"/>
      <c r="W110" s="234"/>
      <c r="X110" s="234"/>
      <c r="Y110" s="234"/>
      <c r="Z110" s="186"/>
      <c r="AA110" s="175"/>
      <c r="AB110" s="175"/>
      <c r="AC110" s="175"/>
      <c r="AD110" s="178"/>
      <c r="AE110" s="28">
        <v>25</v>
      </c>
      <c r="AF110" s="51">
        <v>700000</v>
      </c>
      <c r="AG110" s="28" t="s">
        <v>87</v>
      </c>
    </row>
    <row r="111" spans="1:33" s="80" customFormat="1" ht="24" x14ac:dyDescent="0.2">
      <c r="A111" s="162"/>
      <c r="B111" s="47">
        <v>52441511</v>
      </c>
      <c r="C111" s="79" t="s">
        <v>134</v>
      </c>
      <c r="D111" s="79" t="s">
        <v>135</v>
      </c>
      <c r="E111" s="164"/>
      <c r="F111" s="47">
        <v>10</v>
      </c>
      <c r="G111" s="47">
        <v>4</v>
      </c>
      <c r="H111" s="50">
        <f t="shared" ref="H111:H112" si="6">F111*G111</f>
        <v>40</v>
      </c>
      <c r="I111" s="242"/>
      <c r="J111" s="244"/>
      <c r="K111" s="247"/>
      <c r="L111" s="236"/>
      <c r="M111" s="236"/>
      <c r="N111" s="238"/>
      <c r="O111" s="237" t="s">
        <v>66</v>
      </c>
      <c r="P111" s="240"/>
      <c r="Q111" s="241"/>
      <c r="R111" s="235"/>
      <c r="S111" s="235"/>
      <c r="T111" s="235"/>
      <c r="U111" s="235"/>
      <c r="V111" s="234"/>
      <c r="W111" s="234"/>
      <c r="X111" s="234"/>
      <c r="Y111" s="234"/>
      <c r="Z111" s="186"/>
      <c r="AA111" s="175"/>
      <c r="AB111" s="175"/>
      <c r="AC111" s="175"/>
      <c r="AD111" s="178"/>
      <c r="AE111" s="28">
        <v>25</v>
      </c>
      <c r="AF111" s="51">
        <v>700000</v>
      </c>
      <c r="AG111" s="28" t="s">
        <v>87</v>
      </c>
    </row>
    <row r="112" spans="1:33" s="80" customFormat="1" ht="36" x14ac:dyDescent="0.2">
      <c r="A112" s="162"/>
      <c r="B112" s="47">
        <v>12280070</v>
      </c>
      <c r="C112" s="79" t="s">
        <v>141</v>
      </c>
      <c r="D112" s="79" t="s">
        <v>142</v>
      </c>
      <c r="E112" s="164"/>
      <c r="F112" s="47">
        <v>25</v>
      </c>
      <c r="G112" s="47">
        <v>4</v>
      </c>
      <c r="H112" s="50">
        <f t="shared" si="6"/>
        <v>100</v>
      </c>
      <c r="I112" s="242"/>
      <c r="J112" s="244"/>
      <c r="K112" s="247"/>
      <c r="L112" s="236"/>
      <c r="M112" s="236"/>
      <c r="N112" s="238"/>
      <c r="O112" s="238"/>
      <c r="P112" s="240"/>
      <c r="Q112" s="241"/>
      <c r="R112" s="235"/>
      <c r="S112" s="235"/>
      <c r="T112" s="235"/>
      <c r="U112" s="235"/>
      <c r="V112" s="234"/>
      <c r="W112" s="234"/>
      <c r="X112" s="234"/>
      <c r="Y112" s="234"/>
      <c r="Z112" s="186"/>
      <c r="AA112" s="175"/>
      <c r="AB112" s="175"/>
      <c r="AC112" s="175"/>
      <c r="AD112" s="178"/>
      <c r="AE112" s="28">
        <v>25</v>
      </c>
      <c r="AF112" s="51">
        <v>700000</v>
      </c>
      <c r="AG112" s="28" t="s">
        <v>87</v>
      </c>
    </row>
    <row r="113" spans="1:33" s="81" customFormat="1" ht="24" x14ac:dyDescent="0.2">
      <c r="A113" s="162"/>
      <c r="B113" s="47">
        <v>52660006</v>
      </c>
      <c r="C113" s="79" t="s">
        <v>143</v>
      </c>
      <c r="D113" s="79" t="s">
        <v>144</v>
      </c>
      <c r="E113" s="164"/>
      <c r="F113" s="47">
        <v>12</v>
      </c>
      <c r="G113" s="47">
        <v>4</v>
      </c>
      <c r="H113" s="50">
        <f>F113*G113</f>
        <v>48</v>
      </c>
      <c r="I113" s="242"/>
      <c r="J113" s="244"/>
      <c r="K113" s="247"/>
      <c r="L113" s="236"/>
      <c r="M113" s="236"/>
      <c r="N113" s="238"/>
      <c r="O113" s="238"/>
      <c r="P113" s="240"/>
      <c r="Q113" s="241"/>
      <c r="R113" s="235"/>
      <c r="S113" s="235"/>
      <c r="T113" s="235"/>
      <c r="U113" s="235"/>
      <c r="V113" s="234"/>
      <c r="W113" s="234"/>
      <c r="X113" s="234"/>
      <c r="Y113" s="234"/>
      <c r="Z113" s="186"/>
      <c r="AA113" s="175"/>
      <c r="AB113" s="175"/>
      <c r="AC113" s="175"/>
      <c r="AD113" s="178"/>
      <c r="AE113" s="28">
        <v>25</v>
      </c>
      <c r="AF113" s="51">
        <v>700000</v>
      </c>
      <c r="AG113" s="28" t="s">
        <v>87</v>
      </c>
    </row>
    <row r="114" spans="1:33" s="81" customFormat="1" ht="24" x14ac:dyDescent="0.2">
      <c r="A114" s="162"/>
      <c r="B114" s="47">
        <v>52441511</v>
      </c>
      <c r="C114" s="79" t="s">
        <v>134</v>
      </c>
      <c r="D114" s="79" t="s">
        <v>135</v>
      </c>
      <c r="E114" s="164"/>
      <c r="F114" s="47">
        <v>10</v>
      </c>
      <c r="G114" s="47">
        <v>4</v>
      </c>
      <c r="H114" s="50">
        <f t="shared" ref="H114:H115" si="7">F114*G114</f>
        <v>40</v>
      </c>
      <c r="I114" s="242"/>
      <c r="J114" s="244"/>
      <c r="K114" s="247"/>
      <c r="L114" s="236"/>
      <c r="M114" s="236"/>
      <c r="N114" s="238"/>
      <c r="O114" s="237" t="s">
        <v>63</v>
      </c>
      <c r="P114" s="240"/>
      <c r="Q114" s="241"/>
      <c r="R114" s="235"/>
      <c r="S114" s="235"/>
      <c r="T114" s="235"/>
      <c r="U114" s="235"/>
      <c r="V114" s="234"/>
      <c r="W114" s="234"/>
      <c r="X114" s="234"/>
      <c r="Y114" s="234"/>
      <c r="Z114" s="186"/>
      <c r="AA114" s="175"/>
      <c r="AB114" s="175"/>
      <c r="AC114" s="175"/>
      <c r="AD114" s="178"/>
      <c r="AE114" s="28">
        <v>25</v>
      </c>
      <c r="AF114" s="51">
        <v>700000</v>
      </c>
      <c r="AG114" s="28" t="s">
        <v>87</v>
      </c>
    </row>
    <row r="115" spans="1:33" s="81" customFormat="1" ht="36" x14ac:dyDescent="0.2">
      <c r="A115" s="162"/>
      <c r="B115" s="47">
        <v>12280070</v>
      </c>
      <c r="C115" s="79" t="s">
        <v>141</v>
      </c>
      <c r="D115" s="79" t="s">
        <v>142</v>
      </c>
      <c r="E115" s="164"/>
      <c r="F115" s="47">
        <v>25</v>
      </c>
      <c r="G115" s="47">
        <v>4</v>
      </c>
      <c r="H115" s="50">
        <f t="shared" si="7"/>
        <v>100</v>
      </c>
      <c r="I115" s="242"/>
      <c r="J115" s="244"/>
      <c r="K115" s="247"/>
      <c r="L115" s="236"/>
      <c r="M115" s="236"/>
      <c r="N115" s="238"/>
      <c r="O115" s="238"/>
      <c r="P115" s="240"/>
      <c r="Q115" s="241"/>
      <c r="R115" s="235"/>
      <c r="S115" s="235"/>
      <c r="T115" s="235"/>
      <c r="U115" s="235"/>
      <c r="V115" s="234"/>
      <c r="W115" s="234"/>
      <c r="X115" s="234"/>
      <c r="Y115" s="234"/>
      <c r="Z115" s="186"/>
      <c r="AA115" s="175"/>
      <c r="AB115" s="175"/>
      <c r="AC115" s="175"/>
      <c r="AD115" s="178"/>
      <c r="AE115" s="28">
        <v>25</v>
      </c>
      <c r="AF115" s="51">
        <v>700000</v>
      </c>
      <c r="AG115" s="28" t="s">
        <v>87</v>
      </c>
    </row>
    <row r="116" spans="1:33" s="81" customFormat="1" ht="24" x14ac:dyDescent="0.2">
      <c r="A116" s="162"/>
      <c r="B116" s="47">
        <v>52660006</v>
      </c>
      <c r="C116" s="79" t="s">
        <v>143</v>
      </c>
      <c r="D116" s="79" t="s">
        <v>144</v>
      </c>
      <c r="E116" s="164"/>
      <c r="F116" s="47">
        <v>12</v>
      </c>
      <c r="G116" s="47">
        <v>4</v>
      </c>
      <c r="H116" s="50">
        <f>F116*G116</f>
        <v>48</v>
      </c>
      <c r="I116" s="242"/>
      <c r="J116" s="244"/>
      <c r="K116" s="247"/>
      <c r="L116" s="236"/>
      <c r="M116" s="236"/>
      <c r="N116" s="238"/>
      <c r="O116" s="238"/>
      <c r="P116" s="240"/>
      <c r="Q116" s="241"/>
      <c r="R116" s="235"/>
      <c r="S116" s="235"/>
      <c r="T116" s="235"/>
      <c r="U116" s="235"/>
      <c r="V116" s="234"/>
      <c r="W116" s="234"/>
      <c r="X116" s="234"/>
      <c r="Y116" s="234"/>
      <c r="Z116" s="186"/>
      <c r="AA116" s="175"/>
      <c r="AB116" s="175"/>
      <c r="AC116" s="175"/>
      <c r="AD116" s="178"/>
      <c r="AE116" s="28">
        <v>25</v>
      </c>
      <c r="AF116" s="51">
        <v>700000</v>
      </c>
      <c r="AG116" s="28" t="s">
        <v>87</v>
      </c>
    </row>
    <row r="117" spans="1:33" s="81" customFormat="1" ht="36.75" thickBot="1" x14ac:dyDescent="0.25">
      <c r="A117" s="162"/>
      <c r="B117" s="47">
        <v>12280070</v>
      </c>
      <c r="C117" s="79" t="s">
        <v>141</v>
      </c>
      <c r="D117" s="79" t="s">
        <v>142</v>
      </c>
      <c r="E117" s="164"/>
      <c r="F117" s="47">
        <v>25</v>
      </c>
      <c r="G117" s="47">
        <v>4</v>
      </c>
      <c r="H117" s="50">
        <f t="shared" ref="H117:H134" si="8">F117*G117</f>
        <v>100</v>
      </c>
      <c r="I117" s="242"/>
      <c r="J117" s="245"/>
      <c r="K117" s="248"/>
      <c r="L117" s="236"/>
      <c r="M117" s="236"/>
      <c r="N117" s="239"/>
      <c r="O117" s="82" t="s">
        <v>52</v>
      </c>
      <c r="P117" s="240"/>
      <c r="Q117" s="241"/>
      <c r="R117" s="235"/>
      <c r="S117" s="235"/>
      <c r="T117" s="235"/>
      <c r="U117" s="235"/>
      <c r="V117" s="234"/>
      <c r="W117" s="234"/>
      <c r="X117" s="234"/>
      <c r="Y117" s="234"/>
      <c r="Z117" s="186"/>
      <c r="AA117" s="175"/>
      <c r="AB117" s="175"/>
      <c r="AC117" s="175"/>
      <c r="AD117" s="178"/>
      <c r="AE117" s="28">
        <v>25</v>
      </c>
      <c r="AF117" s="51">
        <v>700000</v>
      </c>
      <c r="AG117" s="28" t="s">
        <v>87</v>
      </c>
    </row>
    <row r="118" spans="1:33" s="80" customFormat="1" ht="24" customHeight="1" x14ac:dyDescent="0.2">
      <c r="A118" s="227">
        <v>9</v>
      </c>
      <c r="B118" s="83">
        <v>83610202</v>
      </c>
      <c r="C118" s="63" t="s">
        <v>145</v>
      </c>
      <c r="D118" s="63" t="s">
        <v>146</v>
      </c>
      <c r="E118" s="229" t="s">
        <v>49</v>
      </c>
      <c r="F118" s="41">
        <v>20</v>
      </c>
      <c r="G118" s="83">
        <v>4</v>
      </c>
      <c r="H118" s="44">
        <f t="shared" si="8"/>
        <v>80</v>
      </c>
      <c r="I118" s="231" t="s">
        <v>50</v>
      </c>
      <c r="J118" s="218">
        <v>44743</v>
      </c>
      <c r="K118" s="218">
        <v>44893</v>
      </c>
      <c r="L118" s="216">
        <v>4500000</v>
      </c>
      <c r="M118" s="216">
        <f>AD118</f>
        <v>22500000</v>
      </c>
      <c r="N118" s="218" t="s">
        <v>147</v>
      </c>
      <c r="O118" s="220" t="s">
        <v>52</v>
      </c>
      <c r="P118" s="221" t="s">
        <v>148</v>
      </c>
      <c r="Q118" s="221" t="s">
        <v>149</v>
      </c>
      <c r="R118" s="223" t="s">
        <v>150</v>
      </c>
      <c r="S118" s="214">
        <v>55.34</v>
      </c>
      <c r="T118" s="214"/>
      <c r="U118" s="214"/>
      <c r="V118" s="202">
        <v>965</v>
      </c>
      <c r="W118" s="202">
        <v>7577</v>
      </c>
      <c r="X118" s="202"/>
      <c r="Y118" s="202"/>
      <c r="Z118" s="204">
        <v>210</v>
      </c>
      <c r="AA118" s="206">
        <v>4</v>
      </c>
      <c r="AB118" s="208">
        <v>5</v>
      </c>
      <c r="AC118" s="211">
        <f>L118</f>
        <v>4500000</v>
      </c>
      <c r="AD118" s="212">
        <f>AB118*AC118</f>
        <v>22500000</v>
      </c>
      <c r="AE118" s="41">
        <v>25</v>
      </c>
      <c r="AF118" s="45">
        <v>900000</v>
      </c>
      <c r="AG118" s="41" t="s">
        <v>74</v>
      </c>
    </row>
    <row r="119" spans="1:33" s="80" customFormat="1" ht="24" x14ac:dyDescent="0.2">
      <c r="A119" s="228"/>
      <c r="B119" s="83">
        <v>83610029</v>
      </c>
      <c r="C119" s="63" t="s">
        <v>151</v>
      </c>
      <c r="D119" s="63" t="s">
        <v>152</v>
      </c>
      <c r="E119" s="230"/>
      <c r="F119" s="41">
        <v>10</v>
      </c>
      <c r="G119" s="83">
        <v>4</v>
      </c>
      <c r="H119" s="44">
        <f t="shared" si="8"/>
        <v>40</v>
      </c>
      <c r="I119" s="232"/>
      <c r="J119" s="219"/>
      <c r="K119" s="219"/>
      <c r="L119" s="217"/>
      <c r="M119" s="217"/>
      <c r="N119" s="219"/>
      <c r="O119" s="220"/>
      <c r="P119" s="222"/>
      <c r="Q119" s="222"/>
      <c r="R119" s="224"/>
      <c r="S119" s="215"/>
      <c r="T119" s="215"/>
      <c r="U119" s="215"/>
      <c r="V119" s="203"/>
      <c r="W119" s="203"/>
      <c r="X119" s="203"/>
      <c r="Y119" s="203"/>
      <c r="Z119" s="205"/>
      <c r="AA119" s="207"/>
      <c r="AB119" s="209"/>
      <c r="AC119" s="207"/>
      <c r="AD119" s="213"/>
      <c r="AE119" s="41">
        <v>25</v>
      </c>
      <c r="AF119" s="45">
        <v>900000</v>
      </c>
      <c r="AG119" s="41" t="s">
        <v>74</v>
      </c>
    </row>
    <row r="120" spans="1:33" s="80" customFormat="1" ht="24" x14ac:dyDescent="0.2">
      <c r="A120" s="228"/>
      <c r="B120" s="83">
        <v>86110053</v>
      </c>
      <c r="C120" s="63" t="s">
        <v>153</v>
      </c>
      <c r="D120" s="63" t="s">
        <v>154</v>
      </c>
      <c r="E120" s="230"/>
      <c r="F120" s="41">
        <v>15</v>
      </c>
      <c r="G120" s="83">
        <v>4</v>
      </c>
      <c r="H120" s="44">
        <f t="shared" si="8"/>
        <v>60</v>
      </c>
      <c r="I120" s="232"/>
      <c r="J120" s="219"/>
      <c r="K120" s="219"/>
      <c r="L120" s="217"/>
      <c r="M120" s="217"/>
      <c r="N120" s="219"/>
      <c r="O120" s="220"/>
      <c r="P120" s="222"/>
      <c r="Q120" s="222"/>
      <c r="R120" s="224"/>
      <c r="S120" s="215"/>
      <c r="T120" s="215"/>
      <c r="U120" s="215"/>
      <c r="V120" s="203"/>
      <c r="W120" s="203"/>
      <c r="X120" s="203"/>
      <c r="Y120" s="203"/>
      <c r="Z120" s="205"/>
      <c r="AA120" s="207"/>
      <c r="AB120" s="209"/>
      <c r="AC120" s="207"/>
      <c r="AD120" s="213"/>
      <c r="AE120" s="41">
        <v>25</v>
      </c>
      <c r="AF120" s="45">
        <v>900000</v>
      </c>
      <c r="AG120" s="41" t="s">
        <v>74</v>
      </c>
    </row>
    <row r="121" spans="1:33" s="80" customFormat="1" ht="24" x14ac:dyDescent="0.2">
      <c r="A121" s="228"/>
      <c r="B121" s="83">
        <v>83610202</v>
      </c>
      <c r="C121" s="63" t="s">
        <v>145</v>
      </c>
      <c r="D121" s="63" t="s">
        <v>146</v>
      </c>
      <c r="E121" s="230"/>
      <c r="F121" s="41">
        <v>20</v>
      </c>
      <c r="G121" s="83">
        <v>4</v>
      </c>
      <c r="H121" s="44">
        <f t="shared" si="8"/>
        <v>80</v>
      </c>
      <c r="I121" s="232"/>
      <c r="J121" s="219"/>
      <c r="K121" s="219"/>
      <c r="L121" s="217"/>
      <c r="M121" s="217"/>
      <c r="N121" s="219"/>
      <c r="O121" s="220" t="s">
        <v>66</v>
      </c>
      <c r="P121" s="222"/>
      <c r="Q121" s="222"/>
      <c r="R121" s="224"/>
      <c r="S121" s="215"/>
      <c r="T121" s="215"/>
      <c r="U121" s="215"/>
      <c r="V121" s="203"/>
      <c r="W121" s="203"/>
      <c r="X121" s="203"/>
      <c r="Y121" s="203"/>
      <c r="Z121" s="205"/>
      <c r="AA121" s="207"/>
      <c r="AB121" s="209"/>
      <c r="AC121" s="207"/>
      <c r="AD121" s="213"/>
      <c r="AE121" s="41">
        <v>25</v>
      </c>
      <c r="AF121" s="45">
        <v>900000</v>
      </c>
      <c r="AG121" s="41" t="s">
        <v>74</v>
      </c>
    </row>
    <row r="122" spans="1:33" s="80" customFormat="1" ht="24" x14ac:dyDescent="0.2">
      <c r="A122" s="228"/>
      <c r="B122" s="83">
        <v>83610029</v>
      </c>
      <c r="C122" s="63" t="s">
        <v>151</v>
      </c>
      <c r="D122" s="63" t="s">
        <v>152</v>
      </c>
      <c r="E122" s="230"/>
      <c r="F122" s="41">
        <v>10</v>
      </c>
      <c r="G122" s="83">
        <v>4</v>
      </c>
      <c r="H122" s="44">
        <f t="shared" si="8"/>
        <v>40</v>
      </c>
      <c r="I122" s="232"/>
      <c r="J122" s="219"/>
      <c r="K122" s="219"/>
      <c r="L122" s="217"/>
      <c r="M122" s="217"/>
      <c r="N122" s="219"/>
      <c r="O122" s="220"/>
      <c r="P122" s="222"/>
      <c r="Q122" s="222"/>
      <c r="R122" s="224"/>
      <c r="S122" s="215"/>
      <c r="T122" s="215"/>
      <c r="U122" s="215"/>
      <c r="V122" s="203"/>
      <c r="W122" s="203"/>
      <c r="X122" s="203"/>
      <c r="Y122" s="203"/>
      <c r="Z122" s="205"/>
      <c r="AA122" s="207"/>
      <c r="AB122" s="209"/>
      <c r="AC122" s="207"/>
      <c r="AD122" s="213"/>
      <c r="AE122" s="41">
        <v>25</v>
      </c>
      <c r="AF122" s="45">
        <v>900000</v>
      </c>
      <c r="AG122" s="41" t="s">
        <v>74</v>
      </c>
    </row>
    <row r="123" spans="1:33" s="80" customFormat="1" ht="24" x14ac:dyDescent="0.2">
      <c r="A123" s="228"/>
      <c r="B123" s="83">
        <v>86110053</v>
      </c>
      <c r="C123" s="63" t="s">
        <v>153</v>
      </c>
      <c r="D123" s="63" t="s">
        <v>154</v>
      </c>
      <c r="E123" s="230"/>
      <c r="F123" s="41">
        <v>15</v>
      </c>
      <c r="G123" s="83">
        <v>4</v>
      </c>
      <c r="H123" s="44">
        <f t="shared" si="8"/>
        <v>60</v>
      </c>
      <c r="I123" s="232"/>
      <c r="J123" s="219"/>
      <c r="K123" s="219"/>
      <c r="L123" s="217"/>
      <c r="M123" s="217"/>
      <c r="N123" s="219"/>
      <c r="O123" s="220"/>
      <c r="P123" s="222"/>
      <c r="Q123" s="222"/>
      <c r="R123" s="224"/>
      <c r="S123" s="215"/>
      <c r="T123" s="215"/>
      <c r="U123" s="215"/>
      <c r="V123" s="203"/>
      <c r="W123" s="203"/>
      <c r="X123" s="203"/>
      <c r="Y123" s="203"/>
      <c r="Z123" s="205"/>
      <c r="AA123" s="207"/>
      <c r="AB123" s="209"/>
      <c r="AC123" s="207"/>
      <c r="AD123" s="213"/>
      <c r="AE123" s="41">
        <v>25</v>
      </c>
      <c r="AF123" s="45">
        <v>900000</v>
      </c>
      <c r="AG123" s="41" t="s">
        <v>74</v>
      </c>
    </row>
    <row r="124" spans="1:33" s="80" customFormat="1" ht="24" x14ac:dyDescent="0.2">
      <c r="A124" s="228"/>
      <c r="B124" s="83">
        <v>83610202</v>
      </c>
      <c r="C124" s="63" t="s">
        <v>145</v>
      </c>
      <c r="D124" s="63" t="s">
        <v>146</v>
      </c>
      <c r="E124" s="230"/>
      <c r="F124" s="41">
        <v>20</v>
      </c>
      <c r="G124" s="83">
        <v>4</v>
      </c>
      <c r="H124" s="44">
        <f t="shared" si="8"/>
        <v>80</v>
      </c>
      <c r="I124" s="232"/>
      <c r="J124" s="219"/>
      <c r="K124" s="219"/>
      <c r="L124" s="217"/>
      <c r="M124" s="217"/>
      <c r="N124" s="219"/>
      <c r="O124" s="225" t="s">
        <v>155</v>
      </c>
      <c r="P124" s="222"/>
      <c r="Q124" s="222"/>
      <c r="R124" s="224"/>
      <c r="S124" s="215"/>
      <c r="T124" s="215"/>
      <c r="U124" s="215"/>
      <c r="V124" s="203"/>
      <c r="W124" s="203"/>
      <c r="X124" s="203"/>
      <c r="Y124" s="203"/>
      <c r="Z124" s="205"/>
      <c r="AA124" s="207"/>
      <c r="AB124" s="209"/>
      <c r="AC124" s="207"/>
      <c r="AD124" s="213"/>
      <c r="AE124" s="41">
        <v>25</v>
      </c>
      <c r="AF124" s="45">
        <v>900000</v>
      </c>
      <c r="AG124" s="41" t="s">
        <v>74</v>
      </c>
    </row>
    <row r="125" spans="1:33" s="80" customFormat="1" ht="24" x14ac:dyDescent="0.2">
      <c r="A125" s="228"/>
      <c r="B125" s="83">
        <v>83610029</v>
      </c>
      <c r="C125" s="63" t="s">
        <v>151</v>
      </c>
      <c r="D125" s="63" t="s">
        <v>152</v>
      </c>
      <c r="E125" s="230"/>
      <c r="F125" s="41">
        <v>10</v>
      </c>
      <c r="G125" s="83">
        <v>4</v>
      </c>
      <c r="H125" s="44">
        <f t="shared" si="8"/>
        <v>40</v>
      </c>
      <c r="I125" s="232"/>
      <c r="J125" s="219"/>
      <c r="K125" s="219"/>
      <c r="L125" s="217"/>
      <c r="M125" s="217"/>
      <c r="N125" s="219"/>
      <c r="O125" s="225"/>
      <c r="P125" s="222"/>
      <c r="Q125" s="222"/>
      <c r="R125" s="224"/>
      <c r="S125" s="215"/>
      <c r="T125" s="215"/>
      <c r="U125" s="215"/>
      <c r="V125" s="203"/>
      <c r="W125" s="203"/>
      <c r="X125" s="203"/>
      <c r="Y125" s="203"/>
      <c r="Z125" s="205"/>
      <c r="AA125" s="207"/>
      <c r="AB125" s="209"/>
      <c r="AC125" s="207"/>
      <c r="AD125" s="213"/>
      <c r="AE125" s="41">
        <v>25</v>
      </c>
      <c r="AF125" s="45">
        <v>900000</v>
      </c>
      <c r="AG125" s="41" t="s">
        <v>74</v>
      </c>
    </row>
    <row r="126" spans="1:33" s="80" customFormat="1" ht="24" x14ac:dyDescent="0.2">
      <c r="A126" s="228"/>
      <c r="B126" s="83">
        <v>86110053</v>
      </c>
      <c r="C126" s="63" t="s">
        <v>153</v>
      </c>
      <c r="D126" s="63" t="s">
        <v>154</v>
      </c>
      <c r="E126" s="230"/>
      <c r="F126" s="41">
        <v>15</v>
      </c>
      <c r="G126" s="83">
        <v>4</v>
      </c>
      <c r="H126" s="44">
        <f t="shared" si="8"/>
        <v>60</v>
      </c>
      <c r="I126" s="232"/>
      <c r="J126" s="219"/>
      <c r="K126" s="219"/>
      <c r="L126" s="217"/>
      <c r="M126" s="217"/>
      <c r="N126" s="219"/>
      <c r="O126" s="225"/>
      <c r="P126" s="222"/>
      <c r="Q126" s="222"/>
      <c r="R126" s="224"/>
      <c r="S126" s="215"/>
      <c r="T126" s="215"/>
      <c r="U126" s="215"/>
      <c r="V126" s="203"/>
      <c r="W126" s="203"/>
      <c r="X126" s="203"/>
      <c r="Y126" s="203"/>
      <c r="Z126" s="205"/>
      <c r="AA126" s="207"/>
      <c r="AB126" s="209"/>
      <c r="AC126" s="207"/>
      <c r="AD126" s="213"/>
      <c r="AE126" s="41">
        <v>25</v>
      </c>
      <c r="AF126" s="45">
        <v>900000</v>
      </c>
      <c r="AG126" s="41" t="s">
        <v>74</v>
      </c>
    </row>
    <row r="127" spans="1:33" s="80" customFormat="1" ht="24" x14ac:dyDescent="0.2">
      <c r="A127" s="228"/>
      <c r="B127" s="83">
        <v>83610202</v>
      </c>
      <c r="C127" s="63" t="s">
        <v>145</v>
      </c>
      <c r="D127" s="63" t="s">
        <v>146</v>
      </c>
      <c r="E127" s="230"/>
      <c r="F127" s="41">
        <v>20</v>
      </c>
      <c r="G127" s="83">
        <v>4</v>
      </c>
      <c r="H127" s="44">
        <f t="shared" si="8"/>
        <v>80</v>
      </c>
      <c r="I127" s="232"/>
      <c r="J127" s="219"/>
      <c r="K127" s="219"/>
      <c r="L127" s="217"/>
      <c r="M127" s="217"/>
      <c r="N127" s="219"/>
      <c r="O127" s="225" t="s">
        <v>63</v>
      </c>
      <c r="P127" s="222"/>
      <c r="Q127" s="222"/>
      <c r="R127" s="224"/>
      <c r="S127" s="215"/>
      <c r="T127" s="215"/>
      <c r="U127" s="215"/>
      <c r="V127" s="203"/>
      <c r="W127" s="203"/>
      <c r="X127" s="203"/>
      <c r="Y127" s="203"/>
      <c r="Z127" s="205"/>
      <c r="AA127" s="207"/>
      <c r="AB127" s="209"/>
      <c r="AC127" s="207"/>
      <c r="AD127" s="213"/>
      <c r="AE127" s="41">
        <v>25</v>
      </c>
      <c r="AF127" s="45">
        <v>900000</v>
      </c>
      <c r="AG127" s="41" t="s">
        <v>74</v>
      </c>
    </row>
    <row r="128" spans="1:33" s="80" customFormat="1" ht="24" x14ac:dyDescent="0.2">
      <c r="A128" s="228"/>
      <c r="B128" s="83">
        <v>83610029</v>
      </c>
      <c r="C128" s="63" t="s">
        <v>151</v>
      </c>
      <c r="D128" s="63" t="s">
        <v>152</v>
      </c>
      <c r="E128" s="230"/>
      <c r="F128" s="41">
        <v>10</v>
      </c>
      <c r="G128" s="83">
        <v>4</v>
      </c>
      <c r="H128" s="44">
        <f t="shared" si="8"/>
        <v>40</v>
      </c>
      <c r="I128" s="232"/>
      <c r="J128" s="219"/>
      <c r="K128" s="219"/>
      <c r="L128" s="217"/>
      <c r="M128" s="217"/>
      <c r="N128" s="219"/>
      <c r="O128" s="225"/>
      <c r="P128" s="222"/>
      <c r="Q128" s="222"/>
      <c r="R128" s="224"/>
      <c r="S128" s="215"/>
      <c r="T128" s="215"/>
      <c r="U128" s="215"/>
      <c r="V128" s="203"/>
      <c r="W128" s="203"/>
      <c r="X128" s="203"/>
      <c r="Y128" s="203"/>
      <c r="Z128" s="205"/>
      <c r="AA128" s="207"/>
      <c r="AB128" s="209"/>
      <c r="AC128" s="207"/>
      <c r="AD128" s="213"/>
      <c r="AE128" s="41">
        <v>25</v>
      </c>
      <c r="AF128" s="45">
        <v>900000</v>
      </c>
      <c r="AG128" s="41" t="s">
        <v>74</v>
      </c>
    </row>
    <row r="129" spans="1:33" s="80" customFormat="1" ht="24" x14ac:dyDescent="0.2">
      <c r="A129" s="228"/>
      <c r="B129" s="83">
        <v>86110053</v>
      </c>
      <c r="C129" s="63" t="s">
        <v>153</v>
      </c>
      <c r="D129" s="63" t="s">
        <v>154</v>
      </c>
      <c r="E129" s="230"/>
      <c r="F129" s="41">
        <v>15</v>
      </c>
      <c r="G129" s="83">
        <v>4</v>
      </c>
      <c r="H129" s="44">
        <f t="shared" si="8"/>
        <v>60</v>
      </c>
      <c r="I129" s="232"/>
      <c r="J129" s="219"/>
      <c r="K129" s="219"/>
      <c r="L129" s="217"/>
      <c r="M129" s="217"/>
      <c r="N129" s="219"/>
      <c r="O129" s="225"/>
      <c r="P129" s="222"/>
      <c r="Q129" s="222"/>
      <c r="R129" s="224"/>
      <c r="S129" s="215"/>
      <c r="T129" s="215"/>
      <c r="U129" s="215"/>
      <c r="V129" s="203"/>
      <c r="W129" s="203"/>
      <c r="X129" s="203"/>
      <c r="Y129" s="203"/>
      <c r="Z129" s="205"/>
      <c r="AA129" s="207"/>
      <c r="AB129" s="209"/>
      <c r="AC129" s="207"/>
      <c r="AD129" s="213"/>
      <c r="AE129" s="41">
        <v>25</v>
      </c>
      <c r="AF129" s="45">
        <v>900000</v>
      </c>
      <c r="AG129" s="41" t="s">
        <v>74</v>
      </c>
    </row>
    <row r="130" spans="1:33" s="80" customFormat="1" ht="24" x14ac:dyDescent="0.2">
      <c r="A130" s="228"/>
      <c r="B130" s="83">
        <v>83610202</v>
      </c>
      <c r="C130" s="63" t="s">
        <v>145</v>
      </c>
      <c r="D130" s="63" t="s">
        <v>146</v>
      </c>
      <c r="E130" s="230"/>
      <c r="F130" s="41">
        <v>20</v>
      </c>
      <c r="G130" s="83">
        <v>4</v>
      </c>
      <c r="H130" s="44">
        <f t="shared" si="8"/>
        <v>80</v>
      </c>
      <c r="I130" s="232"/>
      <c r="J130" s="219"/>
      <c r="K130" s="219"/>
      <c r="L130" s="217"/>
      <c r="M130" s="217"/>
      <c r="N130" s="219"/>
      <c r="O130" s="214" t="s">
        <v>64</v>
      </c>
      <c r="P130" s="222"/>
      <c r="Q130" s="222"/>
      <c r="R130" s="224"/>
      <c r="S130" s="215"/>
      <c r="T130" s="215"/>
      <c r="U130" s="215"/>
      <c r="V130" s="203"/>
      <c r="W130" s="203"/>
      <c r="X130" s="203"/>
      <c r="Y130" s="203"/>
      <c r="Z130" s="205"/>
      <c r="AA130" s="207"/>
      <c r="AB130" s="209"/>
      <c r="AC130" s="207"/>
      <c r="AD130" s="213"/>
      <c r="AE130" s="41">
        <v>25</v>
      </c>
      <c r="AF130" s="45">
        <v>900000</v>
      </c>
      <c r="AG130" s="41" t="s">
        <v>74</v>
      </c>
    </row>
    <row r="131" spans="1:33" s="80" customFormat="1" ht="24" x14ac:dyDescent="0.2">
      <c r="A131" s="228"/>
      <c r="B131" s="83">
        <v>83610029</v>
      </c>
      <c r="C131" s="63" t="s">
        <v>151</v>
      </c>
      <c r="D131" s="63" t="s">
        <v>152</v>
      </c>
      <c r="E131" s="230"/>
      <c r="F131" s="41">
        <v>10</v>
      </c>
      <c r="G131" s="83">
        <v>4</v>
      </c>
      <c r="H131" s="44">
        <f t="shared" si="8"/>
        <v>40</v>
      </c>
      <c r="I131" s="232"/>
      <c r="J131" s="233"/>
      <c r="K131" s="233"/>
      <c r="L131" s="217"/>
      <c r="M131" s="217"/>
      <c r="N131" s="219"/>
      <c r="O131" s="226"/>
      <c r="P131" s="222"/>
      <c r="Q131" s="222"/>
      <c r="R131" s="224"/>
      <c r="S131" s="215"/>
      <c r="T131" s="215"/>
      <c r="U131" s="215"/>
      <c r="V131" s="203"/>
      <c r="W131" s="203"/>
      <c r="X131" s="203"/>
      <c r="Y131" s="203"/>
      <c r="Z131" s="205"/>
      <c r="AA131" s="207"/>
      <c r="AB131" s="210"/>
      <c r="AC131" s="207"/>
      <c r="AD131" s="213"/>
      <c r="AE131" s="41">
        <v>25</v>
      </c>
      <c r="AF131" s="45">
        <v>900000</v>
      </c>
      <c r="AG131" s="41" t="s">
        <v>74</v>
      </c>
    </row>
    <row r="132" spans="1:33" s="88" customFormat="1" ht="33.75" customHeight="1" x14ac:dyDescent="0.2">
      <c r="A132" s="162">
        <v>10</v>
      </c>
      <c r="B132" s="47">
        <v>94150083</v>
      </c>
      <c r="C132" s="84" t="s">
        <v>156</v>
      </c>
      <c r="D132" s="85" t="s">
        <v>157</v>
      </c>
      <c r="E132" s="164" t="s">
        <v>81</v>
      </c>
      <c r="F132" s="47">
        <v>15</v>
      </c>
      <c r="G132" s="50">
        <v>4</v>
      </c>
      <c r="H132" s="50">
        <f>F132*G132</f>
        <v>60</v>
      </c>
      <c r="I132" s="166" t="s">
        <v>50</v>
      </c>
      <c r="J132" s="86">
        <v>44593</v>
      </c>
      <c r="K132" s="86">
        <v>44611</v>
      </c>
      <c r="L132" s="168">
        <v>38500</v>
      </c>
      <c r="M132" s="199">
        <f>AD132</f>
        <v>31570000</v>
      </c>
      <c r="N132" s="179" t="s">
        <v>158</v>
      </c>
      <c r="O132" s="179" t="s">
        <v>64</v>
      </c>
      <c r="P132" s="187" t="s">
        <v>159</v>
      </c>
      <c r="Q132" s="189" t="s">
        <v>160</v>
      </c>
      <c r="R132" s="191" t="s">
        <v>161</v>
      </c>
      <c r="S132" s="194">
        <v>56.38</v>
      </c>
      <c r="T132" s="180"/>
      <c r="U132" s="180"/>
      <c r="V132" s="183">
        <v>50233</v>
      </c>
      <c r="W132" s="183">
        <v>7586</v>
      </c>
      <c r="X132" s="183"/>
      <c r="Y132" s="183"/>
      <c r="Z132" s="186">
        <v>205</v>
      </c>
      <c r="AA132" s="175">
        <v>4</v>
      </c>
      <c r="AB132" s="176">
        <f>Z132*AA132</f>
        <v>820</v>
      </c>
      <c r="AC132" s="177">
        <f>L132</f>
        <v>38500</v>
      </c>
      <c r="AD132" s="178">
        <f>AB132*AC132</f>
        <v>31570000</v>
      </c>
      <c r="AE132" s="47">
        <v>25</v>
      </c>
      <c r="AF132" s="87">
        <v>700000</v>
      </c>
      <c r="AG132" s="47" t="s">
        <v>74</v>
      </c>
    </row>
    <row r="133" spans="1:33" s="88" customFormat="1" ht="33.75" customHeight="1" x14ac:dyDescent="0.2">
      <c r="A133" s="162"/>
      <c r="B133" s="47">
        <v>41311338</v>
      </c>
      <c r="C133" s="84" t="s">
        <v>162</v>
      </c>
      <c r="D133" s="85" t="s">
        <v>157</v>
      </c>
      <c r="E133" s="164"/>
      <c r="F133" s="47">
        <v>10</v>
      </c>
      <c r="G133" s="50">
        <v>4</v>
      </c>
      <c r="H133" s="50">
        <f t="shared" si="8"/>
        <v>40</v>
      </c>
      <c r="I133" s="166"/>
      <c r="J133" s="86">
        <v>44614</v>
      </c>
      <c r="K133" s="86">
        <v>44625</v>
      </c>
      <c r="L133" s="168"/>
      <c r="M133" s="169"/>
      <c r="N133" s="179"/>
      <c r="O133" s="179"/>
      <c r="P133" s="150"/>
      <c r="Q133" s="189"/>
      <c r="R133" s="191"/>
      <c r="S133" s="194"/>
      <c r="T133" s="180"/>
      <c r="U133" s="180"/>
      <c r="V133" s="183"/>
      <c r="W133" s="183"/>
      <c r="X133" s="183"/>
      <c r="Y133" s="183"/>
      <c r="Z133" s="186"/>
      <c r="AA133" s="175"/>
      <c r="AB133" s="158"/>
      <c r="AC133" s="175"/>
      <c r="AD133" s="178"/>
      <c r="AE133" s="47">
        <v>25</v>
      </c>
      <c r="AF133" s="87">
        <v>700000</v>
      </c>
      <c r="AG133" s="47" t="s">
        <v>74</v>
      </c>
    </row>
    <row r="134" spans="1:33" s="88" customFormat="1" ht="33.75" customHeight="1" x14ac:dyDescent="0.2">
      <c r="A134" s="162"/>
      <c r="B134" s="47">
        <v>83420234</v>
      </c>
      <c r="C134" s="89" t="s">
        <v>163</v>
      </c>
      <c r="D134" s="90" t="s">
        <v>157</v>
      </c>
      <c r="E134" s="164"/>
      <c r="F134" s="47">
        <v>10</v>
      </c>
      <c r="G134" s="50">
        <v>4</v>
      </c>
      <c r="H134" s="50">
        <f t="shared" si="8"/>
        <v>40</v>
      </c>
      <c r="I134" s="166"/>
      <c r="J134" s="86">
        <v>44628</v>
      </c>
      <c r="K134" s="86">
        <v>44639</v>
      </c>
      <c r="L134" s="168"/>
      <c r="M134" s="169"/>
      <c r="N134" s="179"/>
      <c r="O134" s="179"/>
      <c r="P134" s="150"/>
      <c r="Q134" s="189"/>
      <c r="R134" s="191"/>
      <c r="S134" s="194"/>
      <c r="T134" s="180"/>
      <c r="U134" s="180"/>
      <c r="V134" s="183"/>
      <c r="W134" s="183"/>
      <c r="X134" s="183"/>
      <c r="Y134" s="183"/>
      <c r="Z134" s="186"/>
      <c r="AA134" s="175"/>
      <c r="AB134" s="158"/>
      <c r="AC134" s="175"/>
      <c r="AD134" s="178"/>
      <c r="AE134" s="47">
        <v>25</v>
      </c>
      <c r="AF134" s="87">
        <v>700000</v>
      </c>
      <c r="AG134" s="47" t="s">
        <v>74</v>
      </c>
    </row>
    <row r="135" spans="1:33" s="88" customFormat="1" ht="33.75" customHeight="1" x14ac:dyDescent="0.2">
      <c r="A135" s="162"/>
      <c r="B135" s="47">
        <v>83420235</v>
      </c>
      <c r="C135" s="84" t="s">
        <v>164</v>
      </c>
      <c r="D135" s="85" t="s">
        <v>157</v>
      </c>
      <c r="E135" s="164"/>
      <c r="F135" s="47">
        <v>10</v>
      </c>
      <c r="G135" s="50">
        <v>4</v>
      </c>
      <c r="H135" s="50">
        <f>F135*G135</f>
        <v>40</v>
      </c>
      <c r="I135" s="166"/>
      <c r="J135" s="86">
        <v>44643</v>
      </c>
      <c r="K135" s="86">
        <v>44658</v>
      </c>
      <c r="L135" s="168"/>
      <c r="M135" s="169"/>
      <c r="N135" s="179"/>
      <c r="O135" s="179"/>
      <c r="P135" s="150"/>
      <c r="Q135" s="189"/>
      <c r="R135" s="191"/>
      <c r="S135" s="194"/>
      <c r="T135" s="180"/>
      <c r="U135" s="180"/>
      <c r="V135" s="183"/>
      <c r="W135" s="183"/>
      <c r="X135" s="183"/>
      <c r="Y135" s="183"/>
      <c r="Z135" s="186"/>
      <c r="AA135" s="175"/>
      <c r="AB135" s="158"/>
      <c r="AC135" s="175"/>
      <c r="AD135" s="178"/>
      <c r="AE135" s="47">
        <v>25</v>
      </c>
      <c r="AF135" s="87">
        <v>700000</v>
      </c>
      <c r="AG135" s="47" t="s">
        <v>74</v>
      </c>
    </row>
    <row r="136" spans="1:33" s="88" customFormat="1" ht="33.75" customHeight="1" x14ac:dyDescent="0.2">
      <c r="A136" s="162"/>
      <c r="B136" s="47">
        <v>94150083</v>
      </c>
      <c r="C136" s="84" t="s">
        <v>156</v>
      </c>
      <c r="D136" s="85" t="s">
        <v>157</v>
      </c>
      <c r="E136" s="164"/>
      <c r="F136" s="47">
        <v>15</v>
      </c>
      <c r="G136" s="50">
        <v>4</v>
      </c>
      <c r="H136" s="50">
        <f>F136*G136</f>
        <v>60</v>
      </c>
      <c r="I136" s="166"/>
      <c r="J136" s="86">
        <v>44659</v>
      </c>
      <c r="K136" s="86">
        <v>44679</v>
      </c>
      <c r="L136" s="168"/>
      <c r="M136" s="169"/>
      <c r="N136" s="179"/>
      <c r="O136" s="179" t="s">
        <v>65</v>
      </c>
      <c r="P136" s="150"/>
      <c r="Q136" s="189"/>
      <c r="R136" s="191"/>
      <c r="S136" s="194"/>
      <c r="T136" s="180"/>
      <c r="U136" s="180"/>
      <c r="V136" s="183"/>
      <c r="W136" s="183"/>
      <c r="X136" s="183"/>
      <c r="Y136" s="183"/>
      <c r="Z136" s="186"/>
      <c r="AA136" s="175"/>
      <c r="AB136" s="158"/>
      <c r="AC136" s="175"/>
      <c r="AD136" s="178"/>
      <c r="AE136" s="47">
        <v>25</v>
      </c>
      <c r="AF136" s="87">
        <v>700000</v>
      </c>
      <c r="AG136" s="47" t="s">
        <v>74</v>
      </c>
    </row>
    <row r="137" spans="1:33" s="88" customFormat="1" ht="33.75" customHeight="1" x14ac:dyDescent="0.2">
      <c r="A137" s="162"/>
      <c r="B137" s="47">
        <v>41311338</v>
      </c>
      <c r="C137" s="84" t="s">
        <v>162</v>
      </c>
      <c r="D137" s="85" t="s">
        <v>157</v>
      </c>
      <c r="E137" s="164"/>
      <c r="F137" s="47">
        <v>10</v>
      </c>
      <c r="G137" s="50">
        <v>4</v>
      </c>
      <c r="H137" s="50">
        <f t="shared" ref="H137:H138" si="9">F137*G137</f>
        <v>40</v>
      </c>
      <c r="I137" s="166"/>
      <c r="J137" s="86">
        <v>44680</v>
      </c>
      <c r="K137" s="86">
        <v>44693</v>
      </c>
      <c r="L137" s="168"/>
      <c r="M137" s="169"/>
      <c r="N137" s="179"/>
      <c r="O137" s="179"/>
      <c r="P137" s="150"/>
      <c r="Q137" s="189"/>
      <c r="R137" s="191"/>
      <c r="S137" s="194"/>
      <c r="T137" s="180"/>
      <c r="U137" s="180"/>
      <c r="V137" s="183"/>
      <c r="W137" s="183"/>
      <c r="X137" s="183"/>
      <c r="Y137" s="183"/>
      <c r="Z137" s="186"/>
      <c r="AA137" s="175"/>
      <c r="AB137" s="158"/>
      <c r="AC137" s="175"/>
      <c r="AD137" s="178"/>
      <c r="AE137" s="47">
        <v>25</v>
      </c>
      <c r="AF137" s="87">
        <v>700000</v>
      </c>
      <c r="AG137" s="47" t="s">
        <v>74</v>
      </c>
    </row>
    <row r="138" spans="1:33" s="88" customFormat="1" ht="33.75" customHeight="1" x14ac:dyDescent="0.2">
      <c r="A138" s="162"/>
      <c r="B138" s="47">
        <v>83420234</v>
      </c>
      <c r="C138" s="89" t="s">
        <v>163</v>
      </c>
      <c r="D138" s="90" t="s">
        <v>157</v>
      </c>
      <c r="E138" s="164"/>
      <c r="F138" s="47">
        <v>10</v>
      </c>
      <c r="G138" s="50">
        <v>4</v>
      </c>
      <c r="H138" s="50">
        <f t="shared" si="9"/>
        <v>40</v>
      </c>
      <c r="I138" s="166"/>
      <c r="J138" s="86">
        <v>44694</v>
      </c>
      <c r="K138" s="86">
        <v>44343</v>
      </c>
      <c r="L138" s="168"/>
      <c r="M138" s="169"/>
      <c r="N138" s="179"/>
      <c r="O138" s="179"/>
      <c r="P138" s="150"/>
      <c r="Q138" s="189"/>
      <c r="R138" s="191"/>
      <c r="S138" s="194"/>
      <c r="T138" s="180"/>
      <c r="U138" s="180"/>
      <c r="V138" s="183"/>
      <c r="W138" s="183"/>
      <c r="X138" s="183"/>
      <c r="Y138" s="183"/>
      <c r="Z138" s="186"/>
      <c r="AA138" s="175"/>
      <c r="AB138" s="158"/>
      <c r="AC138" s="175"/>
      <c r="AD138" s="178"/>
      <c r="AE138" s="47">
        <v>25</v>
      </c>
      <c r="AF138" s="87">
        <v>700000</v>
      </c>
      <c r="AG138" s="47" t="s">
        <v>74</v>
      </c>
    </row>
    <row r="139" spans="1:33" s="88" customFormat="1" ht="33.75" customHeight="1" x14ac:dyDescent="0.2">
      <c r="A139" s="162"/>
      <c r="B139" s="47">
        <v>83420235</v>
      </c>
      <c r="C139" s="84" t="s">
        <v>164</v>
      </c>
      <c r="D139" s="85" t="s">
        <v>157</v>
      </c>
      <c r="E139" s="164"/>
      <c r="F139" s="47">
        <v>10</v>
      </c>
      <c r="G139" s="50">
        <v>4</v>
      </c>
      <c r="H139" s="50">
        <f>F139*G139</f>
        <v>40</v>
      </c>
      <c r="I139" s="166"/>
      <c r="J139" s="86">
        <v>44344</v>
      </c>
      <c r="K139" s="86">
        <v>44358</v>
      </c>
      <c r="L139" s="168"/>
      <c r="M139" s="169"/>
      <c r="N139" s="179"/>
      <c r="O139" s="179"/>
      <c r="P139" s="150"/>
      <c r="Q139" s="189"/>
      <c r="R139" s="191"/>
      <c r="S139" s="194"/>
      <c r="T139" s="180"/>
      <c r="U139" s="180"/>
      <c r="V139" s="183"/>
      <c r="W139" s="183"/>
      <c r="X139" s="183"/>
      <c r="Y139" s="183"/>
      <c r="Z139" s="186"/>
      <c r="AA139" s="175"/>
      <c r="AB139" s="158"/>
      <c r="AC139" s="175"/>
      <c r="AD139" s="178"/>
      <c r="AE139" s="47">
        <v>25</v>
      </c>
      <c r="AF139" s="87">
        <v>700000</v>
      </c>
      <c r="AG139" s="47" t="s">
        <v>74</v>
      </c>
    </row>
    <row r="140" spans="1:33" s="88" customFormat="1" ht="33.75" customHeight="1" x14ac:dyDescent="0.2">
      <c r="A140" s="162"/>
      <c r="B140" s="47">
        <v>94150083</v>
      </c>
      <c r="C140" s="84" t="s">
        <v>156</v>
      </c>
      <c r="D140" s="85" t="s">
        <v>157</v>
      </c>
      <c r="E140" s="164"/>
      <c r="F140" s="47">
        <v>15</v>
      </c>
      <c r="G140" s="50">
        <v>4</v>
      </c>
      <c r="H140" s="50">
        <f>F140*G140</f>
        <v>60</v>
      </c>
      <c r="I140" s="166"/>
      <c r="J140" s="86">
        <v>44362</v>
      </c>
      <c r="K140" s="86">
        <v>44382</v>
      </c>
      <c r="L140" s="168"/>
      <c r="M140" s="169"/>
      <c r="N140" s="179"/>
      <c r="O140" s="179" t="s">
        <v>52</v>
      </c>
      <c r="P140" s="150"/>
      <c r="Q140" s="189"/>
      <c r="R140" s="191"/>
      <c r="S140" s="194"/>
      <c r="T140" s="180"/>
      <c r="U140" s="180"/>
      <c r="V140" s="183"/>
      <c r="W140" s="183"/>
      <c r="X140" s="183"/>
      <c r="Y140" s="183"/>
      <c r="Z140" s="186"/>
      <c r="AA140" s="175"/>
      <c r="AB140" s="158"/>
      <c r="AC140" s="175"/>
      <c r="AD140" s="178"/>
      <c r="AE140" s="47">
        <v>25</v>
      </c>
      <c r="AF140" s="87">
        <v>700000</v>
      </c>
      <c r="AG140" s="47" t="s">
        <v>74</v>
      </c>
    </row>
    <row r="141" spans="1:33" s="88" customFormat="1" ht="33.75" customHeight="1" x14ac:dyDescent="0.2">
      <c r="A141" s="162"/>
      <c r="B141" s="47">
        <v>41311338</v>
      </c>
      <c r="C141" s="84" t="s">
        <v>162</v>
      </c>
      <c r="D141" s="85" t="s">
        <v>157</v>
      </c>
      <c r="E141" s="164"/>
      <c r="F141" s="47">
        <v>10</v>
      </c>
      <c r="G141" s="50">
        <v>4</v>
      </c>
      <c r="H141" s="50">
        <f t="shared" ref="H141:H142" si="10">F141*G141</f>
        <v>40</v>
      </c>
      <c r="I141" s="166"/>
      <c r="J141" s="86">
        <v>44383</v>
      </c>
      <c r="K141" s="86">
        <v>44396</v>
      </c>
      <c r="L141" s="168"/>
      <c r="M141" s="169"/>
      <c r="N141" s="179"/>
      <c r="O141" s="179"/>
      <c r="P141" s="150"/>
      <c r="Q141" s="189"/>
      <c r="R141" s="191"/>
      <c r="S141" s="194"/>
      <c r="T141" s="180"/>
      <c r="U141" s="180"/>
      <c r="V141" s="183"/>
      <c r="W141" s="183"/>
      <c r="X141" s="183"/>
      <c r="Y141" s="183"/>
      <c r="Z141" s="186"/>
      <c r="AA141" s="175"/>
      <c r="AB141" s="158"/>
      <c r="AC141" s="175"/>
      <c r="AD141" s="178"/>
      <c r="AE141" s="47">
        <v>25</v>
      </c>
      <c r="AF141" s="87">
        <v>700000</v>
      </c>
      <c r="AG141" s="47" t="s">
        <v>74</v>
      </c>
    </row>
    <row r="142" spans="1:33" s="88" customFormat="1" ht="33.75" customHeight="1" x14ac:dyDescent="0.2">
      <c r="A142" s="162"/>
      <c r="B142" s="47">
        <v>83420234</v>
      </c>
      <c r="C142" s="89" t="s">
        <v>163</v>
      </c>
      <c r="D142" s="90" t="s">
        <v>157</v>
      </c>
      <c r="E142" s="164"/>
      <c r="F142" s="47">
        <v>10</v>
      </c>
      <c r="G142" s="50">
        <v>4</v>
      </c>
      <c r="H142" s="50">
        <f t="shared" si="10"/>
        <v>40</v>
      </c>
      <c r="I142" s="166"/>
      <c r="J142" s="86">
        <v>44398</v>
      </c>
      <c r="K142" s="86">
        <v>44411</v>
      </c>
      <c r="L142" s="168"/>
      <c r="M142" s="169"/>
      <c r="N142" s="179"/>
      <c r="O142" s="179"/>
      <c r="P142" s="150"/>
      <c r="Q142" s="189"/>
      <c r="R142" s="191"/>
      <c r="S142" s="194"/>
      <c r="T142" s="180"/>
      <c r="U142" s="180"/>
      <c r="V142" s="183"/>
      <c r="W142" s="183"/>
      <c r="X142" s="183"/>
      <c r="Y142" s="183"/>
      <c r="Z142" s="186"/>
      <c r="AA142" s="175"/>
      <c r="AB142" s="158"/>
      <c r="AC142" s="175"/>
      <c r="AD142" s="178"/>
      <c r="AE142" s="47">
        <v>25</v>
      </c>
      <c r="AF142" s="87">
        <v>700000</v>
      </c>
      <c r="AG142" s="47" t="s">
        <v>74</v>
      </c>
    </row>
    <row r="143" spans="1:33" s="88" customFormat="1" ht="33.75" customHeight="1" x14ac:dyDescent="0.2">
      <c r="A143" s="162"/>
      <c r="B143" s="47">
        <v>83420235</v>
      </c>
      <c r="C143" s="84" t="s">
        <v>164</v>
      </c>
      <c r="D143" s="85" t="s">
        <v>157</v>
      </c>
      <c r="E143" s="164"/>
      <c r="F143" s="47">
        <v>10</v>
      </c>
      <c r="G143" s="50">
        <v>4</v>
      </c>
      <c r="H143" s="50">
        <f>F143*G143</f>
        <v>40</v>
      </c>
      <c r="I143" s="166"/>
      <c r="J143" s="86">
        <v>44412</v>
      </c>
      <c r="K143" s="86">
        <v>44426</v>
      </c>
      <c r="L143" s="168"/>
      <c r="M143" s="169"/>
      <c r="N143" s="179"/>
      <c r="O143" s="179"/>
      <c r="P143" s="150"/>
      <c r="Q143" s="189"/>
      <c r="R143" s="191"/>
      <c r="S143" s="194"/>
      <c r="T143" s="180"/>
      <c r="U143" s="180"/>
      <c r="V143" s="183"/>
      <c r="W143" s="183"/>
      <c r="X143" s="183"/>
      <c r="Y143" s="183"/>
      <c r="Z143" s="186"/>
      <c r="AA143" s="175"/>
      <c r="AB143" s="158"/>
      <c r="AC143" s="175"/>
      <c r="AD143" s="178"/>
      <c r="AE143" s="47">
        <v>25</v>
      </c>
      <c r="AF143" s="87">
        <v>700000</v>
      </c>
      <c r="AG143" s="47" t="s">
        <v>74</v>
      </c>
    </row>
    <row r="144" spans="1:33" s="88" customFormat="1" ht="33.75" customHeight="1" x14ac:dyDescent="0.2">
      <c r="A144" s="163"/>
      <c r="B144" s="47">
        <v>94150083</v>
      </c>
      <c r="C144" s="84" t="s">
        <v>156</v>
      </c>
      <c r="D144" s="85" t="s">
        <v>157</v>
      </c>
      <c r="E144" s="165"/>
      <c r="F144" s="47">
        <v>15</v>
      </c>
      <c r="G144" s="50">
        <v>4</v>
      </c>
      <c r="H144" s="50">
        <f>F144*G144</f>
        <v>60</v>
      </c>
      <c r="I144" s="167"/>
      <c r="J144" s="86">
        <v>44427</v>
      </c>
      <c r="K144" s="86">
        <v>44447</v>
      </c>
      <c r="L144" s="168"/>
      <c r="M144" s="169"/>
      <c r="N144" s="156"/>
      <c r="O144" s="179" t="s">
        <v>70</v>
      </c>
      <c r="P144" s="150"/>
      <c r="Q144" s="187"/>
      <c r="R144" s="192"/>
      <c r="S144" s="176"/>
      <c r="T144" s="181"/>
      <c r="U144" s="181"/>
      <c r="V144" s="184"/>
      <c r="W144" s="184"/>
      <c r="X144" s="184"/>
      <c r="Y144" s="184"/>
      <c r="Z144" s="186"/>
      <c r="AA144" s="175"/>
      <c r="AB144" s="158"/>
      <c r="AC144" s="175"/>
      <c r="AD144" s="178"/>
      <c r="AE144" s="47">
        <v>25</v>
      </c>
      <c r="AF144" s="87">
        <v>700000</v>
      </c>
      <c r="AG144" s="47" t="s">
        <v>74</v>
      </c>
    </row>
    <row r="145" spans="1:33" s="88" customFormat="1" ht="33.75" customHeight="1" x14ac:dyDescent="0.2">
      <c r="A145" s="163"/>
      <c r="B145" s="47">
        <v>41311338</v>
      </c>
      <c r="C145" s="84" t="s">
        <v>162</v>
      </c>
      <c r="D145" s="85" t="s">
        <v>157</v>
      </c>
      <c r="E145" s="165"/>
      <c r="F145" s="47">
        <v>10</v>
      </c>
      <c r="G145" s="50">
        <v>4</v>
      </c>
      <c r="H145" s="50">
        <f t="shared" ref="H145:H146" si="11">F145*G145</f>
        <v>40</v>
      </c>
      <c r="I145" s="167"/>
      <c r="J145" s="86">
        <v>44448</v>
      </c>
      <c r="K145" s="86">
        <v>44461</v>
      </c>
      <c r="L145" s="168"/>
      <c r="M145" s="169"/>
      <c r="N145" s="156"/>
      <c r="O145" s="179"/>
      <c r="P145" s="150"/>
      <c r="Q145" s="187"/>
      <c r="R145" s="192"/>
      <c r="S145" s="176"/>
      <c r="T145" s="181"/>
      <c r="U145" s="181"/>
      <c r="V145" s="184"/>
      <c r="W145" s="184"/>
      <c r="X145" s="184"/>
      <c r="Y145" s="184"/>
      <c r="Z145" s="186"/>
      <c r="AA145" s="175"/>
      <c r="AB145" s="158"/>
      <c r="AC145" s="175"/>
      <c r="AD145" s="178"/>
      <c r="AE145" s="47">
        <v>25</v>
      </c>
      <c r="AF145" s="87">
        <v>700000</v>
      </c>
      <c r="AG145" s="47" t="s">
        <v>74</v>
      </c>
    </row>
    <row r="146" spans="1:33" s="88" customFormat="1" ht="33.75" customHeight="1" x14ac:dyDescent="0.2">
      <c r="A146" s="163"/>
      <c r="B146" s="47">
        <v>83420234</v>
      </c>
      <c r="C146" s="89" t="s">
        <v>163</v>
      </c>
      <c r="D146" s="90" t="s">
        <v>157</v>
      </c>
      <c r="E146" s="165"/>
      <c r="F146" s="47">
        <v>10</v>
      </c>
      <c r="G146" s="50">
        <v>4</v>
      </c>
      <c r="H146" s="50">
        <f t="shared" si="11"/>
        <v>40</v>
      </c>
      <c r="I146" s="167"/>
      <c r="J146" s="86">
        <v>44462</v>
      </c>
      <c r="K146" s="86">
        <v>44475</v>
      </c>
      <c r="L146" s="168"/>
      <c r="M146" s="169"/>
      <c r="N146" s="156"/>
      <c r="O146" s="179"/>
      <c r="P146" s="150"/>
      <c r="Q146" s="187"/>
      <c r="R146" s="192"/>
      <c r="S146" s="176"/>
      <c r="T146" s="181"/>
      <c r="U146" s="181"/>
      <c r="V146" s="184"/>
      <c r="W146" s="184"/>
      <c r="X146" s="184"/>
      <c r="Y146" s="184"/>
      <c r="Z146" s="186"/>
      <c r="AA146" s="175"/>
      <c r="AB146" s="158"/>
      <c r="AC146" s="175"/>
      <c r="AD146" s="178"/>
      <c r="AE146" s="47">
        <v>25</v>
      </c>
      <c r="AF146" s="87">
        <v>700000</v>
      </c>
      <c r="AG146" s="47" t="s">
        <v>74</v>
      </c>
    </row>
    <row r="147" spans="1:33" s="88" customFormat="1" ht="33.75" customHeight="1" x14ac:dyDescent="0.2">
      <c r="A147" s="163"/>
      <c r="B147" s="47">
        <v>83420235</v>
      </c>
      <c r="C147" s="84" t="s">
        <v>164</v>
      </c>
      <c r="D147" s="85" t="s">
        <v>157</v>
      </c>
      <c r="E147" s="165"/>
      <c r="F147" s="47">
        <v>10</v>
      </c>
      <c r="G147" s="50">
        <v>4</v>
      </c>
      <c r="H147" s="50">
        <f>F147*G147</f>
        <v>40</v>
      </c>
      <c r="I147" s="167"/>
      <c r="J147" s="86">
        <v>44476</v>
      </c>
      <c r="K147" s="86">
        <v>44490</v>
      </c>
      <c r="L147" s="168"/>
      <c r="M147" s="169"/>
      <c r="N147" s="156"/>
      <c r="O147" s="179"/>
      <c r="P147" s="150"/>
      <c r="Q147" s="187"/>
      <c r="R147" s="192"/>
      <c r="S147" s="176"/>
      <c r="T147" s="181"/>
      <c r="U147" s="181"/>
      <c r="V147" s="184"/>
      <c r="W147" s="184"/>
      <c r="X147" s="184"/>
      <c r="Y147" s="184"/>
      <c r="Z147" s="186"/>
      <c r="AA147" s="175"/>
      <c r="AB147" s="158"/>
      <c r="AC147" s="175"/>
      <c r="AD147" s="178"/>
      <c r="AE147" s="47">
        <v>25</v>
      </c>
      <c r="AF147" s="87">
        <v>700000</v>
      </c>
      <c r="AG147" s="47" t="s">
        <v>74</v>
      </c>
    </row>
    <row r="148" spans="1:33" s="88" customFormat="1" ht="33.75" customHeight="1" x14ac:dyDescent="0.2">
      <c r="A148" s="163"/>
      <c r="B148" s="47">
        <v>41311338</v>
      </c>
      <c r="C148" s="84" t="s">
        <v>162</v>
      </c>
      <c r="D148" s="85" t="s">
        <v>157</v>
      </c>
      <c r="E148" s="165"/>
      <c r="F148" s="47">
        <v>10</v>
      </c>
      <c r="G148" s="50">
        <v>4</v>
      </c>
      <c r="H148" s="50">
        <f t="shared" ref="H148:H149" si="12">F148*G148</f>
        <v>40</v>
      </c>
      <c r="I148" s="167"/>
      <c r="J148" s="86">
        <v>44491</v>
      </c>
      <c r="K148" s="86">
        <v>44505</v>
      </c>
      <c r="L148" s="168"/>
      <c r="M148" s="169"/>
      <c r="N148" s="156"/>
      <c r="O148" s="179" t="s">
        <v>63</v>
      </c>
      <c r="P148" s="150"/>
      <c r="Q148" s="187"/>
      <c r="R148" s="192"/>
      <c r="S148" s="176"/>
      <c r="T148" s="181"/>
      <c r="U148" s="181"/>
      <c r="V148" s="184"/>
      <c r="W148" s="184"/>
      <c r="X148" s="184"/>
      <c r="Y148" s="184"/>
      <c r="Z148" s="186"/>
      <c r="AA148" s="175"/>
      <c r="AB148" s="158"/>
      <c r="AC148" s="175"/>
      <c r="AD148" s="178"/>
      <c r="AE148" s="47">
        <v>25</v>
      </c>
      <c r="AF148" s="87">
        <v>700000</v>
      </c>
      <c r="AG148" s="47" t="s">
        <v>74</v>
      </c>
    </row>
    <row r="149" spans="1:33" s="88" customFormat="1" ht="33.75" customHeight="1" x14ac:dyDescent="0.2">
      <c r="A149" s="163"/>
      <c r="B149" s="47">
        <v>83420234</v>
      </c>
      <c r="C149" s="89" t="s">
        <v>163</v>
      </c>
      <c r="D149" s="90" t="s">
        <v>157</v>
      </c>
      <c r="E149" s="165"/>
      <c r="F149" s="47">
        <v>10</v>
      </c>
      <c r="G149" s="50">
        <v>4</v>
      </c>
      <c r="H149" s="50">
        <f t="shared" si="12"/>
        <v>40</v>
      </c>
      <c r="I149" s="167"/>
      <c r="J149" s="86">
        <v>44508</v>
      </c>
      <c r="K149" s="86">
        <v>44522</v>
      </c>
      <c r="L149" s="168"/>
      <c r="M149" s="169"/>
      <c r="N149" s="156"/>
      <c r="O149" s="179"/>
      <c r="P149" s="150"/>
      <c r="Q149" s="187"/>
      <c r="R149" s="192"/>
      <c r="S149" s="176"/>
      <c r="T149" s="181"/>
      <c r="U149" s="181"/>
      <c r="V149" s="184"/>
      <c r="W149" s="184"/>
      <c r="X149" s="184"/>
      <c r="Y149" s="184"/>
      <c r="Z149" s="186"/>
      <c r="AA149" s="175"/>
      <c r="AB149" s="158"/>
      <c r="AC149" s="175"/>
      <c r="AD149" s="178"/>
      <c r="AE149" s="47">
        <v>25</v>
      </c>
      <c r="AF149" s="87">
        <v>700000</v>
      </c>
      <c r="AG149" s="47" t="s">
        <v>74</v>
      </c>
    </row>
    <row r="150" spans="1:33" s="88" customFormat="1" ht="33.75" customHeight="1" thickBot="1" x14ac:dyDescent="0.25">
      <c r="A150" s="196"/>
      <c r="B150" s="47">
        <v>83420235</v>
      </c>
      <c r="C150" s="84" t="s">
        <v>164</v>
      </c>
      <c r="D150" s="85" t="s">
        <v>157</v>
      </c>
      <c r="E150" s="197"/>
      <c r="F150" s="47">
        <v>10</v>
      </c>
      <c r="G150" s="50">
        <v>4</v>
      </c>
      <c r="H150" s="50">
        <f>F150*G150</f>
        <v>40</v>
      </c>
      <c r="I150" s="198"/>
      <c r="J150" s="86">
        <v>44523</v>
      </c>
      <c r="K150" s="86">
        <v>44895</v>
      </c>
      <c r="L150" s="168"/>
      <c r="M150" s="200"/>
      <c r="N150" s="201"/>
      <c r="O150" s="179"/>
      <c r="P150" s="188"/>
      <c r="Q150" s="190"/>
      <c r="R150" s="193"/>
      <c r="S150" s="195"/>
      <c r="T150" s="182"/>
      <c r="U150" s="182"/>
      <c r="V150" s="185"/>
      <c r="W150" s="185"/>
      <c r="X150" s="185"/>
      <c r="Y150" s="185"/>
      <c r="Z150" s="186"/>
      <c r="AA150" s="175"/>
      <c r="AB150" s="159"/>
      <c r="AC150" s="175"/>
      <c r="AD150" s="178"/>
      <c r="AE150" s="47">
        <v>25</v>
      </c>
      <c r="AF150" s="87">
        <v>700000</v>
      </c>
      <c r="AG150" s="47" t="s">
        <v>74</v>
      </c>
    </row>
    <row r="151" spans="1:33" s="88" customFormat="1" ht="33.75" customHeight="1" x14ac:dyDescent="0.2">
      <c r="A151" s="136">
        <v>11</v>
      </c>
      <c r="B151" s="71">
        <v>13530036</v>
      </c>
      <c r="C151" s="91" t="s">
        <v>165</v>
      </c>
      <c r="D151" s="92" t="s">
        <v>166</v>
      </c>
      <c r="E151" s="139" t="s">
        <v>81</v>
      </c>
      <c r="F151" s="71">
        <v>12</v>
      </c>
      <c r="G151" s="75">
        <v>4</v>
      </c>
      <c r="H151" s="75">
        <f>F151*G151</f>
        <v>48</v>
      </c>
      <c r="I151" s="142" t="s">
        <v>50</v>
      </c>
      <c r="J151" s="93">
        <v>44593</v>
      </c>
      <c r="K151" s="93">
        <v>44243</v>
      </c>
      <c r="L151" s="145">
        <v>38500</v>
      </c>
      <c r="M151" s="146">
        <f>AD151</f>
        <v>31570000</v>
      </c>
      <c r="N151" s="118" t="s">
        <v>167</v>
      </c>
      <c r="O151" s="116" t="s">
        <v>63</v>
      </c>
      <c r="P151" s="126" t="s">
        <v>168</v>
      </c>
      <c r="Q151" s="129" t="s">
        <v>169</v>
      </c>
      <c r="R151" s="172" t="s">
        <v>170</v>
      </c>
      <c r="S151" s="134"/>
      <c r="T151" s="119"/>
      <c r="U151" s="119"/>
      <c r="V151" s="122"/>
      <c r="W151" s="122">
        <v>7589</v>
      </c>
      <c r="X151" s="122"/>
      <c r="Y151" s="122"/>
      <c r="Z151" s="125">
        <v>205</v>
      </c>
      <c r="AA151" s="110">
        <v>4</v>
      </c>
      <c r="AB151" s="111">
        <f>Z151*AA151</f>
        <v>820</v>
      </c>
      <c r="AC151" s="114">
        <f>L151</f>
        <v>38500</v>
      </c>
      <c r="AD151" s="115">
        <f>AB151*AC151</f>
        <v>31570000</v>
      </c>
      <c r="AE151" s="71">
        <v>25</v>
      </c>
      <c r="AF151" s="76">
        <v>350000</v>
      </c>
      <c r="AG151" s="71" t="s">
        <v>87</v>
      </c>
    </row>
    <row r="152" spans="1:33" s="88" customFormat="1" ht="33.75" customHeight="1" x14ac:dyDescent="0.2">
      <c r="A152" s="136"/>
      <c r="B152" s="71">
        <v>21730067</v>
      </c>
      <c r="C152" s="91" t="s">
        <v>171</v>
      </c>
      <c r="D152" s="92" t="s">
        <v>172</v>
      </c>
      <c r="E152" s="139"/>
      <c r="F152" s="71">
        <v>10</v>
      </c>
      <c r="G152" s="75">
        <v>4</v>
      </c>
      <c r="H152" s="75">
        <f t="shared" ref="H152:H153" si="13">F152*G152</f>
        <v>40</v>
      </c>
      <c r="I152" s="142"/>
      <c r="J152" s="93">
        <v>44244</v>
      </c>
      <c r="K152" s="93">
        <v>44259</v>
      </c>
      <c r="L152" s="145"/>
      <c r="M152" s="147"/>
      <c r="N152" s="118"/>
      <c r="O152" s="117"/>
      <c r="P152" s="127"/>
      <c r="Q152" s="129"/>
      <c r="R152" s="172"/>
      <c r="S152" s="134"/>
      <c r="T152" s="119"/>
      <c r="U152" s="119"/>
      <c r="V152" s="122"/>
      <c r="W152" s="122"/>
      <c r="X152" s="122"/>
      <c r="Y152" s="122"/>
      <c r="Z152" s="125"/>
      <c r="AA152" s="110"/>
      <c r="AB152" s="112"/>
      <c r="AC152" s="110"/>
      <c r="AD152" s="115"/>
      <c r="AE152" s="71">
        <v>25</v>
      </c>
      <c r="AF152" s="76">
        <v>350000</v>
      </c>
      <c r="AG152" s="71" t="s">
        <v>87</v>
      </c>
    </row>
    <row r="153" spans="1:33" s="88" customFormat="1" ht="33.75" customHeight="1" x14ac:dyDescent="0.2">
      <c r="A153" s="136"/>
      <c r="B153" s="71">
        <v>13410564</v>
      </c>
      <c r="C153" s="94" t="s">
        <v>173</v>
      </c>
      <c r="D153" s="95" t="s">
        <v>174</v>
      </c>
      <c r="E153" s="139"/>
      <c r="F153" s="71">
        <v>15</v>
      </c>
      <c r="G153" s="75">
        <v>4</v>
      </c>
      <c r="H153" s="75">
        <f t="shared" si="13"/>
        <v>60</v>
      </c>
      <c r="I153" s="142"/>
      <c r="J153" s="93">
        <v>44260</v>
      </c>
      <c r="K153" s="93">
        <v>44278</v>
      </c>
      <c r="L153" s="145"/>
      <c r="M153" s="147"/>
      <c r="N153" s="118"/>
      <c r="O153" s="117"/>
      <c r="P153" s="127"/>
      <c r="Q153" s="129"/>
      <c r="R153" s="172"/>
      <c r="S153" s="134"/>
      <c r="T153" s="119"/>
      <c r="U153" s="119"/>
      <c r="V153" s="122"/>
      <c r="W153" s="122"/>
      <c r="X153" s="122"/>
      <c r="Y153" s="122"/>
      <c r="Z153" s="125"/>
      <c r="AA153" s="110"/>
      <c r="AB153" s="112"/>
      <c r="AC153" s="110"/>
      <c r="AD153" s="115"/>
      <c r="AE153" s="71">
        <v>25</v>
      </c>
      <c r="AF153" s="76">
        <v>350000</v>
      </c>
      <c r="AG153" s="71" t="s">
        <v>87</v>
      </c>
    </row>
    <row r="154" spans="1:33" s="88" customFormat="1" ht="33.75" customHeight="1" x14ac:dyDescent="0.2">
      <c r="A154" s="136"/>
      <c r="B154" s="71">
        <v>13530036</v>
      </c>
      <c r="C154" s="91" t="s">
        <v>165</v>
      </c>
      <c r="D154" s="92" t="s">
        <v>166</v>
      </c>
      <c r="E154" s="139"/>
      <c r="F154" s="71">
        <v>12</v>
      </c>
      <c r="G154" s="75">
        <v>4</v>
      </c>
      <c r="H154" s="75">
        <f>F154*G154</f>
        <v>48</v>
      </c>
      <c r="I154" s="142"/>
      <c r="J154" s="93">
        <v>44279</v>
      </c>
      <c r="K154" s="93">
        <v>44298</v>
      </c>
      <c r="L154" s="145"/>
      <c r="M154" s="147"/>
      <c r="N154" s="118"/>
      <c r="O154" s="116" t="s">
        <v>70</v>
      </c>
      <c r="P154" s="127"/>
      <c r="Q154" s="129"/>
      <c r="R154" s="172"/>
      <c r="S154" s="134"/>
      <c r="T154" s="119"/>
      <c r="U154" s="119"/>
      <c r="V154" s="122"/>
      <c r="W154" s="122"/>
      <c r="X154" s="122"/>
      <c r="Y154" s="122"/>
      <c r="Z154" s="125"/>
      <c r="AA154" s="110"/>
      <c r="AB154" s="112"/>
      <c r="AC154" s="110"/>
      <c r="AD154" s="115"/>
      <c r="AE154" s="71">
        <v>25</v>
      </c>
      <c r="AF154" s="76">
        <v>350000</v>
      </c>
      <c r="AG154" s="71" t="s">
        <v>87</v>
      </c>
    </row>
    <row r="155" spans="1:33" s="88" customFormat="1" ht="33.75" customHeight="1" x14ac:dyDescent="0.2">
      <c r="A155" s="136"/>
      <c r="B155" s="71">
        <v>21730067</v>
      </c>
      <c r="C155" s="91" t="s">
        <v>171</v>
      </c>
      <c r="D155" s="92" t="s">
        <v>172</v>
      </c>
      <c r="E155" s="139"/>
      <c r="F155" s="71">
        <v>10</v>
      </c>
      <c r="G155" s="75">
        <v>4</v>
      </c>
      <c r="H155" s="75">
        <f t="shared" ref="H155:H156" si="14">F155*G155</f>
        <v>40</v>
      </c>
      <c r="I155" s="142"/>
      <c r="J155" s="93">
        <v>44299</v>
      </c>
      <c r="K155" s="93">
        <v>44314</v>
      </c>
      <c r="L155" s="145"/>
      <c r="M155" s="147"/>
      <c r="N155" s="118"/>
      <c r="O155" s="117"/>
      <c r="P155" s="127"/>
      <c r="Q155" s="129"/>
      <c r="R155" s="172"/>
      <c r="S155" s="134"/>
      <c r="T155" s="119"/>
      <c r="U155" s="119"/>
      <c r="V155" s="122"/>
      <c r="W155" s="122"/>
      <c r="X155" s="122"/>
      <c r="Y155" s="122"/>
      <c r="Z155" s="125"/>
      <c r="AA155" s="110"/>
      <c r="AB155" s="112"/>
      <c r="AC155" s="110"/>
      <c r="AD155" s="115"/>
      <c r="AE155" s="71">
        <v>25</v>
      </c>
      <c r="AF155" s="76">
        <v>350000</v>
      </c>
      <c r="AG155" s="71" t="s">
        <v>87</v>
      </c>
    </row>
    <row r="156" spans="1:33" s="88" customFormat="1" ht="33.75" customHeight="1" x14ac:dyDescent="0.2">
      <c r="A156" s="136"/>
      <c r="B156" s="71">
        <v>13410564</v>
      </c>
      <c r="C156" s="94" t="s">
        <v>173</v>
      </c>
      <c r="D156" s="95" t="s">
        <v>174</v>
      </c>
      <c r="E156" s="139"/>
      <c r="F156" s="71">
        <v>15</v>
      </c>
      <c r="G156" s="75">
        <v>4</v>
      </c>
      <c r="H156" s="75">
        <f t="shared" si="14"/>
        <v>60</v>
      </c>
      <c r="I156" s="142"/>
      <c r="J156" s="93">
        <v>44315</v>
      </c>
      <c r="K156" s="93">
        <v>44330</v>
      </c>
      <c r="L156" s="145"/>
      <c r="M156" s="147"/>
      <c r="N156" s="118"/>
      <c r="O156" s="117"/>
      <c r="P156" s="127"/>
      <c r="Q156" s="129"/>
      <c r="R156" s="172"/>
      <c r="S156" s="134"/>
      <c r="T156" s="119"/>
      <c r="U156" s="119"/>
      <c r="V156" s="122"/>
      <c r="W156" s="122"/>
      <c r="X156" s="122"/>
      <c r="Y156" s="122"/>
      <c r="Z156" s="125"/>
      <c r="AA156" s="110"/>
      <c r="AB156" s="112"/>
      <c r="AC156" s="110"/>
      <c r="AD156" s="115"/>
      <c r="AE156" s="71">
        <v>25</v>
      </c>
      <c r="AF156" s="76">
        <v>350000</v>
      </c>
      <c r="AG156" s="71" t="s">
        <v>87</v>
      </c>
    </row>
    <row r="157" spans="1:33" s="88" customFormat="1" ht="33.75" customHeight="1" x14ac:dyDescent="0.2">
      <c r="A157" s="136"/>
      <c r="B157" s="71">
        <v>13530036</v>
      </c>
      <c r="C157" s="91" t="s">
        <v>165</v>
      </c>
      <c r="D157" s="92" t="s">
        <v>166</v>
      </c>
      <c r="E157" s="139"/>
      <c r="F157" s="71">
        <v>12</v>
      </c>
      <c r="G157" s="75">
        <v>4</v>
      </c>
      <c r="H157" s="75">
        <f>F157*G157</f>
        <v>48</v>
      </c>
      <c r="I157" s="142"/>
      <c r="J157" s="93">
        <v>44334</v>
      </c>
      <c r="K157" s="93">
        <v>44349</v>
      </c>
      <c r="L157" s="145"/>
      <c r="M157" s="147"/>
      <c r="N157" s="118"/>
      <c r="O157" s="116" t="s">
        <v>66</v>
      </c>
      <c r="P157" s="127"/>
      <c r="Q157" s="129"/>
      <c r="R157" s="172"/>
      <c r="S157" s="134"/>
      <c r="T157" s="119"/>
      <c r="U157" s="119"/>
      <c r="V157" s="122"/>
      <c r="W157" s="122"/>
      <c r="X157" s="122"/>
      <c r="Y157" s="122"/>
      <c r="Z157" s="125"/>
      <c r="AA157" s="110"/>
      <c r="AB157" s="112"/>
      <c r="AC157" s="110"/>
      <c r="AD157" s="115"/>
      <c r="AE157" s="71">
        <v>25</v>
      </c>
      <c r="AF157" s="76">
        <v>350000</v>
      </c>
      <c r="AG157" s="71" t="s">
        <v>87</v>
      </c>
    </row>
    <row r="158" spans="1:33" s="88" customFormat="1" ht="33.75" customHeight="1" x14ac:dyDescent="0.2">
      <c r="A158" s="136"/>
      <c r="B158" s="71">
        <v>21730067</v>
      </c>
      <c r="C158" s="91" t="s">
        <v>171</v>
      </c>
      <c r="D158" s="92" t="s">
        <v>172</v>
      </c>
      <c r="E158" s="139"/>
      <c r="F158" s="71">
        <v>10</v>
      </c>
      <c r="G158" s="75">
        <v>4</v>
      </c>
      <c r="H158" s="75">
        <f t="shared" ref="H158:H159" si="15">F158*G158</f>
        <v>40</v>
      </c>
      <c r="I158" s="142"/>
      <c r="J158" s="93">
        <v>44350</v>
      </c>
      <c r="K158" s="93">
        <v>44369</v>
      </c>
      <c r="L158" s="145"/>
      <c r="M158" s="147"/>
      <c r="N158" s="118"/>
      <c r="O158" s="117"/>
      <c r="P158" s="127"/>
      <c r="Q158" s="129"/>
      <c r="R158" s="172"/>
      <c r="S158" s="134"/>
      <c r="T158" s="119"/>
      <c r="U158" s="119"/>
      <c r="V158" s="122"/>
      <c r="W158" s="122"/>
      <c r="X158" s="122"/>
      <c r="Y158" s="122"/>
      <c r="Z158" s="125"/>
      <c r="AA158" s="110"/>
      <c r="AB158" s="112"/>
      <c r="AC158" s="110"/>
      <c r="AD158" s="115"/>
      <c r="AE158" s="71">
        <v>25</v>
      </c>
      <c r="AF158" s="76">
        <v>350000</v>
      </c>
      <c r="AG158" s="71" t="s">
        <v>87</v>
      </c>
    </row>
    <row r="159" spans="1:33" s="88" customFormat="1" ht="33.75" customHeight="1" x14ac:dyDescent="0.2">
      <c r="A159" s="136"/>
      <c r="B159" s="71">
        <v>13410564</v>
      </c>
      <c r="C159" s="94" t="s">
        <v>173</v>
      </c>
      <c r="D159" s="95" t="s">
        <v>174</v>
      </c>
      <c r="E159" s="139"/>
      <c r="F159" s="71">
        <v>15</v>
      </c>
      <c r="G159" s="75">
        <v>4</v>
      </c>
      <c r="H159" s="75">
        <f t="shared" si="15"/>
        <v>60</v>
      </c>
      <c r="I159" s="142"/>
      <c r="J159" s="93">
        <v>44370</v>
      </c>
      <c r="K159" s="93">
        <v>44385</v>
      </c>
      <c r="L159" s="145"/>
      <c r="M159" s="147"/>
      <c r="N159" s="118"/>
      <c r="O159" s="117"/>
      <c r="P159" s="127"/>
      <c r="Q159" s="129"/>
      <c r="R159" s="172"/>
      <c r="S159" s="134"/>
      <c r="T159" s="119"/>
      <c r="U159" s="119"/>
      <c r="V159" s="122"/>
      <c r="W159" s="122"/>
      <c r="X159" s="122"/>
      <c r="Y159" s="122"/>
      <c r="Z159" s="125"/>
      <c r="AA159" s="110"/>
      <c r="AB159" s="112"/>
      <c r="AC159" s="110"/>
      <c r="AD159" s="115"/>
      <c r="AE159" s="71">
        <v>25</v>
      </c>
      <c r="AF159" s="76">
        <v>350000</v>
      </c>
      <c r="AG159" s="71" t="s">
        <v>87</v>
      </c>
    </row>
    <row r="160" spans="1:33" s="88" customFormat="1" ht="33.75" customHeight="1" x14ac:dyDescent="0.2">
      <c r="A160" s="136"/>
      <c r="B160" s="71">
        <v>13530036</v>
      </c>
      <c r="C160" s="91" t="s">
        <v>165</v>
      </c>
      <c r="D160" s="92" t="s">
        <v>166</v>
      </c>
      <c r="E160" s="139"/>
      <c r="F160" s="71">
        <v>12</v>
      </c>
      <c r="G160" s="75">
        <v>4</v>
      </c>
      <c r="H160" s="75">
        <f>F160*G160</f>
        <v>48</v>
      </c>
      <c r="I160" s="142"/>
      <c r="J160" s="93">
        <v>44386</v>
      </c>
      <c r="K160" s="93">
        <v>44404</v>
      </c>
      <c r="L160" s="145"/>
      <c r="M160" s="147"/>
      <c r="N160" s="118"/>
      <c r="O160" s="116" t="s">
        <v>83</v>
      </c>
      <c r="P160" s="127"/>
      <c r="Q160" s="129"/>
      <c r="R160" s="172"/>
      <c r="S160" s="134"/>
      <c r="T160" s="119"/>
      <c r="U160" s="119"/>
      <c r="V160" s="122"/>
      <c r="W160" s="122"/>
      <c r="X160" s="122"/>
      <c r="Y160" s="122"/>
      <c r="Z160" s="125"/>
      <c r="AA160" s="110"/>
      <c r="AB160" s="112"/>
      <c r="AC160" s="110"/>
      <c r="AD160" s="115"/>
      <c r="AE160" s="71">
        <v>25</v>
      </c>
      <c r="AF160" s="76">
        <v>350000</v>
      </c>
      <c r="AG160" s="71" t="s">
        <v>87</v>
      </c>
    </row>
    <row r="161" spans="1:33" s="88" customFormat="1" ht="33.75" customHeight="1" x14ac:dyDescent="0.2">
      <c r="A161" s="136"/>
      <c r="B161" s="71">
        <v>21730067</v>
      </c>
      <c r="C161" s="91" t="s">
        <v>171</v>
      </c>
      <c r="D161" s="92" t="s">
        <v>172</v>
      </c>
      <c r="E161" s="139"/>
      <c r="F161" s="71">
        <v>10</v>
      </c>
      <c r="G161" s="75">
        <v>4</v>
      </c>
      <c r="H161" s="75">
        <f t="shared" ref="H161:H162" si="16">F161*G161</f>
        <v>40</v>
      </c>
      <c r="I161" s="142"/>
      <c r="J161" s="93">
        <v>44405</v>
      </c>
      <c r="K161" s="93">
        <v>44420</v>
      </c>
      <c r="L161" s="145"/>
      <c r="M161" s="147"/>
      <c r="N161" s="118"/>
      <c r="O161" s="117"/>
      <c r="P161" s="127"/>
      <c r="Q161" s="129"/>
      <c r="R161" s="172"/>
      <c r="S161" s="134"/>
      <c r="T161" s="119"/>
      <c r="U161" s="119"/>
      <c r="V161" s="122"/>
      <c r="W161" s="122"/>
      <c r="X161" s="122"/>
      <c r="Y161" s="122"/>
      <c r="Z161" s="125"/>
      <c r="AA161" s="110"/>
      <c r="AB161" s="112"/>
      <c r="AC161" s="110"/>
      <c r="AD161" s="115"/>
      <c r="AE161" s="71">
        <v>25</v>
      </c>
      <c r="AF161" s="76">
        <v>350000</v>
      </c>
      <c r="AG161" s="71" t="s">
        <v>87</v>
      </c>
    </row>
    <row r="162" spans="1:33" s="88" customFormat="1" ht="33.75" customHeight="1" x14ac:dyDescent="0.2">
      <c r="A162" s="136"/>
      <c r="B162" s="71">
        <v>13410564</v>
      </c>
      <c r="C162" s="94" t="s">
        <v>173</v>
      </c>
      <c r="D162" s="95" t="s">
        <v>174</v>
      </c>
      <c r="E162" s="139"/>
      <c r="F162" s="71">
        <v>15</v>
      </c>
      <c r="G162" s="75">
        <v>4</v>
      </c>
      <c r="H162" s="75">
        <f t="shared" si="16"/>
        <v>60</v>
      </c>
      <c r="I162" s="142"/>
      <c r="J162" s="93">
        <v>44421</v>
      </c>
      <c r="K162" s="93">
        <v>44439</v>
      </c>
      <c r="L162" s="145"/>
      <c r="M162" s="147"/>
      <c r="N162" s="118"/>
      <c r="O162" s="117"/>
      <c r="P162" s="127"/>
      <c r="Q162" s="129"/>
      <c r="R162" s="172"/>
      <c r="S162" s="134"/>
      <c r="T162" s="119"/>
      <c r="U162" s="119"/>
      <c r="V162" s="122"/>
      <c r="W162" s="122"/>
      <c r="X162" s="122"/>
      <c r="Y162" s="122"/>
      <c r="Z162" s="125"/>
      <c r="AA162" s="110"/>
      <c r="AB162" s="112"/>
      <c r="AC162" s="110"/>
      <c r="AD162" s="115"/>
      <c r="AE162" s="71">
        <v>25</v>
      </c>
      <c r="AF162" s="76">
        <v>350000</v>
      </c>
      <c r="AG162" s="71" t="s">
        <v>87</v>
      </c>
    </row>
    <row r="163" spans="1:33" s="88" customFormat="1" ht="33.75" customHeight="1" x14ac:dyDescent="0.2">
      <c r="A163" s="137"/>
      <c r="B163" s="71">
        <v>13530036</v>
      </c>
      <c r="C163" s="91" t="s">
        <v>165</v>
      </c>
      <c r="D163" s="92" t="s">
        <v>166</v>
      </c>
      <c r="E163" s="140"/>
      <c r="F163" s="71">
        <v>12</v>
      </c>
      <c r="G163" s="75">
        <v>4</v>
      </c>
      <c r="H163" s="75">
        <f>F163*G163</f>
        <v>48</v>
      </c>
      <c r="I163" s="143"/>
      <c r="J163" s="93">
        <v>44440</v>
      </c>
      <c r="K163" s="93">
        <v>44455</v>
      </c>
      <c r="L163" s="145"/>
      <c r="M163" s="147"/>
      <c r="N163" s="116"/>
      <c r="O163" s="116" t="s">
        <v>65</v>
      </c>
      <c r="P163" s="127"/>
      <c r="Q163" s="126"/>
      <c r="R163" s="173"/>
      <c r="S163" s="111"/>
      <c r="T163" s="120"/>
      <c r="U163" s="120"/>
      <c r="V163" s="123"/>
      <c r="W163" s="123"/>
      <c r="X163" s="123"/>
      <c r="Y163" s="123"/>
      <c r="Z163" s="125"/>
      <c r="AA163" s="110"/>
      <c r="AB163" s="112"/>
      <c r="AC163" s="110"/>
      <c r="AD163" s="115"/>
      <c r="AE163" s="71">
        <v>25</v>
      </c>
      <c r="AF163" s="76">
        <v>350000</v>
      </c>
      <c r="AG163" s="71" t="s">
        <v>87</v>
      </c>
    </row>
    <row r="164" spans="1:33" s="88" customFormat="1" ht="33.75" customHeight="1" x14ac:dyDescent="0.2">
      <c r="A164" s="137"/>
      <c r="B164" s="71">
        <v>21730067</v>
      </c>
      <c r="C164" s="91" t="s">
        <v>171</v>
      </c>
      <c r="D164" s="92" t="s">
        <v>172</v>
      </c>
      <c r="E164" s="140"/>
      <c r="F164" s="71">
        <v>10</v>
      </c>
      <c r="G164" s="75">
        <v>4</v>
      </c>
      <c r="H164" s="75">
        <f t="shared" ref="H164:H167" si="17">F164*G164</f>
        <v>40</v>
      </c>
      <c r="I164" s="143"/>
      <c r="J164" s="93">
        <v>44456</v>
      </c>
      <c r="K164" s="93">
        <v>44473</v>
      </c>
      <c r="L164" s="145"/>
      <c r="M164" s="147"/>
      <c r="N164" s="116"/>
      <c r="O164" s="117"/>
      <c r="P164" s="127"/>
      <c r="Q164" s="126"/>
      <c r="R164" s="173"/>
      <c r="S164" s="111"/>
      <c r="T164" s="120"/>
      <c r="U164" s="120"/>
      <c r="V164" s="123"/>
      <c r="W164" s="123"/>
      <c r="X164" s="123"/>
      <c r="Y164" s="123"/>
      <c r="Z164" s="125"/>
      <c r="AA164" s="110"/>
      <c r="AB164" s="112"/>
      <c r="AC164" s="110"/>
      <c r="AD164" s="115"/>
      <c r="AE164" s="71">
        <v>25</v>
      </c>
      <c r="AF164" s="76">
        <v>350000</v>
      </c>
      <c r="AG164" s="71" t="s">
        <v>87</v>
      </c>
    </row>
    <row r="165" spans="1:33" s="88" customFormat="1" ht="33.75" customHeight="1" x14ac:dyDescent="0.2">
      <c r="A165" s="137"/>
      <c r="B165" s="71">
        <v>13410564</v>
      </c>
      <c r="C165" s="94" t="s">
        <v>173</v>
      </c>
      <c r="D165" s="95" t="s">
        <v>174</v>
      </c>
      <c r="E165" s="140"/>
      <c r="F165" s="71">
        <v>15</v>
      </c>
      <c r="G165" s="75">
        <v>4</v>
      </c>
      <c r="H165" s="75">
        <f t="shared" si="17"/>
        <v>60</v>
      </c>
      <c r="I165" s="143"/>
      <c r="J165" s="93">
        <v>44474</v>
      </c>
      <c r="K165" s="93">
        <v>44490</v>
      </c>
      <c r="L165" s="145"/>
      <c r="M165" s="147"/>
      <c r="N165" s="116"/>
      <c r="O165" s="117"/>
      <c r="P165" s="127"/>
      <c r="Q165" s="126"/>
      <c r="R165" s="173"/>
      <c r="S165" s="111"/>
      <c r="T165" s="120"/>
      <c r="U165" s="120"/>
      <c r="V165" s="123"/>
      <c r="W165" s="123"/>
      <c r="X165" s="123"/>
      <c r="Y165" s="123"/>
      <c r="Z165" s="125"/>
      <c r="AA165" s="110"/>
      <c r="AB165" s="112"/>
      <c r="AC165" s="110"/>
      <c r="AD165" s="115"/>
      <c r="AE165" s="71">
        <v>25</v>
      </c>
      <c r="AF165" s="76">
        <v>350000</v>
      </c>
      <c r="AG165" s="71" t="s">
        <v>87</v>
      </c>
    </row>
    <row r="166" spans="1:33" s="88" customFormat="1" ht="33.75" customHeight="1" x14ac:dyDescent="0.2">
      <c r="A166" s="137"/>
      <c r="B166" s="71">
        <v>21730067</v>
      </c>
      <c r="C166" s="91" t="s">
        <v>171</v>
      </c>
      <c r="D166" s="92" t="s">
        <v>172</v>
      </c>
      <c r="E166" s="140"/>
      <c r="F166" s="71">
        <v>10</v>
      </c>
      <c r="G166" s="75">
        <v>4</v>
      </c>
      <c r="H166" s="75">
        <f t="shared" si="17"/>
        <v>40</v>
      </c>
      <c r="I166" s="143"/>
      <c r="J166" s="93">
        <v>44491</v>
      </c>
      <c r="K166" s="93">
        <v>44509</v>
      </c>
      <c r="L166" s="145"/>
      <c r="M166" s="147"/>
      <c r="N166" s="116"/>
      <c r="O166" s="118" t="s">
        <v>64</v>
      </c>
      <c r="P166" s="127"/>
      <c r="Q166" s="126"/>
      <c r="R166" s="173"/>
      <c r="S166" s="111"/>
      <c r="T166" s="120"/>
      <c r="U166" s="120"/>
      <c r="V166" s="123"/>
      <c r="W166" s="123"/>
      <c r="X166" s="123"/>
      <c r="Y166" s="123"/>
      <c r="Z166" s="125"/>
      <c r="AA166" s="110"/>
      <c r="AB166" s="112"/>
      <c r="AC166" s="110"/>
      <c r="AD166" s="115"/>
      <c r="AE166" s="71">
        <v>25</v>
      </c>
      <c r="AF166" s="76">
        <v>350000</v>
      </c>
      <c r="AG166" s="71" t="s">
        <v>87</v>
      </c>
    </row>
    <row r="167" spans="1:33" s="88" customFormat="1" ht="33.75" customHeight="1" thickBot="1" x14ac:dyDescent="0.25">
      <c r="A167" s="138"/>
      <c r="B167" s="71">
        <v>13410564</v>
      </c>
      <c r="C167" s="94" t="s">
        <v>173</v>
      </c>
      <c r="D167" s="95" t="s">
        <v>174</v>
      </c>
      <c r="E167" s="141"/>
      <c r="F167" s="71">
        <v>15</v>
      </c>
      <c r="G167" s="75">
        <v>4</v>
      </c>
      <c r="H167" s="75">
        <f t="shared" si="17"/>
        <v>60</v>
      </c>
      <c r="I167" s="144"/>
      <c r="J167" s="93">
        <v>44510</v>
      </c>
      <c r="K167" s="93">
        <v>44895</v>
      </c>
      <c r="L167" s="145"/>
      <c r="M167" s="148"/>
      <c r="N167" s="149"/>
      <c r="O167" s="118"/>
      <c r="P167" s="128"/>
      <c r="Q167" s="130"/>
      <c r="R167" s="174"/>
      <c r="S167" s="135"/>
      <c r="T167" s="121"/>
      <c r="U167" s="121"/>
      <c r="V167" s="124"/>
      <c r="W167" s="124"/>
      <c r="X167" s="124"/>
      <c r="Y167" s="124"/>
      <c r="Z167" s="125"/>
      <c r="AA167" s="110"/>
      <c r="AB167" s="113"/>
      <c r="AC167" s="110"/>
      <c r="AD167" s="115"/>
      <c r="AE167" s="71">
        <v>25</v>
      </c>
      <c r="AF167" s="76">
        <v>350000</v>
      </c>
      <c r="AG167" s="71" t="s">
        <v>87</v>
      </c>
    </row>
    <row r="168" spans="1:33" s="88" customFormat="1" ht="33.75" customHeight="1" x14ac:dyDescent="0.2">
      <c r="A168" s="162"/>
      <c r="B168" s="47">
        <v>83830302</v>
      </c>
      <c r="C168" s="89" t="s">
        <v>175</v>
      </c>
      <c r="D168" s="90" t="s">
        <v>176</v>
      </c>
      <c r="E168" s="164" t="s">
        <v>81</v>
      </c>
      <c r="F168" s="47">
        <v>10</v>
      </c>
      <c r="G168" s="50">
        <v>4</v>
      </c>
      <c r="H168" s="50">
        <v>40</v>
      </c>
      <c r="I168" s="166" t="s">
        <v>50</v>
      </c>
      <c r="J168" s="86">
        <v>44593</v>
      </c>
      <c r="K168" s="86">
        <v>44411</v>
      </c>
      <c r="L168" s="168">
        <v>38500</v>
      </c>
      <c r="M168" s="169">
        <f>AD168</f>
        <v>31416000</v>
      </c>
      <c r="N168" s="157" t="s">
        <v>177</v>
      </c>
      <c r="O168" s="157"/>
      <c r="P168" s="150" t="s">
        <v>178</v>
      </c>
      <c r="Q168" s="150" t="s">
        <v>179</v>
      </c>
      <c r="R168" s="150" t="s">
        <v>55</v>
      </c>
      <c r="S168" s="158"/>
      <c r="T168" s="158"/>
      <c r="U168" s="158"/>
      <c r="V168" s="160"/>
      <c r="W168" s="160">
        <v>7592</v>
      </c>
      <c r="X168" s="160"/>
      <c r="Y168" s="160"/>
      <c r="Z168" s="150">
        <v>204</v>
      </c>
      <c r="AA168" s="150">
        <v>4</v>
      </c>
      <c r="AB168" s="150">
        <f>AA168*Z168</f>
        <v>816</v>
      </c>
      <c r="AC168" s="152">
        <v>38500</v>
      </c>
      <c r="AD168" s="154">
        <f>AC168*AB168</f>
        <v>31416000</v>
      </c>
      <c r="AE168" s="47">
        <v>25</v>
      </c>
      <c r="AF168" s="87">
        <v>750000</v>
      </c>
      <c r="AG168" s="47" t="s">
        <v>74</v>
      </c>
    </row>
    <row r="169" spans="1:33" s="88" customFormat="1" ht="33.75" customHeight="1" x14ac:dyDescent="0.2">
      <c r="A169" s="162"/>
      <c r="B169" s="47">
        <v>82120024</v>
      </c>
      <c r="C169" s="84" t="s">
        <v>180</v>
      </c>
      <c r="D169" s="85" t="s">
        <v>181</v>
      </c>
      <c r="E169" s="164"/>
      <c r="F169" s="47">
        <v>10</v>
      </c>
      <c r="G169" s="50">
        <v>4</v>
      </c>
      <c r="H169" s="50">
        <v>40</v>
      </c>
      <c r="I169" s="166"/>
      <c r="J169" s="86">
        <v>44412</v>
      </c>
      <c r="K169" s="86">
        <v>44426</v>
      </c>
      <c r="L169" s="168"/>
      <c r="M169" s="169"/>
      <c r="N169" s="157"/>
      <c r="O169" s="157"/>
      <c r="P169" s="150"/>
      <c r="Q169" s="150"/>
      <c r="R169" s="150"/>
      <c r="S169" s="158"/>
      <c r="T169" s="158"/>
      <c r="U169" s="158"/>
      <c r="V169" s="160"/>
      <c r="W169" s="160"/>
      <c r="X169" s="160"/>
      <c r="Y169" s="160"/>
      <c r="Z169" s="150"/>
      <c r="AA169" s="150"/>
      <c r="AB169" s="150"/>
      <c r="AC169" s="152"/>
      <c r="AD169" s="154"/>
      <c r="AE169" s="47">
        <v>25</v>
      </c>
      <c r="AF169" s="87">
        <v>750000</v>
      </c>
      <c r="AG169" s="47" t="s">
        <v>74</v>
      </c>
    </row>
    <row r="170" spans="1:33" s="88" customFormat="1" ht="33.75" customHeight="1" x14ac:dyDescent="0.2">
      <c r="A170" s="163"/>
      <c r="B170" s="47">
        <v>83230005</v>
      </c>
      <c r="C170" s="84" t="s">
        <v>182</v>
      </c>
      <c r="D170" s="85" t="s">
        <v>182</v>
      </c>
      <c r="E170" s="165"/>
      <c r="F170" s="47">
        <v>15</v>
      </c>
      <c r="G170" s="50">
        <v>4</v>
      </c>
      <c r="H170" s="50">
        <v>60</v>
      </c>
      <c r="I170" s="167"/>
      <c r="J170" s="86">
        <v>44427</v>
      </c>
      <c r="K170" s="86">
        <v>44447</v>
      </c>
      <c r="L170" s="168"/>
      <c r="M170" s="169"/>
      <c r="N170" s="157"/>
      <c r="O170" s="156" t="s">
        <v>63</v>
      </c>
      <c r="P170" s="150"/>
      <c r="Q170" s="150"/>
      <c r="R170" s="150"/>
      <c r="S170" s="158"/>
      <c r="T170" s="158"/>
      <c r="U170" s="158"/>
      <c r="V170" s="160"/>
      <c r="W170" s="160"/>
      <c r="X170" s="160"/>
      <c r="Y170" s="160"/>
      <c r="Z170" s="150"/>
      <c r="AA170" s="150"/>
      <c r="AB170" s="150"/>
      <c r="AC170" s="152"/>
      <c r="AD170" s="154"/>
      <c r="AE170" s="47">
        <v>25</v>
      </c>
      <c r="AF170" s="87">
        <v>750000</v>
      </c>
      <c r="AG170" s="47" t="s">
        <v>74</v>
      </c>
    </row>
    <row r="171" spans="1:33" s="88" customFormat="1" ht="33.75" customHeight="1" x14ac:dyDescent="0.2">
      <c r="A171" s="163"/>
      <c r="B171" s="47">
        <v>22410065</v>
      </c>
      <c r="C171" s="84" t="s">
        <v>183</v>
      </c>
      <c r="D171" s="85" t="s">
        <v>184</v>
      </c>
      <c r="E171" s="165"/>
      <c r="F171" s="47">
        <v>10</v>
      </c>
      <c r="G171" s="50">
        <v>4</v>
      </c>
      <c r="H171" s="50">
        <v>40</v>
      </c>
      <c r="I171" s="167"/>
      <c r="J171" s="86">
        <v>44448</v>
      </c>
      <c r="K171" s="86">
        <v>44461</v>
      </c>
      <c r="L171" s="168"/>
      <c r="M171" s="169"/>
      <c r="N171" s="157"/>
      <c r="O171" s="157"/>
      <c r="P171" s="150"/>
      <c r="Q171" s="150"/>
      <c r="R171" s="150"/>
      <c r="S171" s="158"/>
      <c r="T171" s="158"/>
      <c r="U171" s="158"/>
      <c r="V171" s="160"/>
      <c r="W171" s="160"/>
      <c r="X171" s="160"/>
      <c r="Y171" s="160"/>
      <c r="Z171" s="150"/>
      <c r="AA171" s="150"/>
      <c r="AB171" s="150"/>
      <c r="AC171" s="152"/>
      <c r="AD171" s="154"/>
      <c r="AE171" s="47">
        <v>25</v>
      </c>
      <c r="AF171" s="87">
        <v>750000</v>
      </c>
      <c r="AG171" s="47" t="s">
        <v>74</v>
      </c>
    </row>
    <row r="172" spans="1:33" s="88" customFormat="1" ht="33.75" customHeight="1" x14ac:dyDescent="0.2">
      <c r="A172" s="163"/>
      <c r="B172" s="47">
        <v>83830302</v>
      </c>
      <c r="C172" s="89" t="s">
        <v>175</v>
      </c>
      <c r="D172" s="90" t="s">
        <v>176</v>
      </c>
      <c r="E172" s="165"/>
      <c r="F172" s="47">
        <v>10</v>
      </c>
      <c r="G172" s="50">
        <v>4</v>
      </c>
      <c r="H172" s="50">
        <v>40</v>
      </c>
      <c r="I172" s="167"/>
      <c r="J172" s="86">
        <v>44462</v>
      </c>
      <c r="K172" s="86">
        <v>44475</v>
      </c>
      <c r="L172" s="168"/>
      <c r="M172" s="169"/>
      <c r="N172" s="157"/>
      <c r="O172" s="157"/>
      <c r="P172" s="150"/>
      <c r="Q172" s="150"/>
      <c r="R172" s="150"/>
      <c r="S172" s="158"/>
      <c r="T172" s="158"/>
      <c r="U172" s="158"/>
      <c r="V172" s="160"/>
      <c r="W172" s="160"/>
      <c r="X172" s="160"/>
      <c r="Y172" s="160"/>
      <c r="Z172" s="150"/>
      <c r="AA172" s="150"/>
      <c r="AB172" s="150"/>
      <c r="AC172" s="152"/>
      <c r="AD172" s="154"/>
      <c r="AE172" s="47">
        <v>25</v>
      </c>
      <c r="AF172" s="87">
        <v>750000</v>
      </c>
      <c r="AG172" s="47" t="s">
        <v>74</v>
      </c>
    </row>
    <row r="173" spans="1:33" s="88" customFormat="1" ht="33.75" customHeight="1" x14ac:dyDescent="0.2">
      <c r="A173" s="163"/>
      <c r="B173" s="47">
        <v>82120024</v>
      </c>
      <c r="C173" s="84" t="s">
        <v>180</v>
      </c>
      <c r="D173" s="85" t="s">
        <v>181</v>
      </c>
      <c r="E173" s="165"/>
      <c r="F173" s="47">
        <v>10</v>
      </c>
      <c r="G173" s="50">
        <v>4</v>
      </c>
      <c r="H173" s="50">
        <v>40</v>
      </c>
      <c r="I173" s="167"/>
      <c r="J173" s="86">
        <v>44476</v>
      </c>
      <c r="K173" s="86">
        <v>44490</v>
      </c>
      <c r="L173" s="168"/>
      <c r="M173" s="169"/>
      <c r="N173" s="157"/>
      <c r="O173" s="157"/>
      <c r="P173" s="150"/>
      <c r="Q173" s="150"/>
      <c r="R173" s="150"/>
      <c r="S173" s="158"/>
      <c r="T173" s="158"/>
      <c r="U173" s="158"/>
      <c r="V173" s="160"/>
      <c r="W173" s="160"/>
      <c r="X173" s="160"/>
      <c r="Y173" s="160"/>
      <c r="Z173" s="150"/>
      <c r="AA173" s="150"/>
      <c r="AB173" s="150"/>
      <c r="AC173" s="152"/>
      <c r="AD173" s="154"/>
      <c r="AE173" s="47">
        <v>25</v>
      </c>
      <c r="AF173" s="87">
        <v>750000</v>
      </c>
      <c r="AG173" s="47" t="s">
        <v>74</v>
      </c>
    </row>
    <row r="174" spans="1:33" s="88" customFormat="1" ht="33.75" customHeight="1" x14ac:dyDescent="0.2">
      <c r="A174" s="163"/>
      <c r="B174" s="47">
        <v>22410065</v>
      </c>
      <c r="C174" s="84" t="s">
        <v>183</v>
      </c>
      <c r="D174" s="85" t="s">
        <v>184</v>
      </c>
      <c r="E174" s="165"/>
      <c r="F174" s="47">
        <v>10</v>
      </c>
      <c r="G174" s="50">
        <v>4</v>
      </c>
      <c r="H174" s="50">
        <v>40</v>
      </c>
      <c r="I174" s="167"/>
      <c r="J174" s="86">
        <v>44491</v>
      </c>
      <c r="K174" s="86">
        <v>44505</v>
      </c>
      <c r="L174" s="168"/>
      <c r="M174" s="169"/>
      <c r="N174" s="157"/>
      <c r="O174" s="156" t="s">
        <v>64</v>
      </c>
      <c r="P174" s="150"/>
      <c r="Q174" s="150"/>
      <c r="R174" s="150"/>
      <c r="S174" s="158"/>
      <c r="T174" s="158"/>
      <c r="U174" s="158"/>
      <c r="V174" s="160"/>
      <c r="W174" s="160"/>
      <c r="X174" s="160"/>
      <c r="Y174" s="160"/>
      <c r="Z174" s="150"/>
      <c r="AA174" s="150"/>
      <c r="AB174" s="150"/>
      <c r="AC174" s="152"/>
      <c r="AD174" s="154"/>
      <c r="AE174" s="47">
        <v>25</v>
      </c>
      <c r="AF174" s="87">
        <v>750000</v>
      </c>
      <c r="AG174" s="47" t="s">
        <v>74</v>
      </c>
    </row>
    <row r="175" spans="1:33" s="88" customFormat="1" ht="33.75" customHeight="1" x14ac:dyDescent="0.2">
      <c r="A175" s="163"/>
      <c r="B175" s="47">
        <v>83830302</v>
      </c>
      <c r="C175" s="89" t="s">
        <v>175</v>
      </c>
      <c r="D175" s="90" t="s">
        <v>176</v>
      </c>
      <c r="E175" s="165"/>
      <c r="F175" s="47">
        <v>10</v>
      </c>
      <c r="G175" s="50">
        <v>4</v>
      </c>
      <c r="H175" s="50">
        <v>40</v>
      </c>
      <c r="I175" s="167"/>
      <c r="J175" s="86">
        <v>44508</v>
      </c>
      <c r="K175" s="86">
        <v>44522</v>
      </c>
      <c r="L175" s="168"/>
      <c r="M175" s="169"/>
      <c r="N175" s="157"/>
      <c r="O175" s="157"/>
      <c r="P175" s="150"/>
      <c r="Q175" s="150"/>
      <c r="R175" s="150"/>
      <c r="S175" s="158"/>
      <c r="T175" s="158"/>
      <c r="U175" s="158"/>
      <c r="V175" s="160"/>
      <c r="W175" s="160"/>
      <c r="X175" s="160"/>
      <c r="Y175" s="160"/>
      <c r="Z175" s="150"/>
      <c r="AA175" s="150"/>
      <c r="AB175" s="150"/>
      <c r="AC175" s="152"/>
      <c r="AD175" s="154"/>
      <c r="AE175" s="47">
        <v>25</v>
      </c>
      <c r="AF175" s="87">
        <v>750000</v>
      </c>
      <c r="AG175" s="47" t="s">
        <v>74</v>
      </c>
    </row>
    <row r="176" spans="1:33" s="88" customFormat="1" ht="33.75" customHeight="1" x14ac:dyDescent="0.2">
      <c r="A176" s="162"/>
      <c r="B176" s="47">
        <v>82120024</v>
      </c>
      <c r="C176" s="84" t="s">
        <v>180</v>
      </c>
      <c r="D176" s="85" t="s">
        <v>181</v>
      </c>
      <c r="E176" s="164"/>
      <c r="F176" s="47">
        <v>10</v>
      </c>
      <c r="G176" s="50">
        <v>4</v>
      </c>
      <c r="H176" s="50">
        <v>40</v>
      </c>
      <c r="I176" s="166"/>
      <c r="J176" s="86">
        <v>44523</v>
      </c>
      <c r="K176" s="86">
        <v>44895</v>
      </c>
      <c r="L176" s="168"/>
      <c r="M176" s="170"/>
      <c r="N176" s="171"/>
      <c r="O176" s="157"/>
      <c r="P176" s="151"/>
      <c r="Q176" s="151"/>
      <c r="R176" s="151"/>
      <c r="S176" s="159"/>
      <c r="T176" s="159"/>
      <c r="U176" s="159"/>
      <c r="V176" s="161"/>
      <c r="W176" s="161"/>
      <c r="X176" s="161"/>
      <c r="Y176" s="161"/>
      <c r="Z176" s="151"/>
      <c r="AA176" s="151"/>
      <c r="AB176" s="151"/>
      <c r="AC176" s="153"/>
      <c r="AD176" s="155"/>
      <c r="AE176" s="47">
        <v>25</v>
      </c>
      <c r="AF176" s="87">
        <v>750000</v>
      </c>
      <c r="AG176" s="47" t="s">
        <v>74</v>
      </c>
    </row>
    <row r="177" spans="1:33" s="88" customFormat="1" ht="33.75" customHeight="1" x14ac:dyDescent="0.2">
      <c r="A177" s="136">
        <v>11</v>
      </c>
      <c r="B177" s="71">
        <v>83830301</v>
      </c>
      <c r="C177" s="91" t="s">
        <v>185</v>
      </c>
      <c r="D177" s="92" t="s">
        <v>186</v>
      </c>
      <c r="E177" s="139" t="s">
        <v>81</v>
      </c>
      <c r="F177" s="71">
        <v>12</v>
      </c>
      <c r="G177" s="75">
        <v>4</v>
      </c>
      <c r="H177" s="75">
        <f>F177*G177</f>
        <v>48</v>
      </c>
      <c r="I177" s="142" t="s">
        <v>50</v>
      </c>
      <c r="J177" s="93">
        <v>44593</v>
      </c>
      <c r="K177" s="93">
        <v>44243</v>
      </c>
      <c r="L177" s="145">
        <v>38500</v>
      </c>
      <c r="M177" s="146">
        <f>AD177</f>
        <v>31416000</v>
      </c>
      <c r="N177" s="118" t="s">
        <v>187</v>
      </c>
      <c r="O177" s="116" t="s">
        <v>63</v>
      </c>
      <c r="P177" s="126" t="s">
        <v>188</v>
      </c>
      <c r="Q177" s="129" t="s">
        <v>189</v>
      </c>
      <c r="R177" s="131" t="s">
        <v>96</v>
      </c>
      <c r="S177" s="134"/>
      <c r="T177" s="119"/>
      <c r="U177" s="119"/>
      <c r="V177" s="122"/>
      <c r="W177" s="122">
        <v>7594</v>
      </c>
      <c r="X177" s="122" t="s">
        <v>190</v>
      </c>
      <c r="Y177" s="122"/>
      <c r="Z177" s="125">
        <v>204</v>
      </c>
      <c r="AA177" s="110">
        <v>4</v>
      </c>
      <c r="AB177" s="111">
        <f>Z177*AA177</f>
        <v>816</v>
      </c>
      <c r="AC177" s="114">
        <f>L177</f>
        <v>38500</v>
      </c>
      <c r="AD177" s="115">
        <f>AB177*AC177</f>
        <v>31416000</v>
      </c>
      <c r="AE177" s="71">
        <v>25</v>
      </c>
      <c r="AF177" s="76">
        <v>700000</v>
      </c>
      <c r="AG177" s="71" t="s">
        <v>74</v>
      </c>
    </row>
    <row r="178" spans="1:33" s="88" customFormat="1" ht="33.75" customHeight="1" x14ac:dyDescent="0.2">
      <c r="A178" s="136"/>
      <c r="B178" s="71">
        <v>83830299</v>
      </c>
      <c r="C178" s="91" t="s">
        <v>191</v>
      </c>
      <c r="D178" s="92" t="s">
        <v>192</v>
      </c>
      <c r="E178" s="139"/>
      <c r="F178" s="71">
        <v>12</v>
      </c>
      <c r="G178" s="75">
        <v>4</v>
      </c>
      <c r="H178" s="75">
        <f t="shared" ref="H178:H179" si="18">F178*G178</f>
        <v>48</v>
      </c>
      <c r="I178" s="142"/>
      <c r="J178" s="93">
        <v>44244</v>
      </c>
      <c r="K178" s="93">
        <v>44259</v>
      </c>
      <c r="L178" s="145"/>
      <c r="M178" s="147"/>
      <c r="N178" s="118"/>
      <c r="O178" s="117"/>
      <c r="P178" s="127"/>
      <c r="Q178" s="129"/>
      <c r="R178" s="131"/>
      <c r="S178" s="134"/>
      <c r="T178" s="119"/>
      <c r="U178" s="119"/>
      <c r="V178" s="122"/>
      <c r="W178" s="122"/>
      <c r="X178" s="122"/>
      <c r="Y178" s="122"/>
      <c r="Z178" s="125"/>
      <c r="AA178" s="110"/>
      <c r="AB178" s="112"/>
      <c r="AC178" s="110"/>
      <c r="AD178" s="115"/>
      <c r="AE178" s="71">
        <v>25</v>
      </c>
      <c r="AF178" s="76">
        <v>700000</v>
      </c>
      <c r="AG178" s="71" t="s">
        <v>74</v>
      </c>
    </row>
    <row r="179" spans="1:33" s="88" customFormat="1" ht="33.75" customHeight="1" x14ac:dyDescent="0.2">
      <c r="A179" s="136"/>
      <c r="B179" s="71">
        <v>83830302</v>
      </c>
      <c r="C179" s="94" t="s">
        <v>193</v>
      </c>
      <c r="D179" s="95" t="s">
        <v>194</v>
      </c>
      <c r="E179" s="139"/>
      <c r="F179" s="71">
        <v>12</v>
      </c>
      <c r="G179" s="75">
        <v>4</v>
      </c>
      <c r="H179" s="75">
        <f t="shared" si="18"/>
        <v>48</v>
      </c>
      <c r="I179" s="142"/>
      <c r="J179" s="93">
        <v>44260</v>
      </c>
      <c r="K179" s="93">
        <v>44278</v>
      </c>
      <c r="L179" s="145"/>
      <c r="M179" s="147"/>
      <c r="N179" s="118"/>
      <c r="O179" s="117"/>
      <c r="P179" s="127"/>
      <c r="Q179" s="129"/>
      <c r="R179" s="131"/>
      <c r="S179" s="134"/>
      <c r="T179" s="119"/>
      <c r="U179" s="119"/>
      <c r="V179" s="122"/>
      <c r="W179" s="122"/>
      <c r="X179" s="122"/>
      <c r="Y179" s="122"/>
      <c r="Z179" s="125"/>
      <c r="AA179" s="110"/>
      <c r="AB179" s="112"/>
      <c r="AC179" s="110"/>
      <c r="AD179" s="115"/>
      <c r="AE179" s="71">
        <v>25</v>
      </c>
      <c r="AF179" s="76">
        <v>700000</v>
      </c>
      <c r="AG179" s="71" t="s">
        <v>74</v>
      </c>
    </row>
    <row r="180" spans="1:33" s="88" customFormat="1" ht="33.75" customHeight="1" x14ac:dyDescent="0.2">
      <c r="A180" s="136"/>
      <c r="B180" s="71">
        <v>83830301</v>
      </c>
      <c r="C180" s="91" t="s">
        <v>185</v>
      </c>
      <c r="D180" s="92" t="s">
        <v>186</v>
      </c>
      <c r="E180" s="139"/>
      <c r="F180" s="71">
        <v>12</v>
      </c>
      <c r="G180" s="75">
        <v>4</v>
      </c>
      <c r="H180" s="75">
        <f>F180*G180</f>
        <v>48</v>
      </c>
      <c r="I180" s="142"/>
      <c r="J180" s="93">
        <v>44279</v>
      </c>
      <c r="K180" s="93">
        <v>44298</v>
      </c>
      <c r="L180" s="145"/>
      <c r="M180" s="147"/>
      <c r="N180" s="118"/>
      <c r="O180" s="116" t="s">
        <v>70</v>
      </c>
      <c r="P180" s="127"/>
      <c r="Q180" s="129"/>
      <c r="R180" s="131"/>
      <c r="S180" s="134"/>
      <c r="T180" s="119"/>
      <c r="U180" s="119"/>
      <c r="V180" s="122"/>
      <c r="W180" s="122"/>
      <c r="X180" s="122"/>
      <c r="Y180" s="122"/>
      <c r="Z180" s="125"/>
      <c r="AA180" s="110"/>
      <c r="AB180" s="112"/>
      <c r="AC180" s="110"/>
      <c r="AD180" s="115"/>
      <c r="AE180" s="71">
        <v>25</v>
      </c>
      <c r="AF180" s="76">
        <v>700000</v>
      </c>
      <c r="AG180" s="71" t="s">
        <v>74</v>
      </c>
    </row>
    <row r="181" spans="1:33" s="88" customFormat="1" ht="33.75" customHeight="1" x14ac:dyDescent="0.2">
      <c r="A181" s="136"/>
      <c r="B181" s="71">
        <v>83830299</v>
      </c>
      <c r="C181" s="91" t="s">
        <v>191</v>
      </c>
      <c r="D181" s="92" t="s">
        <v>192</v>
      </c>
      <c r="E181" s="139"/>
      <c r="F181" s="71">
        <v>12</v>
      </c>
      <c r="G181" s="75">
        <v>4</v>
      </c>
      <c r="H181" s="75">
        <f t="shared" ref="H181:H182" si="19">F181*G181</f>
        <v>48</v>
      </c>
      <c r="I181" s="142"/>
      <c r="J181" s="93">
        <v>44299</v>
      </c>
      <c r="K181" s="93">
        <v>44314</v>
      </c>
      <c r="L181" s="145"/>
      <c r="M181" s="147"/>
      <c r="N181" s="118"/>
      <c r="O181" s="117"/>
      <c r="P181" s="127"/>
      <c r="Q181" s="129"/>
      <c r="R181" s="131"/>
      <c r="S181" s="134"/>
      <c r="T181" s="119"/>
      <c r="U181" s="119"/>
      <c r="V181" s="122"/>
      <c r="W181" s="122"/>
      <c r="X181" s="122"/>
      <c r="Y181" s="122"/>
      <c r="Z181" s="125"/>
      <c r="AA181" s="110"/>
      <c r="AB181" s="112"/>
      <c r="AC181" s="110"/>
      <c r="AD181" s="115"/>
      <c r="AE181" s="71">
        <v>25</v>
      </c>
      <c r="AF181" s="76">
        <v>700000</v>
      </c>
      <c r="AG181" s="71" t="s">
        <v>74</v>
      </c>
    </row>
    <row r="182" spans="1:33" s="88" customFormat="1" ht="33.75" customHeight="1" x14ac:dyDescent="0.2">
      <c r="A182" s="136"/>
      <c r="B182" s="71">
        <v>83830302</v>
      </c>
      <c r="C182" s="94" t="s">
        <v>193</v>
      </c>
      <c r="D182" s="95" t="s">
        <v>194</v>
      </c>
      <c r="E182" s="139"/>
      <c r="F182" s="71">
        <v>12</v>
      </c>
      <c r="G182" s="75">
        <v>4</v>
      </c>
      <c r="H182" s="75">
        <f t="shared" si="19"/>
        <v>48</v>
      </c>
      <c r="I182" s="142"/>
      <c r="J182" s="93">
        <v>44315</v>
      </c>
      <c r="K182" s="93">
        <v>44330</v>
      </c>
      <c r="L182" s="145"/>
      <c r="M182" s="147"/>
      <c r="N182" s="118"/>
      <c r="O182" s="117"/>
      <c r="P182" s="127"/>
      <c r="Q182" s="129"/>
      <c r="R182" s="131"/>
      <c r="S182" s="134"/>
      <c r="T182" s="119"/>
      <c r="U182" s="119"/>
      <c r="V182" s="122"/>
      <c r="W182" s="122"/>
      <c r="X182" s="122"/>
      <c r="Y182" s="122"/>
      <c r="Z182" s="125"/>
      <c r="AA182" s="110"/>
      <c r="AB182" s="112"/>
      <c r="AC182" s="110"/>
      <c r="AD182" s="115"/>
      <c r="AE182" s="71">
        <v>25</v>
      </c>
      <c r="AF182" s="76">
        <v>700000</v>
      </c>
      <c r="AG182" s="71" t="s">
        <v>74</v>
      </c>
    </row>
    <row r="183" spans="1:33" s="88" customFormat="1" ht="33.75" customHeight="1" x14ac:dyDescent="0.2">
      <c r="A183" s="136"/>
      <c r="B183" s="71">
        <v>83830301</v>
      </c>
      <c r="C183" s="91" t="s">
        <v>185</v>
      </c>
      <c r="D183" s="92" t="s">
        <v>186</v>
      </c>
      <c r="E183" s="139"/>
      <c r="F183" s="71">
        <v>12</v>
      </c>
      <c r="G183" s="75">
        <v>4</v>
      </c>
      <c r="H183" s="75">
        <f>F183*G183</f>
        <v>48</v>
      </c>
      <c r="I183" s="142"/>
      <c r="J183" s="93">
        <v>44334</v>
      </c>
      <c r="K183" s="93">
        <v>44349</v>
      </c>
      <c r="L183" s="145"/>
      <c r="M183" s="147"/>
      <c r="N183" s="118"/>
      <c r="O183" s="116" t="s">
        <v>66</v>
      </c>
      <c r="P183" s="127"/>
      <c r="Q183" s="129"/>
      <c r="R183" s="131"/>
      <c r="S183" s="134"/>
      <c r="T183" s="119"/>
      <c r="U183" s="119"/>
      <c r="V183" s="122"/>
      <c r="W183" s="122"/>
      <c r="X183" s="122"/>
      <c r="Y183" s="122"/>
      <c r="Z183" s="125"/>
      <c r="AA183" s="110"/>
      <c r="AB183" s="112"/>
      <c r="AC183" s="110"/>
      <c r="AD183" s="115"/>
      <c r="AE183" s="71">
        <v>25</v>
      </c>
      <c r="AF183" s="76">
        <v>700000</v>
      </c>
      <c r="AG183" s="71" t="s">
        <v>74</v>
      </c>
    </row>
    <row r="184" spans="1:33" s="88" customFormat="1" ht="33.75" customHeight="1" x14ac:dyDescent="0.2">
      <c r="A184" s="136"/>
      <c r="B184" s="71">
        <v>83830299</v>
      </c>
      <c r="C184" s="91" t="s">
        <v>191</v>
      </c>
      <c r="D184" s="92" t="s">
        <v>192</v>
      </c>
      <c r="E184" s="139"/>
      <c r="F184" s="71">
        <v>12</v>
      </c>
      <c r="G184" s="75">
        <v>4</v>
      </c>
      <c r="H184" s="75">
        <f t="shared" ref="H184:H185" si="20">F184*G184</f>
        <v>48</v>
      </c>
      <c r="I184" s="142"/>
      <c r="J184" s="93">
        <v>44350</v>
      </c>
      <c r="K184" s="93">
        <v>44369</v>
      </c>
      <c r="L184" s="145"/>
      <c r="M184" s="147"/>
      <c r="N184" s="118"/>
      <c r="O184" s="117"/>
      <c r="P184" s="127"/>
      <c r="Q184" s="129"/>
      <c r="R184" s="131"/>
      <c r="S184" s="134"/>
      <c r="T184" s="119"/>
      <c r="U184" s="119"/>
      <c r="V184" s="122"/>
      <c r="W184" s="122"/>
      <c r="X184" s="122"/>
      <c r="Y184" s="122"/>
      <c r="Z184" s="125"/>
      <c r="AA184" s="110"/>
      <c r="AB184" s="112"/>
      <c r="AC184" s="110"/>
      <c r="AD184" s="115"/>
      <c r="AE184" s="71">
        <v>25</v>
      </c>
      <c r="AF184" s="76">
        <v>700000</v>
      </c>
      <c r="AG184" s="71" t="s">
        <v>74</v>
      </c>
    </row>
    <row r="185" spans="1:33" s="88" customFormat="1" ht="33.75" customHeight="1" x14ac:dyDescent="0.2">
      <c r="A185" s="136"/>
      <c r="B185" s="71">
        <v>83830302</v>
      </c>
      <c r="C185" s="94" t="s">
        <v>193</v>
      </c>
      <c r="D185" s="95" t="s">
        <v>194</v>
      </c>
      <c r="E185" s="139"/>
      <c r="F185" s="71">
        <v>12</v>
      </c>
      <c r="G185" s="75">
        <v>4</v>
      </c>
      <c r="H185" s="75">
        <f t="shared" si="20"/>
        <v>48</v>
      </c>
      <c r="I185" s="142"/>
      <c r="J185" s="93">
        <v>44370</v>
      </c>
      <c r="K185" s="93">
        <v>44385</v>
      </c>
      <c r="L185" s="145"/>
      <c r="M185" s="147"/>
      <c r="N185" s="118"/>
      <c r="O185" s="117"/>
      <c r="P185" s="127"/>
      <c r="Q185" s="129"/>
      <c r="R185" s="131"/>
      <c r="S185" s="134"/>
      <c r="T185" s="119"/>
      <c r="U185" s="119"/>
      <c r="V185" s="122"/>
      <c r="W185" s="122"/>
      <c r="X185" s="122"/>
      <c r="Y185" s="122"/>
      <c r="Z185" s="125"/>
      <c r="AA185" s="110"/>
      <c r="AB185" s="112"/>
      <c r="AC185" s="110"/>
      <c r="AD185" s="115"/>
      <c r="AE185" s="71">
        <v>25</v>
      </c>
      <c r="AF185" s="76">
        <v>700000</v>
      </c>
      <c r="AG185" s="71" t="s">
        <v>74</v>
      </c>
    </row>
    <row r="186" spans="1:33" s="88" customFormat="1" ht="33.75" customHeight="1" x14ac:dyDescent="0.2">
      <c r="A186" s="136"/>
      <c r="B186" s="71">
        <v>83830301</v>
      </c>
      <c r="C186" s="91" t="s">
        <v>185</v>
      </c>
      <c r="D186" s="92" t="s">
        <v>186</v>
      </c>
      <c r="E186" s="139"/>
      <c r="F186" s="71">
        <v>12</v>
      </c>
      <c r="G186" s="75">
        <v>4</v>
      </c>
      <c r="H186" s="75">
        <f>F186*G186</f>
        <v>48</v>
      </c>
      <c r="I186" s="142"/>
      <c r="J186" s="93">
        <v>44386</v>
      </c>
      <c r="K186" s="93">
        <v>44404</v>
      </c>
      <c r="L186" s="145"/>
      <c r="M186" s="147"/>
      <c r="N186" s="118"/>
      <c r="O186" s="116" t="s">
        <v>83</v>
      </c>
      <c r="P186" s="127"/>
      <c r="Q186" s="129"/>
      <c r="R186" s="131"/>
      <c r="S186" s="134"/>
      <c r="T186" s="119"/>
      <c r="U186" s="119"/>
      <c r="V186" s="122"/>
      <c r="W186" s="122"/>
      <c r="X186" s="122"/>
      <c r="Y186" s="122"/>
      <c r="Z186" s="125"/>
      <c r="AA186" s="110"/>
      <c r="AB186" s="112"/>
      <c r="AC186" s="110"/>
      <c r="AD186" s="115"/>
      <c r="AE186" s="71">
        <v>25</v>
      </c>
      <c r="AF186" s="76">
        <v>700000</v>
      </c>
      <c r="AG186" s="71" t="s">
        <v>74</v>
      </c>
    </row>
    <row r="187" spans="1:33" s="88" customFormat="1" ht="33.75" customHeight="1" x14ac:dyDescent="0.2">
      <c r="A187" s="136"/>
      <c r="B187" s="71">
        <v>83830299</v>
      </c>
      <c r="C187" s="91" t="s">
        <v>191</v>
      </c>
      <c r="D187" s="92" t="s">
        <v>192</v>
      </c>
      <c r="E187" s="139"/>
      <c r="F187" s="71">
        <v>12</v>
      </c>
      <c r="G187" s="75">
        <v>4</v>
      </c>
      <c r="H187" s="75">
        <f t="shared" ref="H187:H188" si="21">F187*G187</f>
        <v>48</v>
      </c>
      <c r="I187" s="142"/>
      <c r="J187" s="93">
        <v>44405</v>
      </c>
      <c r="K187" s="93">
        <v>44420</v>
      </c>
      <c r="L187" s="145"/>
      <c r="M187" s="147"/>
      <c r="N187" s="118"/>
      <c r="O187" s="117"/>
      <c r="P187" s="127"/>
      <c r="Q187" s="129"/>
      <c r="R187" s="131"/>
      <c r="S187" s="134"/>
      <c r="T187" s="119"/>
      <c r="U187" s="119"/>
      <c r="V187" s="122"/>
      <c r="W187" s="122"/>
      <c r="X187" s="122"/>
      <c r="Y187" s="122"/>
      <c r="Z187" s="125"/>
      <c r="AA187" s="110"/>
      <c r="AB187" s="112"/>
      <c r="AC187" s="110"/>
      <c r="AD187" s="115"/>
      <c r="AE187" s="71">
        <v>25</v>
      </c>
      <c r="AF187" s="76">
        <v>700000</v>
      </c>
      <c r="AG187" s="71" t="s">
        <v>74</v>
      </c>
    </row>
    <row r="188" spans="1:33" s="88" customFormat="1" ht="33.75" customHeight="1" x14ac:dyDescent="0.2">
      <c r="A188" s="136"/>
      <c r="B188" s="71">
        <v>83830302</v>
      </c>
      <c r="C188" s="94" t="s">
        <v>193</v>
      </c>
      <c r="D188" s="95" t="s">
        <v>194</v>
      </c>
      <c r="E188" s="139"/>
      <c r="F188" s="71">
        <v>12</v>
      </c>
      <c r="G188" s="75">
        <v>4</v>
      </c>
      <c r="H188" s="75">
        <f t="shared" si="21"/>
        <v>48</v>
      </c>
      <c r="I188" s="142"/>
      <c r="J188" s="93">
        <v>44421</v>
      </c>
      <c r="K188" s="93">
        <v>44439</v>
      </c>
      <c r="L188" s="145"/>
      <c r="M188" s="147"/>
      <c r="N188" s="118"/>
      <c r="O188" s="117"/>
      <c r="P188" s="127"/>
      <c r="Q188" s="129"/>
      <c r="R188" s="131"/>
      <c r="S188" s="134"/>
      <c r="T188" s="119"/>
      <c r="U188" s="119"/>
      <c r="V188" s="122"/>
      <c r="W188" s="122"/>
      <c r="X188" s="122"/>
      <c r="Y188" s="122"/>
      <c r="Z188" s="125"/>
      <c r="AA188" s="110"/>
      <c r="AB188" s="112"/>
      <c r="AC188" s="110"/>
      <c r="AD188" s="115"/>
      <c r="AE188" s="71">
        <v>25</v>
      </c>
      <c r="AF188" s="76">
        <v>700000</v>
      </c>
      <c r="AG188" s="71" t="s">
        <v>74</v>
      </c>
    </row>
    <row r="189" spans="1:33" s="88" customFormat="1" ht="33.75" customHeight="1" x14ac:dyDescent="0.2">
      <c r="A189" s="137"/>
      <c r="B189" s="71">
        <v>83830301</v>
      </c>
      <c r="C189" s="91" t="s">
        <v>185</v>
      </c>
      <c r="D189" s="92" t="s">
        <v>186</v>
      </c>
      <c r="E189" s="140"/>
      <c r="F189" s="71">
        <v>12</v>
      </c>
      <c r="G189" s="75">
        <v>4</v>
      </c>
      <c r="H189" s="75">
        <f>F189*G189</f>
        <v>48</v>
      </c>
      <c r="I189" s="143"/>
      <c r="J189" s="93">
        <v>44440</v>
      </c>
      <c r="K189" s="93">
        <v>44455</v>
      </c>
      <c r="L189" s="145"/>
      <c r="M189" s="147"/>
      <c r="N189" s="116"/>
      <c r="O189" s="116" t="s">
        <v>65</v>
      </c>
      <c r="P189" s="127"/>
      <c r="Q189" s="126"/>
      <c r="R189" s="132"/>
      <c r="S189" s="111"/>
      <c r="T189" s="120"/>
      <c r="U189" s="120"/>
      <c r="V189" s="123"/>
      <c r="W189" s="123"/>
      <c r="X189" s="123"/>
      <c r="Y189" s="123"/>
      <c r="Z189" s="125"/>
      <c r="AA189" s="110"/>
      <c r="AB189" s="112"/>
      <c r="AC189" s="110"/>
      <c r="AD189" s="115"/>
      <c r="AE189" s="71">
        <v>25</v>
      </c>
      <c r="AF189" s="76">
        <v>700000</v>
      </c>
      <c r="AG189" s="71" t="s">
        <v>74</v>
      </c>
    </row>
    <row r="190" spans="1:33" s="88" customFormat="1" ht="33.75" customHeight="1" x14ac:dyDescent="0.2">
      <c r="A190" s="137"/>
      <c r="B190" s="71">
        <v>83830299</v>
      </c>
      <c r="C190" s="91" t="s">
        <v>191</v>
      </c>
      <c r="D190" s="92" t="s">
        <v>192</v>
      </c>
      <c r="E190" s="140"/>
      <c r="F190" s="71">
        <v>12</v>
      </c>
      <c r="G190" s="75">
        <v>4</v>
      </c>
      <c r="H190" s="75">
        <f t="shared" ref="H190:H191" si="22">F190*G190</f>
        <v>48</v>
      </c>
      <c r="I190" s="143"/>
      <c r="J190" s="93">
        <v>44456</v>
      </c>
      <c r="K190" s="93">
        <v>44473</v>
      </c>
      <c r="L190" s="145"/>
      <c r="M190" s="147"/>
      <c r="N190" s="116"/>
      <c r="O190" s="117"/>
      <c r="P190" s="127"/>
      <c r="Q190" s="126"/>
      <c r="R190" s="132"/>
      <c r="S190" s="111"/>
      <c r="T190" s="120"/>
      <c r="U190" s="120"/>
      <c r="V190" s="123"/>
      <c r="W190" s="123"/>
      <c r="X190" s="123"/>
      <c r="Y190" s="123"/>
      <c r="Z190" s="125"/>
      <c r="AA190" s="110"/>
      <c r="AB190" s="112"/>
      <c r="AC190" s="110"/>
      <c r="AD190" s="115"/>
      <c r="AE190" s="71">
        <v>25</v>
      </c>
      <c r="AF190" s="76">
        <v>700000</v>
      </c>
      <c r="AG190" s="71" t="s">
        <v>74</v>
      </c>
    </row>
    <row r="191" spans="1:33" s="88" customFormat="1" ht="33.75" customHeight="1" x14ac:dyDescent="0.2">
      <c r="A191" s="137"/>
      <c r="B191" s="71">
        <v>83830302</v>
      </c>
      <c r="C191" s="94" t="s">
        <v>193</v>
      </c>
      <c r="D191" s="95" t="s">
        <v>194</v>
      </c>
      <c r="E191" s="140"/>
      <c r="F191" s="71">
        <v>12</v>
      </c>
      <c r="G191" s="75">
        <v>4</v>
      </c>
      <c r="H191" s="75">
        <f t="shared" si="22"/>
        <v>48</v>
      </c>
      <c r="I191" s="143"/>
      <c r="J191" s="93">
        <v>44474</v>
      </c>
      <c r="K191" s="93">
        <v>44490</v>
      </c>
      <c r="L191" s="145"/>
      <c r="M191" s="147"/>
      <c r="N191" s="116"/>
      <c r="O191" s="117"/>
      <c r="P191" s="127"/>
      <c r="Q191" s="126"/>
      <c r="R191" s="132"/>
      <c r="S191" s="111"/>
      <c r="T191" s="120"/>
      <c r="U191" s="120"/>
      <c r="V191" s="123"/>
      <c r="W191" s="123"/>
      <c r="X191" s="123"/>
      <c r="Y191" s="123"/>
      <c r="Z191" s="125"/>
      <c r="AA191" s="110"/>
      <c r="AB191" s="112"/>
      <c r="AC191" s="110"/>
      <c r="AD191" s="115"/>
      <c r="AE191" s="71">
        <v>25</v>
      </c>
      <c r="AF191" s="76">
        <v>700000</v>
      </c>
      <c r="AG191" s="71" t="s">
        <v>74</v>
      </c>
    </row>
    <row r="192" spans="1:33" s="88" customFormat="1" ht="33.75" customHeight="1" x14ac:dyDescent="0.2">
      <c r="A192" s="137"/>
      <c r="B192" s="71">
        <v>83830301</v>
      </c>
      <c r="C192" s="91" t="s">
        <v>185</v>
      </c>
      <c r="D192" s="92" t="s">
        <v>186</v>
      </c>
      <c r="E192" s="140"/>
      <c r="F192" s="71">
        <v>12</v>
      </c>
      <c r="G192" s="75">
        <v>4</v>
      </c>
      <c r="H192" s="75">
        <f>F192*G192</f>
        <v>48</v>
      </c>
      <c r="I192" s="143"/>
      <c r="J192" s="93">
        <v>44491</v>
      </c>
      <c r="K192" s="93">
        <v>44509</v>
      </c>
      <c r="L192" s="145"/>
      <c r="M192" s="147"/>
      <c r="N192" s="116"/>
      <c r="O192" s="118" t="s">
        <v>64</v>
      </c>
      <c r="P192" s="127"/>
      <c r="Q192" s="126"/>
      <c r="R192" s="132"/>
      <c r="S192" s="111"/>
      <c r="T192" s="120"/>
      <c r="U192" s="120"/>
      <c r="V192" s="123"/>
      <c r="W192" s="123"/>
      <c r="X192" s="123"/>
      <c r="Y192" s="123"/>
      <c r="Z192" s="125"/>
      <c r="AA192" s="110"/>
      <c r="AB192" s="112"/>
      <c r="AC192" s="110"/>
      <c r="AD192" s="115"/>
      <c r="AE192" s="71">
        <v>25</v>
      </c>
      <c r="AF192" s="76">
        <v>700000</v>
      </c>
      <c r="AG192" s="71" t="s">
        <v>74</v>
      </c>
    </row>
    <row r="193" spans="1:33" s="88" customFormat="1" ht="33.75" customHeight="1" thickBot="1" x14ac:dyDescent="0.25">
      <c r="A193" s="138"/>
      <c r="B193" s="71">
        <v>83830299</v>
      </c>
      <c r="C193" s="91" t="s">
        <v>191</v>
      </c>
      <c r="D193" s="92" t="s">
        <v>192</v>
      </c>
      <c r="E193" s="141"/>
      <c r="F193" s="71">
        <v>12</v>
      </c>
      <c r="G193" s="75">
        <v>4</v>
      </c>
      <c r="H193" s="75">
        <f t="shared" ref="H193" si="23">F193*G193</f>
        <v>48</v>
      </c>
      <c r="I193" s="144"/>
      <c r="J193" s="93">
        <v>44510</v>
      </c>
      <c r="K193" s="93">
        <v>44895</v>
      </c>
      <c r="L193" s="145"/>
      <c r="M193" s="148"/>
      <c r="N193" s="149"/>
      <c r="O193" s="118"/>
      <c r="P193" s="128"/>
      <c r="Q193" s="130"/>
      <c r="R193" s="133"/>
      <c r="S193" s="135"/>
      <c r="T193" s="121"/>
      <c r="U193" s="121"/>
      <c r="V193" s="124"/>
      <c r="W193" s="124"/>
      <c r="X193" s="124"/>
      <c r="Y193" s="124"/>
      <c r="Z193" s="125"/>
      <c r="AA193" s="110"/>
      <c r="AB193" s="113"/>
      <c r="AC193" s="110"/>
      <c r="AD193" s="115"/>
      <c r="AE193" s="71">
        <v>25</v>
      </c>
      <c r="AF193" s="76">
        <v>797284</v>
      </c>
      <c r="AG193" s="71" t="s">
        <v>74</v>
      </c>
    </row>
    <row r="194" spans="1:33" x14ac:dyDescent="0.2">
      <c r="M194" s="96">
        <f>SUM(M15:M193)</f>
        <v>367527999.69999999</v>
      </c>
      <c r="O194" s="97"/>
      <c r="AD194" s="10">
        <f>SUM(AD15:AD193)</f>
        <v>367527999.69999999</v>
      </c>
    </row>
    <row r="195" spans="1:33" x14ac:dyDescent="0.2">
      <c r="L195" s="4" t="s">
        <v>195</v>
      </c>
      <c r="M195" s="98">
        <v>369495000</v>
      </c>
    </row>
    <row r="197" spans="1:33" x14ac:dyDescent="0.2">
      <c r="M197" s="96">
        <f>M195-M194</f>
        <v>1967000.3000000119</v>
      </c>
      <c r="AE197" s="10" t="s">
        <v>196</v>
      </c>
      <c r="AF197" s="99">
        <f>SUM(AF15:AF196)</f>
        <v>140747284</v>
      </c>
    </row>
    <row r="198" spans="1:33" x14ac:dyDescent="0.25">
      <c r="C198" s="100" t="s">
        <v>197</v>
      </c>
      <c r="D198" s="101"/>
      <c r="E198" s="100" t="s">
        <v>198</v>
      </c>
      <c r="F198" s="102" t="s">
        <v>199</v>
      </c>
      <c r="G198" s="102"/>
      <c r="H198" s="100"/>
      <c r="I198" s="103"/>
      <c r="J198" s="103"/>
      <c r="K198" s="103"/>
      <c r="L198" s="103"/>
      <c r="M198" s="101"/>
      <c r="N198" s="100" t="s">
        <v>200</v>
      </c>
    </row>
    <row r="199" spans="1:33" x14ac:dyDescent="0.2">
      <c r="C199" s="104" t="s">
        <v>201</v>
      </c>
      <c r="D199" s="101"/>
      <c r="E199" s="109" t="s">
        <v>202</v>
      </c>
      <c r="F199" s="109"/>
      <c r="G199" s="109"/>
      <c r="H199" s="109"/>
      <c r="I199" s="109"/>
      <c r="J199" s="109"/>
      <c r="K199" s="103"/>
      <c r="L199" s="105"/>
      <c r="M199" s="101"/>
      <c r="N199" s="104" t="s">
        <v>203</v>
      </c>
      <c r="AE199" s="10" t="s">
        <v>74</v>
      </c>
      <c r="AF199" s="106">
        <f>SUMIF(AG15:AG193,AE199,AF15:AF193)</f>
        <v>53647284</v>
      </c>
    </row>
    <row r="200" spans="1:33" x14ac:dyDescent="0.2">
      <c r="C200" s="101"/>
      <c r="D200" s="101"/>
      <c r="E200" s="104"/>
      <c r="F200" s="107" t="s">
        <v>204</v>
      </c>
      <c r="G200" s="107"/>
      <c r="H200" s="107"/>
      <c r="I200" s="107"/>
      <c r="J200" s="103"/>
      <c r="K200" s="103"/>
      <c r="L200" s="104"/>
      <c r="M200" s="101"/>
      <c r="N200" s="108"/>
      <c r="AE200" s="10" t="s">
        <v>87</v>
      </c>
      <c r="AF200" s="106">
        <f>SUMIF(AG15:AG193,AE200,AF15:AF193)</f>
        <v>30700000</v>
      </c>
    </row>
    <row r="201" spans="1:33" x14ac:dyDescent="0.2">
      <c r="AE201" s="10" t="s">
        <v>57</v>
      </c>
      <c r="AF201" s="106">
        <f>SUMIF(AG15:AG193,AE201,AF15:AF193)</f>
        <v>44700000</v>
      </c>
    </row>
    <row r="202" spans="1:33" x14ac:dyDescent="0.2">
      <c r="AE202" s="10" t="s">
        <v>129</v>
      </c>
      <c r="AF202" s="106">
        <f>SUMIF(AG15:AG193,AE202,AF15:AF193)</f>
        <v>11700000</v>
      </c>
    </row>
  </sheetData>
  <autoFilter ref="A14:AM195" xr:uid="{045273A1-A827-43B2-A12F-33860257F176}"/>
  <mergeCells count="403">
    <mergeCell ref="A2:N2"/>
    <mergeCell ref="A3:N3"/>
    <mergeCell ref="C6:D6"/>
    <mergeCell ref="C7:D7"/>
    <mergeCell ref="C8:D8"/>
    <mergeCell ref="V12:W12"/>
    <mergeCell ref="L13:L14"/>
    <mergeCell ref="M13:M14"/>
    <mergeCell ref="N13:N14"/>
    <mergeCell ref="O13:O14"/>
    <mergeCell ref="P13:P14"/>
    <mergeCell ref="X12:Y12"/>
    <mergeCell ref="A13:A14"/>
    <mergeCell ref="B13:B14"/>
    <mergeCell ref="C13:C14"/>
    <mergeCell ref="D13:D14"/>
    <mergeCell ref="E13:E14"/>
    <mergeCell ref="F13:F14"/>
    <mergeCell ref="G13:G14"/>
    <mergeCell ref="H13:H14"/>
    <mergeCell ref="I13:I14"/>
    <mergeCell ref="O27:O28"/>
    <mergeCell ref="AC13:AC14"/>
    <mergeCell ref="AD13:AD14"/>
    <mergeCell ref="AE13:AE14"/>
    <mergeCell ref="AF13:AF14"/>
    <mergeCell ref="AG13:AG14"/>
    <mergeCell ref="A15:A28"/>
    <mergeCell ref="E15:E28"/>
    <mergeCell ref="I15:I28"/>
    <mergeCell ref="J15:J28"/>
    <mergeCell ref="K15:K28"/>
    <mergeCell ref="W13:W14"/>
    <mergeCell ref="X13:X14"/>
    <mergeCell ref="Y13:Y14"/>
    <mergeCell ref="Z13:Z14"/>
    <mergeCell ref="AA13:AA14"/>
    <mergeCell ref="AB13:AB14"/>
    <mergeCell ref="Q13:Q14"/>
    <mergeCell ref="R13:R14"/>
    <mergeCell ref="S13:S14"/>
    <mergeCell ref="T13:T14"/>
    <mergeCell ref="U13:U14"/>
    <mergeCell ref="V13:V14"/>
    <mergeCell ref="J13:K13"/>
    <mergeCell ref="AJ15:AJ28"/>
    <mergeCell ref="AK15:AK28"/>
    <mergeCell ref="AL15:AL28"/>
    <mergeCell ref="X15:X28"/>
    <mergeCell ref="Y15:Y28"/>
    <mergeCell ref="Z15:Z28"/>
    <mergeCell ref="AA15:AA28"/>
    <mergeCell ref="AB15:AB28"/>
    <mergeCell ref="AC15:AC28"/>
    <mergeCell ref="A29:A38"/>
    <mergeCell ref="E29:E38"/>
    <mergeCell ref="I29:I38"/>
    <mergeCell ref="J29:J38"/>
    <mergeCell ref="K29:K38"/>
    <mergeCell ref="L29:L38"/>
    <mergeCell ref="AD15:AD28"/>
    <mergeCell ref="AH15:AH28"/>
    <mergeCell ref="AI15:AI28"/>
    <mergeCell ref="R15:R28"/>
    <mergeCell ref="S15:S28"/>
    <mergeCell ref="T15:T28"/>
    <mergeCell ref="U15:U28"/>
    <mergeCell ref="V15:V28"/>
    <mergeCell ref="W15:W28"/>
    <mergeCell ref="L15:L28"/>
    <mergeCell ref="M15:M28"/>
    <mergeCell ref="N15:N28"/>
    <mergeCell ref="O15:O17"/>
    <mergeCell ref="P15:P28"/>
    <mergeCell ref="Q15:Q28"/>
    <mergeCell ref="O18:O20"/>
    <mergeCell ref="O21:O23"/>
    <mergeCell ref="O24:O26"/>
    <mergeCell ref="M29:M38"/>
    <mergeCell ref="N29:N38"/>
    <mergeCell ref="O29:O30"/>
    <mergeCell ref="P29:P38"/>
    <mergeCell ref="Q29:Q38"/>
    <mergeCell ref="R29:R38"/>
    <mergeCell ref="O31:O33"/>
    <mergeCell ref="O34:O36"/>
    <mergeCell ref="O37:O38"/>
    <mergeCell ref="Y29:Y38"/>
    <mergeCell ref="Z29:Z38"/>
    <mergeCell ref="AA29:AA38"/>
    <mergeCell ref="AB29:AB38"/>
    <mergeCell ref="AC29:AC38"/>
    <mergeCell ref="AD29:AD38"/>
    <mergeCell ref="S29:S38"/>
    <mergeCell ref="T29:T38"/>
    <mergeCell ref="U29:U38"/>
    <mergeCell ref="V29:V38"/>
    <mergeCell ref="W29:W38"/>
    <mergeCell ref="X29:X38"/>
    <mergeCell ref="P39:P57"/>
    <mergeCell ref="Q39:Q57"/>
    <mergeCell ref="R39:R57"/>
    <mergeCell ref="O41:O42"/>
    <mergeCell ref="O43:O44"/>
    <mergeCell ref="O45:O46"/>
    <mergeCell ref="O47:O48"/>
    <mergeCell ref="A39:A57"/>
    <mergeCell ref="E39:E57"/>
    <mergeCell ref="I39:I57"/>
    <mergeCell ref="J39:J57"/>
    <mergeCell ref="K39:K57"/>
    <mergeCell ref="L39:L57"/>
    <mergeCell ref="Y39:Y57"/>
    <mergeCell ref="Z39:Z57"/>
    <mergeCell ref="AA39:AA57"/>
    <mergeCell ref="AB39:AB57"/>
    <mergeCell ref="AC39:AC57"/>
    <mergeCell ref="AD39:AD57"/>
    <mergeCell ref="S39:S57"/>
    <mergeCell ref="T39:T57"/>
    <mergeCell ref="U39:U57"/>
    <mergeCell ref="V39:V57"/>
    <mergeCell ref="W39:W57"/>
    <mergeCell ref="X39:X57"/>
    <mergeCell ref="O49:O50"/>
    <mergeCell ref="O51:O52"/>
    <mergeCell ref="O53:O54"/>
    <mergeCell ref="O55:O56"/>
    <mergeCell ref="A58:A68"/>
    <mergeCell ref="E58:E68"/>
    <mergeCell ref="I58:I68"/>
    <mergeCell ref="J58:J68"/>
    <mergeCell ref="K58:K68"/>
    <mergeCell ref="L58:L68"/>
    <mergeCell ref="M39:M57"/>
    <mergeCell ref="N39:N57"/>
    <mergeCell ref="O39:O40"/>
    <mergeCell ref="AK58:AK68"/>
    <mergeCell ref="AL58:AL68"/>
    <mergeCell ref="O61:O63"/>
    <mergeCell ref="O64:O66"/>
    <mergeCell ref="O67:O68"/>
    <mergeCell ref="Y58:Y68"/>
    <mergeCell ref="Z58:Z68"/>
    <mergeCell ref="AA58:AA68"/>
    <mergeCell ref="AB58:AB68"/>
    <mergeCell ref="AC58:AC68"/>
    <mergeCell ref="AD58:AD68"/>
    <mergeCell ref="S58:S68"/>
    <mergeCell ref="T58:T68"/>
    <mergeCell ref="U58:U68"/>
    <mergeCell ref="V58:V68"/>
    <mergeCell ref="W58:W68"/>
    <mergeCell ref="X58:X68"/>
    <mergeCell ref="O58:O60"/>
    <mergeCell ref="P58:P68"/>
    <mergeCell ref="Q58:Q68"/>
    <mergeCell ref="R58:R68"/>
    <mergeCell ref="A69:A78"/>
    <mergeCell ref="E69:E78"/>
    <mergeCell ref="I69:I78"/>
    <mergeCell ref="L69:L78"/>
    <mergeCell ref="M69:M78"/>
    <mergeCell ref="N69:N78"/>
    <mergeCell ref="AH58:AH68"/>
    <mergeCell ref="AI58:AI68"/>
    <mergeCell ref="AJ58:AJ68"/>
    <mergeCell ref="M58:M68"/>
    <mergeCell ref="N58:N68"/>
    <mergeCell ref="AA69:AA78"/>
    <mergeCell ref="AB69:AB78"/>
    <mergeCell ref="AC69:AC78"/>
    <mergeCell ref="AD69:AD78"/>
    <mergeCell ref="O71:O72"/>
    <mergeCell ref="O73:O74"/>
    <mergeCell ref="O75:O76"/>
    <mergeCell ref="O77:O78"/>
    <mergeCell ref="U69:U78"/>
    <mergeCell ref="V69:V78"/>
    <mergeCell ref="W69:W78"/>
    <mergeCell ref="X69:X78"/>
    <mergeCell ref="Y69:Y78"/>
    <mergeCell ref="Z69:Z78"/>
    <mergeCell ref="O69:O70"/>
    <mergeCell ref="P69:P78"/>
    <mergeCell ref="Q69:Q78"/>
    <mergeCell ref="R69:R78"/>
    <mergeCell ref="S69:S78"/>
    <mergeCell ref="T69:T78"/>
    <mergeCell ref="AB79:AB91"/>
    <mergeCell ref="AC79:AC91"/>
    <mergeCell ref="AD79:AD91"/>
    <mergeCell ref="S79:S91"/>
    <mergeCell ref="T79:T91"/>
    <mergeCell ref="U79:U91"/>
    <mergeCell ref="V79:V91"/>
    <mergeCell ref="W79:W91"/>
    <mergeCell ref="X79:X91"/>
    <mergeCell ref="A92:A104"/>
    <mergeCell ref="E92:E104"/>
    <mergeCell ref="I92:I104"/>
    <mergeCell ref="J92:J104"/>
    <mergeCell ref="K92:K104"/>
    <mergeCell ref="L92:L104"/>
    <mergeCell ref="Y79:Y91"/>
    <mergeCell ref="Z79:Z91"/>
    <mergeCell ref="AA79:AA91"/>
    <mergeCell ref="M79:M91"/>
    <mergeCell ref="N79:N91"/>
    <mergeCell ref="O79:O81"/>
    <mergeCell ref="P79:P91"/>
    <mergeCell ref="Q79:Q91"/>
    <mergeCell ref="R79:R91"/>
    <mergeCell ref="O82:O84"/>
    <mergeCell ref="O85:O87"/>
    <mergeCell ref="O88:O90"/>
    <mergeCell ref="A79:A91"/>
    <mergeCell ref="E79:E91"/>
    <mergeCell ref="I79:I91"/>
    <mergeCell ref="J79:J91"/>
    <mergeCell ref="K79:K91"/>
    <mergeCell ref="L79:L91"/>
    <mergeCell ref="M92:M104"/>
    <mergeCell ref="N92:N104"/>
    <mergeCell ref="O92:O94"/>
    <mergeCell ref="P92:P104"/>
    <mergeCell ref="Q92:Q104"/>
    <mergeCell ref="R92:R104"/>
    <mergeCell ref="O95:O97"/>
    <mergeCell ref="O98:O100"/>
    <mergeCell ref="O101:O103"/>
    <mergeCell ref="Y92:Y104"/>
    <mergeCell ref="Z92:Z104"/>
    <mergeCell ref="AA92:AA104"/>
    <mergeCell ref="AB92:AB104"/>
    <mergeCell ref="AC92:AC104"/>
    <mergeCell ref="AD92:AD104"/>
    <mergeCell ref="S92:S104"/>
    <mergeCell ref="T92:T104"/>
    <mergeCell ref="U92:U104"/>
    <mergeCell ref="V92:V104"/>
    <mergeCell ref="W92:W104"/>
    <mergeCell ref="X92:X104"/>
    <mergeCell ref="AB105:AB117"/>
    <mergeCell ref="AC105:AC117"/>
    <mergeCell ref="AD105:AD117"/>
    <mergeCell ref="S105:S117"/>
    <mergeCell ref="T105:T117"/>
    <mergeCell ref="U105:U117"/>
    <mergeCell ref="V105:V117"/>
    <mergeCell ref="W105:W117"/>
    <mergeCell ref="X105:X117"/>
    <mergeCell ref="A118:A131"/>
    <mergeCell ref="E118:E131"/>
    <mergeCell ref="I118:I131"/>
    <mergeCell ref="J118:J131"/>
    <mergeCell ref="K118:K131"/>
    <mergeCell ref="L118:L131"/>
    <mergeCell ref="Y105:Y117"/>
    <mergeCell ref="Z105:Z117"/>
    <mergeCell ref="AA105:AA117"/>
    <mergeCell ref="M105:M117"/>
    <mergeCell ref="N105:N117"/>
    <mergeCell ref="O105:O107"/>
    <mergeCell ref="P105:P117"/>
    <mergeCell ref="Q105:Q117"/>
    <mergeCell ref="R105:R117"/>
    <mergeCell ref="O108:O110"/>
    <mergeCell ref="O111:O113"/>
    <mergeCell ref="O114:O116"/>
    <mergeCell ref="A105:A117"/>
    <mergeCell ref="E105:E117"/>
    <mergeCell ref="I105:I117"/>
    <mergeCell ref="J105:J117"/>
    <mergeCell ref="K105:K117"/>
    <mergeCell ref="L105:L117"/>
    <mergeCell ref="M118:M131"/>
    <mergeCell ref="N118:N131"/>
    <mergeCell ref="O118:O120"/>
    <mergeCell ref="P118:P131"/>
    <mergeCell ref="Q118:Q131"/>
    <mergeCell ref="R118:R131"/>
    <mergeCell ref="O121:O123"/>
    <mergeCell ref="O124:O126"/>
    <mergeCell ref="O127:O129"/>
    <mergeCell ref="O130:O131"/>
    <mergeCell ref="Y118:Y131"/>
    <mergeCell ref="Z118:Z131"/>
    <mergeCell ref="AA118:AA131"/>
    <mergeCell ref="AB118:AB131"/>
    <mergeCell ref="AC118:AC131"/>
    <mergeCell ref="AD118:AD131"/>
    <mergeCell ref="S118:S131"/>
    <mergeCell ref="T118:T131"/>
    <mergeCell ref="U118:U131"/>
    <mergeCell ref="V118:V131"/>
    <mergeCell ref="W118:W131"/>
    <mergeCell ref="X118:X131"/>
    <mergeCell ref="AD132:AD150"/>
    <mergeCell ref="O136:O139"/>
    <mergeCell ref="O140:O143"/>
    <mergeCell ref="O144:O147"/>
    <mergeCell ref="O148:O150"/>
    <mergeCell ref="U132:U150"/>
    <mergeCell ref="V132:V150"/>
    <mergeCell ref="W132:W150"/>
    <mergeCell ref="X132:X150"/>
    <mergeCell ref="Y132:Y150"/>
    <mergeCell ref="Z132:Z150"/>
    <mergeCell ref="O132:O135"/>
    <mergeCell ref="P132:P150"/>
    <mergeCell ref="Q132:Q150"/>
    <mergeCell ref="R132:R150"/>
    <mergeCell ref="S132:S150"/>
    <mergeCell ref="T132:T150"/>
    <mergeCell ref="A151:A167"/>
    <mergeCell ref="E151:E167"/>
    <mergeCell ref="I151:I167"/>
    <mergeCell ref="L151:L167"/>
    <mergeCell ref="M151:M167"/>
    <mergeCell ref="N151:N167"/>
    <mergeCell ref="AA132:AA150"/>
    <mergeCell ref="AB132:AB150"/>
    <mergeCell ref="AC132:AC150"/>
    <mergeCell ref="A132:A150"/>
    <mergeCell ref="E132:E150"/>
    <mergeCell ref="I132:I150"/>
    <mergeCell ref="L132:L150"/>
    <mergeCell ref="M132:M150"/>
    <mergeCell ref="N132:N150"/>
    <mergeCell ref="AA151:AA167"/>
    <mergeCell ref="AB151:AB167"/>
    <mergeCell ref="AC151:AC167"/>
    <mergeCell ref="AD151:AD167"/>
    <mergeCell ref="O154:O156"/>
    <mergeCell ref="O157:O159"/>
    <mergeCell ref="O160:O162"/>
    <mergeCell ref="O163:O165"/>
    <mergeCell ref="O166:O167"/>
    <mergeCell ref="U151:U167"/>
    <mergeCell ref="V151:V167"/>
    <mergeCell ref="W151:W167"/>
    <mergeCell ref="X151:X167"/>
    <mergeCell ref="Y151:Y167"/>
    <mergeCell ref="Z151:Z167"/>
    <mergeCell ref="O151:O153"/>
    <mergeCell ref="P151:P167"/>
    <mergeCell ref="Q151:Q167"/>
    <mergeCell ref="R151:R167"/>
    <mergeCell ref="S151:S167"/>
    <mergeCell ref="T151:T167"/>
    <mergeCell ref="AD168:AD176"/>
    <mergeCell ref="O170:O173"/>
    <mergeCell ref="O174:O176"/>
    <mergeCell ref="U168:U176"/>
    <mergeCell ref="V168:V176"/>
    <mergeCell ref="W168:W176"/>
    <mergeCell ref="X168:X176"/>
    <mergeCell ref="Y168:Y176"/>
    <mergeCell ref="Z168:Z176"/>
    <mergeCell ref="O168:O169"/>
    <mergeCell ref="P168:P176"/>
    <mergeCell ref="Q168:Q176"/>
    <mergeCell ref="R168:R176"/>
    <mergeCell ref="S168:S176"/>
    <mergeCell ref="T168:T176"/>
    <mergeCell ref="A177:A193"/>
    <mergeCell ref="E177:E193"/>
    <mergeCell ref="I177:I193"/>
    <mergeCell ref="L177:L193"/>
    <mergeCell ref="M177:M193"/>
    <mergeCell ref="N177:N193"/>
    <mergeCell ref="AA168:AA176"/>
    <mergeCell ref="AB168:AB176"/>
    <mergeCell ref="AC168:AC176"/>
    <mergeCell ref="A168:A176"/>
    <mergeCell ref="E168:E176"/>
    <mergeCell ref="I168:I176"/>
    <mergeCell ref="L168:L176"/>
    <mergeCell ref="M168:M176"/>
    <mergeCell ref="N168:N176"/>
    <mergeCell ref="E199:J199"/>
    <mergeCell ref="AA177:AA193"/>
    <mergeCell ref="AB177:AB193"/>
    <mergeCell ref="AC177:AC193"/>
    <mergeCell ref="AD177:AD193"/>
    <mergeCell ref="O180:O182"/>
    <mergeCell ref="O183:O185"/>
    <mergeCell ref="O186:O188"/>
    <mergeCell ref="O189:O191"/>
    <mergeCell ref="O192:O193"/>
    <mergeCell ref="U177:U193"/>
    <mergeCell ref="V177:V193"/>
    <mergeCell ref="W177:W193"/>
    <mergeCell ref="X177:X193"/>
    <mergeCell ref="Y177:Y193"/>
    <mergeCell ref="Z177:Z193"/>
    <mergeCell ref="O177:O179"/>
    <mergeCell ref="P177:P193"/>
    <mergeCell ref="Q177:Q193"/>
    <mergeCell ref="R177:R193"/>
    <mergeCell ref="S177:S193"/>
    <mergeCell ref="T177:T193"/>
  </mergeCells>
  <pageMargins left="0.7" right="0.7" top="0.75" bottom="0.75" header="0.3" footer="0.3"/>
  <pageSetup orientation="portrait"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2 DESPL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Jairo Andres Bermudez</dc:creator>
  <cp:lastModifiedBy>Luz Deisy Gallego</cp:lastModifiedBy>
  <dcterms:created xsi:type="dcterms:W3CDTF">2022-01-25T22:58:05Z</dcterms:created>
  <dcterms:modified xsi:type="dcterms:W3CDTF">2022-01-27T00:30:08Z</dcterms:modified>
</cp:coreProperties>
</file>