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CONTRATACIÓN\"/>
    </mc:Choice>
  </mc:AlternateContent>
  <bookViews>
    <workbookView xWindow="0" yWindow="0" windowWidth="17970" windowHeight="6120"/>
  </bookViews>
  <sheets>
    <sheet name="RESUMEN PPTOS" sheetId="1" r:id="rId1"/>
    <sheet name="PPTO PIVIJAY" sheetId="2" r:id="rId2"/>
    <sheet name="PPTO RETEN" sheetId="3" r:id="rId3"/>
    <sheet name="PPTO REMOLINO" sheetId="4" r:id="rId4"/>
    <sheet name="PPTO ARIGUANÍ" sheetId="5" r:id="rId5"/>
    <sheet name="PPTO PLATO" sheetId="7" r:id="rId6"/>
    <sheet name="PPTO SAN B. DE PINTO" sheetId="8" r:id="rId7"/>
    <sheet name="PPTO GUAMAL" sheetId="9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G12" i="1" s="1"/>
  <c r="E13" i="1"/>
  <c r="E15" i="1"/>
  <c r="E16" i="1"/>
  <c r="E17" i="1"/>
  <c r="E18" i="1"/>
  <c r="G18" i="1" s="1"/>
  <c r="E19" i="1"/>
  <c r="E20" i="1"/>
  <c r="G20" i="1" s="1"/>
  <c r="E22" i="1"/>
  <c r="E23" i="1"/>
  <c r="E24" i="1"/>
  <c r="G24" i="1" s="1"/>
  <c r="E25" i="1"/>
  <c r="G25" i="1" s="1"/>
  <c r="E26" i="1"/>
  <c r="E27" i="1"/>
  <c r="E28" i="1"/>
  <c r="E29" i="1"/>
  <c r="G29" i="1" s="1"/>
  <c r="E31" i="1"/>
  <c r="E32" i="1"/>
  <c r="E33" i="1"/>
  <c r="E34" i="1"/>
  <c r="E35" i="1"/>
  <c r="E36" i="1"/>
  <c r="G36" i="1" s="1"/>
  <c r="E37" i="1"/>
  <c r="E38" i="1"/>
  <c r="E39" i="1"/>
  <c r="E41" i="1"/>
  <c r="E42" i="1"/>
  <c r="E43" i="1"/>
  <c r="G43" i="1" s="1"/>
  <c r="E44" i="1"/>
  <c r="G44" i="1" s="1"/>
  <c r="E45" i="1"/>
  <c r="E46" i="1"/>
  <c r="G46" i="1" s="1"/>
  <c r="E47" i="1"/>
  <c r="E48" i="1"/>
  <c r="G48" i="1" s="1"/>
  <c r="E49" i="1"/>
  <c r="E51" i="1"/>
  <c r="E52" i="1"/>
  <c r="E53" i="1"/>
  <c r="G53" i="1" s="1"/>
  <c r="E54" i="1"/>
  <c r="G54" i="1" s="1"/>
  <c r="E56" i="1"/>
  <c r="E57" i="1"/>
  <c r="E58" i="1"/>
  <c r="E59" i="1"/>
  <c r="G59" i="1" s="1"/>
  <c r="E60" i="1"/>
  <c r="G38" i="1"/>
  <c r="G22" i="1"/>
  <c r="G19" i="1"/>
  <c r="G15" i="1"/>
  <c r="G10" i="1"/>
  <c r="G8" i="1"/>
  <c r="G42" i="1"/>
  <c r="G37" i="1"/>
  <c r="G32" i="1"/>
  <c r="G26" i="1"/>
  <c r="G11" i="1"/>
  <c r="G62" i="9"/>
  <c r="G63" i="9"/>
  <c r="G61" i="9"/>
  <c r="G59" i="9"/>
  <c r="G58" i="9"/>
  <c r="G57" i="9"/>
  <c r="G56" i="9"/>
  <c r="G55" i="9"/>
  <c r="G54" i="9" s="1"/>
  <c r="G53" i="9"/>
  <c r="G52" i="9"/>
  <c r="G51" i="9"/>
  <c r="G49" i="9" s="1"/>
  <c r="G50" i="9"/>
  <c r="G48" i="9"/>
  <c r="G47" i="9"/>
  <c r="G46" i="9"/>
  <c r="G45" i="9"/>
  <c r="G44" i="9"/>
  <c r="G43" i="9"/>
  <c r="G42" i="9"/>
  <c r="G41" i="9"/>
  <c r="G40" i="9"/>
  <c r="G39" i="9"/>
  <c r="G38" i="9"/>
  <c r="G37" i="9"/>
  <c r="G36" i="9"/>
  <c r="G35" i="9"/>
  <c r="G34" i="9"/>
  <c r="G33" i="9"/>
  <c r="G32" i="9"/>
  <c r="G31" i="9"/>
  <c r="G29" i="9" s="1"/>
  <c r="G30" i="9"/>
  <c r="G28" i="9"/>
  <c r="G27" i="9"/>
  <c r="G26" i="9"/>
  <c r="G25" i="9"/>
  <c r="G24" i="9"/>
  <c r="G23" i="9"/>
  <c r="G22" i="9"/>
  <c r="G21" i="9"/>
  <c r="G20" i="9" s="1"/>
  <c r="G19" i="9"/>
  <c r="G18" i="9"/>
  <c r="G17" i="9"/>
  <c r="G16" i="9"/>
  <c r="G15" i="9"/>
  <c r="G13" i="9" s="1"/>
  <c r="G14" i="9"/>
  <c r="G12" i="9"/>
  <c r="G11" i="9"/>
  <c r="G10" i="9"/>
  <c r="G9" i="9"/>
  <c r="G8" i="9"/>
  <c r="G7" i="9"/>
  <c r="G6" i="9" s="1"/>
  <c r="G62" i="8"/>
  <c r="G63" i="8"/>
  <c r="G61" i="8"/>
  <c r="G59" i="8"/>
  <c r="G58" i="8"/>
  <c r="G57" i="8"/>
  <c r="G56" i="8"/>
  <c r="G55" i="8"/>
  <c r="G54" i="8" s="1"/>
  <c r="G53" i="8"/>
  <c r="G52" i="8"/>
  <c r="G51" i="8"/>
  <c r="G50" i="8"/>
  <c r="G49" i="8" s="1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 s="1"/>
  <c r="G28" i="8"/>
  <c r="G27" i="8"/>
  <c r="G26" i="8"/>
  <c r="G25" i="8"/>
  <c r="G24" i="8"/>
  <c r="G23" i="8"/>
  <c r="G20" i="8" s="1"/>
  <c r="G22" i="8"/>
  <c r="G21" i="8"/>
  <c r="G19" i="8"/>
  <c r="G18" i="8"/>
  <c r="G17" i="8"/>
  <c r="G16" i="8"/>
  <c r="G15" i="8"/>
  <c r="G13" i="8" s="1"/>
  <c r="G14" i="8"/>
  <c r="G12" i="8"/>
  <c r="G11" i="8"/>
  <c r="G10" i="8"/>
  <c r="G9" i="8"/>
  <c r="G8" i="8"/>
  <c r="G7" i="8"/>
  <c r="G6" i="8" s="1"/>
  <c r="G63" i="7"/>
  <c r="G64" i="7"/>
  <c r="G62" i="7"/>
  <c r="G60" i="7"/>
  <c r="G59" i="7"/>
  <c r="G58" i="7"/>
  <c r="G57" i="7"/>
  <c r="G56" i="7"/>
  <c r="G55" i="7"/>
  <c r="G54" i="7"/>
  <c r="G53" i="7"/>
  <c r="G52" i="7"/>
  <c r="G51" i="7"/>
  <c r="G50" i="7" s="1"/>
  <c r="G49" i="7"/>
  <c r="G48" i="7"/>
  <c r="G47" i="7"/>
  <c r="G46" i="7"/>
  <c r="G45" i="7"/>
  <c r="G44" i="7"/>
  <c r="G43" i="7"/>
  <c r="G42" i="7"/>
  <c r="G41" i="7"/>
  <c r="G40" i="7" s="1"/>
  <c r="G39" i="7"/>
  <c r="G38" i="7"/>
  <c r="G37" i="7"/>
  <c r="G36" i="7"/>
  <c r="G35" i="7"/>
  <c r="G34" i="7"/>
  <c r="G33" i="7"/>
  <c r="G32" i="7"/>
  <c r="G31" i="7"/>
  <c r="G30" i="7" s="1"/>
  <c r="G29" i="7"/>
  <c r="G28" i="7"/>
  <c r="G27" i="7"/>
  <c r="G26" i="7"/>
  <c r="G25" i="7"/>
  <c r="G24" i="7"/>
  <c r="G23" i="7"/>
  <c r="G22" i="7"/>
  <c r="G21" i="7" s="1"/>
  <c r="G20" i="7"/>
  <c r="G19" i="7"/>
  <c r="G18" i="7"/>
  <c r="G17" i="7"/>
  <c r="G16" i="7"/>
  <c r="G15" i="7"/>
  <c r="G14" i="7" s="1"/>
  <c r="G13" i="7"/>
  <c r="G12" i="7"/>
  <c r="G11" i="7"/>
  <c r="G10" i="7"/>
  <c r="G9" i="7"/>
  <c r="G8" i="7"/>
  <c r="G7" i="7"/>
  <c r="G65" i="5"/>
  <c r="G60" i="5"/>
  <c r="G59" i="5"/>
  <c r="G58" i="5"/>
  <c r="G57" i="5"/>
  <c r="G56" i="5"/>
  <c r="G55" i="5" s="1"/>
  <c r="G54" i="5"/>
  <c r="G53" i="5"/>
  <c r="G52" i="5"/>
  <c r="G51" i="5"/>
  <c r="G50" i="5" s="1"/>
  <c r="G49" i="5"/>
  <c r="G48" i="5"/>
  <c r="G47" i="5"/>
  <c r="G46" i="5"/>
  <c r="G45" i="5"/>
  <c r="G44" i="5"/>
  <c r="G43" i="5"/>
  <c r="G42" i="5"/>
  <c r="G40" i="5" s="1"/>
  <c r="G41" i="5"/>
  <c r="G39" i="5"/>
  <c r="G38" i="5"/>
  <c r="G37" i="5"/>
  <c r="G36" i="5"/>
  <c r="G35" i="5"/>
  <c r="G34" i="5"/>
  <c r="G33" i="5"/>
  <c r="G32" i="5"/>
  <c r="G31" i="5"/>
  <c r="G29" i="5"/>
  <c r="G28" i="5"/>
  <c r="G27" i="5"/>
  <c r="G26" i="5"/>
  <c r="G25" i="5"/>
  <c r="G24" i="5"/>
  <c r="G23" i="5"/>
  <c r="G22" i="5"/>
  <c r="G20" i="5"/>
  <c r="G19" i="5"/>
  <c r="G18" i="5"/>
  <c r="G17" i="5"/>
  <c r="G16" i="5"/>
  <c r="G15" i="5"/>
  <c r="G13" i="5"/>
  <c r="G12" i="5"/>
  <c r="G11" i="5"/>
  <c r="G10" i="5"/>
  <c r="G9" i="5"/>
  <c r="G8" i="5"/>
  <c r="G63" i="4"/>
  <c r="G64" i="4"/>
  <c r="G62" i="4"/>
  <c r="G60" i="4"/>
  <c r="G59" i="4"/>
  <c r="G58" i="4"/>
  <c r="G57" i="4"/>
  <c r="G56" i="4"/>
  <c r="G55" i="4"/>
  <c r="G54" i="4"/>
  <c r="G53" i="4"/>
  <c r="G52" i="4"/>
  <c r="G51" i="4"/>
  <c r="G50" i="4" s="1"/>
  <c r="G49" i="4"/>
  <c r="G48" i="4"/>
  <c r="G47" i="4"/>
  <c r="G46" i="4"/>
  <c r="G45" i="4"/>
  <c r="G44" i="4"/>
  <c r="G43" i="4"/>
  <c r="G42" i="4"/>
  <c r="G41" i="4"/>
  <c r="G40" i="4" s="1"/>
  <c r="G39" i="4"/>
  <c r="G38" i="4"/>
  <c r="G37" i="4"/>
  <c r="G36" i="4"/>
  <c r="G35" i="4"/>
  <c r="G34" i="4"/>
  <c r="G33" i="4"/>
  <c r="G32" i="4"/>
  <c r="G31" i="4"/>
  <c r="G30" i="4" s="1"/>
  <c r="G29" i="4"/>
  <c r="G28" i="4"/>
  <c r="G27" i="4"/>
  <c r="G26" i="4"/>
  <c r="G25" i="4"/>
  <c r="G24" i="4"/>
  <c r="G23" i="4"/>
  <c r="G22" i="4"/>
  <c r="G21" i="4" s="1"/>
  <c r="G20" i="4"/>
  <c r="G19" i="4"/>
  <c r="G18" i="4"/>
  <c r="G17" i="4"/>
  <c r="G16" i="4"/>
  <c r="G15" i="4"/>
  <c r="G14" i="4"/>
  <c r="G13" i="4"/>
  <c r="G12" i="4"/>
  <c r="G11" i="4"/>
  <c r="G10" i="4"/>
  <c r="G7" i="4" s="1"/>
  <c r="G61" i="4" s="1"/>
  <c r="G9" i="4"/>
  <c r="G8" i="4"/>
  <c r="G63" i="3"/>
  <c r="G64" i="3"/>
  <c r="G62" i="3"/>
  <c r="G60" i="3"/>
  <c r="G59" i="3"/>
  <c r="G58" i="3"/>
  <c r="G57" i="3"/>
  <c r="G56" i="3"/>
  <c r="G55" i="3"/>
  <c r="G54" i="3"/>
  <c r="G53" i="3"/>
  <c r="G52" i="3"/>
  <c r="G51" i="3"/>
  <c r="G50" i="3" s="1"/>
  <c r="G49" i="3"/>
  <c r="G48" i="3"/>
  <c r="G47" i="3"/>
  <c r="G46" i="3"/>
  <c r="G45" i="3"/>
  <c r="G44" i="3"/>
  <c r="G43" i="3"/>
  <c r="G42" i="3"/>
  <c r="G41" i="3"/>
  <c r="G40" i="3" s="1"/>
  <c r="G39" i="3"/>
  <c r="G38" i="3"/>
  <c r="G37" i="3"/>
  <c r="G36" i="3"/>
  <c r="G35" i="3"/>
  <c r="G34" i="3"/>
  <c r="G33" i="3"/>
  <c r="G32" i="3"/>
  <c r="G31" i="3"/>
  <c r="G30" i="3" s="1"/>
  <c r="G29" i="3"/>
  <c r="G28" i="3"/>
  <c r="G27" i="3"/>
  <c r="G26" i="3"/>
  <c r="G25" i="3"/>
  <c r="G24" i="3"/>
  <c r="G23" i="3"/>
  <c r="G22" i="3"/>
  <c r="G21" i="3" s="1"/>
  <c r="G20" i="3"/>
  <c r="G19" i="3"/>
  <c r="G18" i="3"/>
  <c r="G17" i="3"/>
  <c r="G16" i="3"/>
  <c r="G15" i="3"/>
  <c r="G14" i="3"/>
  <c r="G13" i="3"/>
  <c r="G12" i="3"/>
  <c r="G11" i="3"/>
  <c r="G10" i="3"/>
  <c r="G7" i="3" s="1"/>
  <c r="G61" i="3" s="1"/>
  <c r="G9" i="3"/>
  <c r="G8" i="3"/>
  <c r="G63" i="2"/>
  <c r="G64" i="2"/>
  <c r="G62" i="2"/>
  <c r="G60" i="2"/>
  <c r="G59" i="2"/>
  <c r="G58" i="2"/>
  <c r="G57" i="2"/>
  <c r="G56" i="2"/>
  <c r="G55" i="2" s="1"/>
  <c r="G54" i="2"/>
  <c r="G53" i="2"/>
  <c r="G52" i="2"/>
  <c r="G51" i="2"/>
  <c r="G50" i="2" s="1"/>
  <c r="G49" i="2"/>
  <c r="G48" i="2"/>
  <c r="G40" i="2" s="1"/>
  <c r="G47" i="2"/>
  <c r="G46" i="2"/>
  <c r="G45" i="2"/>
  <c r="G44" i="2"/>
  <c r="G43" i="2"/>
  <c r="G42" i="2"/>
  <c r="G41" i="2"/>
  <c r="G39" i="2"/>
  <c r="G38" i="2"/>
  <c r="G37" i="2"/>
  <c r="G36" i="2"/>
  <c r="G35" i="2"/>
  <c r="G34" i="2"/>
  <c r="G33" i="2"/>
  <c r="G32" i="2"/>
  <c r="G30" i="2" s="1"/>
  <c r="G31" i="2"/>
  <c r="G29" i="2"/>
  <c r="G28" i="2"/>
  <c r="G27" i="2"/>
  <c r="G26" i="2"/>
  <c r="G25" i="2"/>
  <c r="G24" i="2"/>
  <c r="G23" i="2"/>
  <c r="G22" i="2"/>
  <c r="G21" i="2" s="1"/>
  <c r="G20" i="2"/>
  <c r="G19" i="2"/>
  <c r="G18" i="2"/>
  <c r="G17" i="2"/>
  <c r="G16" i="2"/>
  <c r="G14" i="2" s="1"/>
  <c r="G15" i="2"/>
  <c r="G13" i="2"/>
  <c r="G12" i="2"/>
  <c r="G11" i="2"/>
  <c r="G10" i="2"/>
  <c r="G9" i="2"/>
  <c r="G8" i="2"/>
  <c r="G7" i="2" s="1"/>
  <c r="G35" i="1"/>
  <c r="G23" i="1"/>
  <c r="G27" i="1"/>
  <c r="G60" i="1"/>
  <c r="G58" i="1"/>
  <c r="G57" i="1"/>
  <c r="G56" i="1"/>
  <c r="G52" i="1"/>
  <c r="G51" i="1"/>
  <c r="G49" i="1"/>
  <c r="G47" i="1"/>
  <c r="G45" i="1"/>
  <c r="G41" i="1"/>
  <c r="G39" i="1"/>
  <c r="G34" i="1"/>
  <c r="G33" i="1"/>
  <c r="G31" i="1"/>
  <c r="G28" i="1"/>
  <c r="G17" i="1"/>
  <c r="G16" i="1"/>
  <c r="G13" i="1"/>
  <c r="G9" i="1"/>
  <c r="O60" i="1"/>
  <c r="V60" i="1"/>
  <c r="AC52" i="1"/>
  <c r="BE60" i="1"/>
  <c r="BE59" i="1"/>
  <c r="BE58" i="1"/>
  <c r="BE57" i="1"/>
  <c r="BE56" i="1"/>
  <c r="BE54" i="1"/>
  <c r="BE53" i="1"/>
  <c r="BE52" i="1"/>
  <c r="BE51" i="1"/>
  <c r="BE49" i="1"/>
  <c r="BE48" i="1"/>
  <c r="BE47" i="1"/>
  <c r="BE46" i="1"/>
  <c r="BE45" i="1"/>
  <c r="BE44" i="1"/>
  <c r="BE43" i="1"/>
  <c r="BE42" i="1"/>
  <c r="BE41" i="1"/>
  <c r="BE39" i="1"/>
  <c r="BE38" i="1"/>
  <c r="BE37" i="1"/>
  <c r="BE36" i="1"/>
  <c r="BE35" i="1"/>
  <c r="BE34" i="1"/>
  <c r="BE33" i="1"/>
  <c r="BE32" i="1"/>
  <c r="BE31" i="1"/>
  <c r="BE29" i="1"/>
  <c r="BE28" i="1"/>
  <c r="BE27" i="1"/>
  <c r="BE26" i="1"/>
  <c r="BE25" i="1"/>
  <c r="BE24" i="1"/>
  <c r="BE23" i="1"/>
  <c r="BE22" i="1"/>
  <c r="BE20" i="1"/>
  <c r="BE19" i="1"/>
  <c r="BE18" i="1"/>
  <c r="BE17" i="1"/>
  <c r="BE16" i="1"/>
  <c r="BE15" i="1"/>
  <c r="BE13" i="1"/>
  <c r="BE12" i="1"/>
  <c r="BE11" i="1"/>
  <c r="BE10" i="1"/>
  <c r="BE9" i="1"/>
  <c r="BE8" i="1"/>
  <c r="AX60" i="1"/>
  <c r="AX59" i="1"/>
  <c r="AX58" i="1"/>
  <c r="AX57" i="1"/>
  <c r="AX56" i="1"/>
  <c r="AX54" i="1"/>
  <c r="AX53" i="1"/>
  <c r="AX52" i="1"/>
  <c r="AX51" i="1"/>
  <c r="AX49" i="1"/>
  <c r="AX48" i="1"/>
  <c r="AX47" i="1"/>
  <c r="AX46" i="1"/>
  <c r="AX45" i="1"/>
  <c r="AX44" i="1"/>
  <c r="AX43" i="1"/>
  <c r="AX42" i="1"/>
  <c r="AX41" i="1"/>
  <c r="AX39" i="1"/>
  <c r="AX38" i="1"/>
  <c r="AX37" i="1"/>
  <c r="AX36" i="1"/>
  <c r="AX35" i="1"/>
  <c r="AX34" i="1"/>
  <c r="AX33" i="1"/>
  <c r="AX32" i="1"/>
  <c r="AX31" i="1"/>
  <c r="AX29" i="1"/>
  <c r="AX28" i="1"/>
  <c r="AX27" i="1"/>
  <c r="AX26" i="1"/>
  <c r="AX25" i="1"/>
  <c r="AX24" i="1"/>
  <c r="AX23" i="1"/>
  <c r="AX22" i="1"/>
  <c r="AX20" i="1"/>
  <c r="AX19" i="1"/>
  <c r="AX18" i="1"/>
  <c r="AX17" i="1"/>
  <c r="AX16" i="1"/>
  <c r="AX15" i="1"/>
  <c r="AX13" i="1"/>
  <c r="AX12" i="1"/>
  <c r="AX11" i="1"/>
  <c r="AX10" i="1"/>
  <c r="AX9" i="1"/>
  <c r="AX8" i="1"/>
  <c r="AQ60" i="1"/>
  <c r="AQ59" i="1"/>
  <c r="AQ58" i="1"/>
  <c r="AQ57" i="1"/>
  <c r="AQ56" i="1"/>
  <c r="AQ54" i="1"/>
  <c r="AQ53" i="1"/>
  <c r="AQ52" i="1"/>
  <c r="AQ51" i="1"/>
  <c r="AQ49" i="1"/>
  <c r="AQ48" i="1"/>
  <c r="AQ47" i="1"/>
  <c r="AQ46" i="1"/>
  <c r="AQ45" i="1"/>
  <c r="AQ44" i="1"/>
  <c r="AQ43" i="1"/>
  <c r="AQ42" i="1"/>
  <c r="AQ41" i="1"/>
  <c r="AQ39" i="1"/>
  <c r="AQ38" i="1"/>
  <c r="AQ37" i="1"/>
  <c r="AQ36" i="1"/>
  <c r="AQ35" i="1"/>
  <c r="AQ34" i="1"/>
  <c r="AQ33" i="1"/>
  <c r="AQ32" i="1"/>
  <c r="AQ31" i="1"/>
  <c r="AQ29" i="1"/>
  <c r="AQ28" i="1"/>
  <c r="AQ27" i="1"/>
  <c r="AQ26" i="1"/>
  <c r="AQ25" i="1"/>
  <c r="AQ24" i="1"/>
  <c r="AQ23" i="1"/>
  <c r="AQ22" i="1"/>
  <c r="AQ20" i="1"/>
  <c r="AQ19" i="1"/>
  <c r="AQ18" i="1"/>
  <c r="AQ17" i="1"/>
  <c r="AQ16" i="1"/>
  <c r="AQ15" i="1"/>
  <c r="AQ13" i="1"/>
  <c r="AQ12" i="1"/>
  <c r="AQ11" i="1"/>
  <c r="AQ10" i="1"/>
  <c r="AQ9" i="1"/>
  <c r="AQ8" i="1"/>
  <c r="AJ60" i="1"/>
  <c r="AJ59" i="1"/>
  <c r="AJ58" i="1"/>
  <c r="AJ57" i="1"/>
  <c r="AJ56" i="1"/>
  <c r="AJ54" i="1"/>
  <c r="AJ53" i="1"/>
  <c r="AJ52" i="1"/>
  <c r="AJ51" i="1"/>
  <c r="AJ49" i="1"/>
  <c r="AJ48" i="1"/>
  <c r="AJ47" i="1"/>
  <c r="AJ46" i="1"/>
  <c r="AJ45" i="1"/>
  <c r="AJ44" i="1"/>
  <c r="AJ43" i="1"/>
  <c r="AJ42" i="1"/>
  <c r="AJ41" i="1"/>
  <c r="AJ39" i="1"/>
  <c r="AJ38" i="1"/>
  <c r="AJ37" i="1"/>
  <c r="AJ36" i="1"/>
  <c r="AJ35" i="1"/>
  <c r="AJ34" i="1"/>
  <c r="AJ33" i="1"/>
  <c r="AJ32" i="1"/>
  <c r="AJ31" i="1"/>
  <c r="AJ29" i="1"/>
  <c r="AJ28" i="1"/>
  <c r="AJ27" i="1"/>
  <c r="AJ26" i="1"/>
  <c r="AJ25" i="1"/>
  <c r="AJ24" i="1"/>
  <c r="AJ23" i="1"/>
  <c r="AJ22" i="1"/>
  <c r="AJ20" i="1"/>
  <c r="AJ19" i="1"/>
  <c r="AJ18" i="1"/>
  <c r="AJ17" i="1"/>
  <c r="AJ16" i="1"/>
  <c r="AJ15" i="1"/>
  <c r="AJ13" i="1"/>
  <c r="AJ12" i="1"/>
  <c r="AJ11" i="1"/>
  <c r="AJ10" i="1"/>
  <c r="AJ9" i="1"/>
  <c r="AJ8" i="1"/>
  <c r="AC60" i="1"/>
  <c r="AC59" i="1"/>
  <c r="AC58" i="1"/>
  <c r="AC57" i="1"/>
  <c r="AC56" i="1"/>
  <c r="AC54" i="1"/>
  <c r="AC53" i="1"/>
  <c r="AC51" i="1"/>
  <c r="AC49" i="1"/>
  <c r="AC48" i="1"/>
  <c r="AC47" i="1"/>
  <c r="AC46" i="1"/>
  <c r="AC45" i="1"/>
  <c r="AC44" i="1"/>
  <c r="AC43" i="1"/>
  <c r="AC42" i="1"/>
  <c r="AC41" i="1"/>
  <c r="AC39" i="1"/>
  <c r="AC38" i="1"/>
  <c r="AC37" i="1"/>
  <c r="AC36" i="1"/>
  <c r="AC35" i="1"/>
  <c r="AC34" i="1"/>
  <c r="AC33" i="1"/>
  <c r="AC32" i="1"/>
  <c r="AC31" i="1"/>
  <c r="AC29" i="1"/>
  <c r="AC28" i="1"/>
  <c r="AC27" i="1"/>
  <c r="AC26" i="1"/>
  <c r="AC25" i="1"/>
  <c r="AC24" i="1"/>
  <c r="AC23" i="1"/>
  <c r="AC22" i="1"/>
  <c r="AC20" i="1"/>
  <c r="AC19" i="1"/>
  <c r="AC18" i="1"/>
  <c r="AC17" i="1"/>
  <c r="AC16" i="1"/>
  <c r="AC15" i="1"/>
  <c r="AC13" i="1"/>
  <c r="AC12" i="1"/>
  <c r="AC11" i="1"/>
  <c r="AC10" i="1"/>
  <c r="AC9" i="1"/>
  <c r="AC8" i="1"/>
  <c r="V59" i="1"/>
  <c r="V58" i="1"/>
  <c r="V57" i="1"/>
  <c r="V56" i="1"/>
  <c r="V55" i="1" s="1"/>
  <c r="V54" i="1"/>
  <c r="V53" i="1"/>
  <c r="V52" i="1"/>
  <c r="V51" i="1"/>
  <c r="V49" i="1"/>
  <c r="V48" i="1"/>
  <c r="V47" i="1"/>
  <c r="V46" i="1"/>
  <c r="V45" i="1"/>
  <c r="V44" i="1"/>
  <c r="V43" i="1"/>
  <c r="V42" i="1"/>
  <c r="V41" i="1"/>
  <c r="V39" i="1"/>
  <c r="V38" i="1"/>
  <c r="V37" i="1"/>
  <c r="V36" i="1"/>
  <c r="V35" i="1"/>
  <c r="V34" i="1"/>
  <c r="V33" i="1"/>
  <c r="V32" i="1"/>
  <c r="V31" i="1"/>
  <c r="V29" i="1"/>
  <c r="V28" i="1"/>
  <c r="V27" i="1"/>
  <c r="V26" i="1"/>
  <c r="V25" i="1"/>
  <c r="V24" i="1"/>
  <c r="V23" i="1"/>
  <c r="V22" i="1"/>
  <c r="V20" i="1"/>
  <c r="V19" i="1"/>
  <c r="V18" i="1"/>
  <c r="V17" i="1"/>
  <c r="V16" i="1"/>
  <c r="V15" i="1"/>
  <c r="V13" i="1"/>
  <c r="V12" i="1"/>
  <c r="V11" i="1"/>
  <c r="V10" i="1"/>
  <c r="V9" i="1"/>
  <c r="V8" i="1"/>
  <c r="O41" i="1"/>
  <c r="O59" i="1"/>
  <c r="O58" i="1"/>
  <c r="O57" i="1"/>
  <c r="O56" i="1"/>
  <c r="O54" i="1"/>
  <c r="O53" i="1"/>
  <c r="O52" i="1"/>
  <c r="O51" i="1"/>
  <c r="O43" i="1"/>
  <c r="O44" i="1"/>
  <c r="O45" i="1"/>
  <c r="O46" i="1"/>
  <c r="O47" i="1"/>
  <c r="O48" i="1"/>
  <c r="O49" i="1"/>
  <c r="O42" i="1"/>
  <c r="O38" i="1"/>
  <c r="O39" i="1"/>
  <c r="O32" i="1"/>
  <c r="O33" i="1"/>
  <c r="O34" i="1"/>
  <c r="O35" i="1"/>
  <c r="O36" i="1"/>
  <c r="O37" i="1"/>
  <c r="O31" i="1"/>
  <c r="O28" i="1"/>
  <c r="O29" i="1"/>
  <c r="O23" i="1"/>
  <c r="O24" i="1"/>
  <c r="O25" i="1"/>
  <c r="O26" i="1"/>
  <c r="O27" i="1"/>
  <c r="O22" i="1"/>
  <c r="O16" i="1"/>
  <c r="O17" i="1"/>
  <c r="O18" i="1"/>
  <c r="O19" i="1"/>
  <c r="O20" i="1"/>
  <c r="O15" i="1"/>
  <c r="O9" i="1"/>
  <c r="O10" i="1"/>
  <c r="O11" i="1"/>
  <c r="O12" i="1"/>
  <c r="O13" i="1"/>
  <c r="O8" i="1"/>
  <c r="G40" i="1" l="1"/>
  <c r="G60" i="9"/>
  <c r="G64" i="9" s="1"/>
  <c r="G60" i="8"/>
  <c r="G64" i="8" s="1"/>
  <c r="G61" i="7"/>
  <c r="G65" i="7" s="1"/>
  <c r="G7" i="5"/>
  <c r="G30" i="5"/>
  <c r="G14" i="5"/>
  <c r="G61" i="5" s="1"/>
  <c r="G21" i="5"/>
  <c r="G65" i="4"/>
  <c r="G65" i="3"/>
  <c r="G61" i="2"/>
  <c r="G65" i="2" s="1"/>
  <c r="G7" i="1"/>
  <c r="O55" i="1"/>
  <c r="G55" i="1"/>
  <c r="G50" i="1"/>
  <c r="G30" i="1"/>
  <c r="G21" i="1"/>
  <c r="G14" i="1"/>
  <c r="AC50" i="1"/>
  <c r="BE30" i="1"/>
  <c r="AJ50" i="1"/>
  <c r="V21" i="1"/>
  <c r="AJ14" i="1"/>
  <c r="AJ30" i="1"/>
  <c r="AJ40" i="1"/>
  <c r="AQ40" i="1"/>
  <c r="AQ50" i="1"/>
  <c r="AQ55" i="1"/>
  <c r="BE14" i="1"/>
  <c r="BE21" i="1"/>
  <c r="O40" i="1"/>
  <c r="V7" i="1"/>
  <c r="AC21" i="1"/>
  <c r="AC40" i="1"/>
  <c r="AX7" i="1"/>
  <c r="AX30" i="1"/>
  <c r="AJ7" i="1"/>
  <c r="AX40" i="1"/>
  <c r="BE50" i="1"/>
  <c r="V30" i="1"/>
  <c r="AC30" i="1"/>
  <c r="AC55" i="1"/>
  <c r="AJ21" i="1"/>
  <c r="AJ55" i="1"/>
  <c r="AQ7" i="1"/>
  <c r="AQ21" i="1"/>
  <c r="AQ30" i="1"/>
  <c r="BE55" i="1"/>
  <c r="V14" i="1"/>
  <c r="V40" i="1"/>
  <c r="AC7" i="1"/>
  <c r="AC14" i="1"/>
  <c r="AX14" i="1"/>
  <c r="AX21" i="1"/>
  <c r="BE40" i="1"/>
  <c r="V50" i="1"/>
  <c r="AQ14" i="1"/>
  <c r="AX50" i="1"/>
  <c r="AX55" i="1"/>
  <c r="BE7" i="1"/>
  <c r="O14" i="1"/>
  <c r="O30" i="1"/>
  <c r="O21" i="1"/>
  <c r="O7" i="1"/>
  <c r="O50" i="1"/>
  <c r="G63" i="5" l="1"/>
  <c r="G64" i="5"/>
  <c r="G62" i="5"/>
  <c r="G61" i="1"/>
  <c r="G63" i="1" s="1"/>
  <c r="O61" i="1"/>
  <c r="V61" i="1"/>
  <c r="AX61" i="1"/>
  <c r="AQ61" i="1"/>
  <c r="BE61" i="1"/>
  <c r="AC61" i="1"/>
  <c r="AJ61" i="1"/>
  <c r="G64" i="1" l="1"/>
  <c r="G62" i="1"/>
  <c r="AJ63" i="1"/>
  <c r="AJ64" i="1"/>
  <c r="AJ62" i="1"/>
  <c r="AQ63" i="1"/>
  <c r="AQ65" i="1" s="1"/>
  <c r="AQ62" i="1"/>
  <c r="AQ64" i="1"/>
  <c r="AX62" i="1"/>
  <c r="AX64" i="1"/>
  <c r="AX63" i="1"/>
  <c r="V62" i="1"/>
  <c r="V64" i="1"/>
  <c r="V63" i="1"/>
  <c r="AC64" i="1"/>
  <c r="AC62" i="1"/>
  <c r="AC63" i="1"/>
  <c r="BE64" i="1"/>
  <c r="BE65" i="1" s="1"/>
  <c r="BE62" i="1"/>
  <c r="BE63" i="1"/>
  <c r="AJ65" i="1"/>
  <c r="G65" i="1" l="1"/>
  <c r="AC65" i="1"/>
  <c r="AX65" i="1"/>
  <c r="O62" i="1"/>
  <c r="O63" i="1"/>
  <c r="O64" i="1"/>
  <c r="O65" i="1" l="1"/>
  <c r="V65" i="1"/>
  <c r="G66" i="1" l="1"/>
</calcChain>
</file>

<file path=xl/sharedStrings.xml><?xml version="1.0" encoding="utf-8"?>
<sst xmlns="http://schemas.openxmlformats.org/spreadsheetml/2006/main" count="2429" uniqueCount="157">
  <si>
    <t>CONSTRUCCIÓN DE OBRAS COMPLEMENTARIAS PARA LAS INSTITUCIONES EDUCATIVAS DEL DEPARTAMENTO DEL MAGDALENA</t>
  </si>
  <si>
    <t>INSTITUCIÓN EDUCATIVA RURAL MEDIA LUNA SEDE PRINCIPAL</t>
  </si>
  <si>
    <t>MUNICIPIO DE PIVIJAY - MAGDALENA</t>
  </si>
  <si>
    <t>Descripción</t>
  </si>
  <si>
    <t>Unid</t>
  </si>
  <si>
    <t>Cantidad</t>
  </si>
  <si>
    <t>valor unitario</t>
  </si>
  <si>
    <t>Valor total</t>
  </si>
  <si>
    <t>Preliminares</t>
  </si>
  <si>
    <t>1.1</t>
  </si>
  <si>
    <t>Limpieza y descapote</t>
  </si>
  <si>
    <t>M2</t>
  </si>
  <si>
    <t>1.2</t>
  </si>
  <si>
    <t>Suministro e instalación de valla informativa metálica de 4,00x2,50 mts</t>
  </si>
  <si>
    <t>Und</t>
  </si>
  <si>
    <t>1.3</t>
  </si>
  <si>
    <t>Suministro e instalación de cerramiento en tela verde de 2 m de altura</t>
  </si>
  <si>
    <t>Ml</t>
  </si>
  <si>
    <t>1.4</t>
  </si>
  <si>
    <t>Localización y replanteo de obra</t>
  </si>
  <si>
    <t>1.5</t>
  </si>
  <si>
    <t>Demolición de muro en bloque, incluye cargue y retiro de material sobrante</t>
  </si>
  <si>
    <t>1.6</t>
  </si>
  <si>
    <t>Demolición de concreto reforzado, incluye cargue y retiro</t>
  </si>
  <si>
    <t>M3</t>
  </si>
  <si>
    <t>Movimiento de tierra</t>
  </si>
  <si>
    <t>2.1</t>
  </si>
  <si>
    <t>Excavación manual en material común y/o sin clasificar en alturas menores a 2 m, no incluye retiro de material sobrante</t>
  </si>
  <si>
    <t>2.2</t>
  </si>
  <si>
    <t>Relleno compactado con material del sitio</t>
  </si>
  <si>
    <t>2.3</t>
  </si>
  <si>
    <t>Relleno compactado con material seleccionado de préstamo</t>
  </si>
  <si>
    <t>2.4</t>
  </si>
  <si>
    <t>Nivelación de terreno mediante corte y o relleno en alturas inferiores a 20 cm</t>
  </si>
  <si>
    <t>2.5</t>
  </si>
  <si>
    <t>Transporte de material granular</t>
  </si>
  <si>
    <t>M3/km</t>
  </si>
  <si>
    <t>2.6</t>
  </si>
  <si>
    <t>Cargue y retiro de material sobrante, distancia máxima 20 km</t>
  </si>
  <si>
    <t>Obras de urbanismo</t>
  </si>
  <si>
    <t>3.1</t>
  </si>
  <si>
    <t>3.2</t>
  </si>
  <si>
    <t>Construcción de vigas de confinamiento para andenes</t>
  </si>
  <si>
    <t>3.3</t>
  </si>
  <si>
    <t>Construcción de bordillo de concreto de 3000 psi de 0,15 x 0,30 mts</t>
  </si>
  <si>
    <t>3.4</t>
  </si>
  <si>
    <t>Suministro e instalación de grama natural para zonas verdes</t>
  </si>
  <si>
    <t>3.5</t>
  </si>
  <si>
    <t>SUMINISTRO E INSTALACIÓN DE ÁRBOL NATIVO ADOLESCENTE (ALTURA ENTRE 1,20 Y 1,80 m)</t>
  </si>
  <si>
    <t>UND</t>
  </si>
  <si>
    <t>3.6</t>
  </si>
  <si>
    <t>3.7</t>
  </si>
  <si>
    <t>Construcción de canal abierto de aguas lluvias de altura variable máxima de 50 cm, incluye acero de refuerzo</t>
  </si>
  <si>
    <t>3.8</t>
  </si>
  <si>
    <t>Construcción de barandas en tubería galvanizada de 3" con dos líneas intermedias de 2", incluye elementos de anclaje, acabado con anticorrosivo y pintura en esmalte</t>
  </si>
  <si>
    <t>Iluminación peatonal</t>
  </si>
  <si>
    <t>4.1</t>
  </si>
  <si>
    <t>Suministro e instalación poste metálico cilíndrico de 6m x 2-1/2"brazo sencillo c/base de anclaje, galvanizado y pintura electrostática. Incluye fundición de base canastilla en concreto de 2500 psi.</t>
  </si>
  <si>
    <t>4.2</t>
  </si>
  <si>
    <t>Suministro e instalación de luminaria avento s 48 led, 26w de consumo fotometría 5256 o similar para iluminación peatonal</t>
  </si>
  <si>
    <t>4.3</t>
  </si>
  <si>
    <t>Suministro e instalación de acometida principal de baja tensión 2xno.4(fases) + 1xno.4(neutro) + 1xno.8(tierra) - aluminio serie 8000</t>
  </si>
  <si>
    <t>4.4</t>
  </si>
  <si>
    <t>Suministro e instalación de acometida en cable encauchetado para luminarias 3x12 cobre.</t>
  </si>
  <si>
    <t>4.5</t>
  </si>
  <si>
    <t>Suministro e instalación de empalme de derivación en gel ghfc-1. Rango de aplicación: principal de cable 6 a 2 y derivación de 14 a 8. Ref.: ghfc1+conect.ap-1</t>
  </si>
  <si>
    <t>4.6</t>
  </si>
  <si>
    <t>Suministro e instalación tubería PVC Conduit 3/4" para acometida subterránea de luminarias</t>
  </si>
  <si>
    <t>ML</t>
  </si>
  <si>
    <t>4.7</t>
  </si>
  <si>
    <t>Suministro e instalación tubería PVC Conduit 2x2" para acometida subterránea de luminarias</t>
  </si>
  <si>
    <t>4.8</t>
  </si>
  <si>
    <t>Construcción de registro de inspección para alumbrado público de 40x40 cm.</t>
  </si>
  <si>
    <t>4.9</t>
  </si>
  <si>
    <t>Construcción de registro de inspección para derivaciones de 60x60 cm.</t>
  </si>
  <si>
    <t>Transformador y punto de conexión</t>
  </si>
  <si>
    <t>5.1</t>
  </si>
  <si>
    <t>Armado en alineación de media tensión trifásico.</t>
  </si>
  <si>
    <t>5.2</t>
  </si>
  <si>
    <t>Suministro e instalación de dps poliméricos 45kv.</t>
  </si>
  <si>
    <t>5.3</t>
  </si>
  <si>
    <t>Suministro e instalación de sistema de puesta a tierra en acero austenítico para mt. -</t>
  </si>
  <si>
    <t>5.4</t>
  </si>
  <si>
    <t>Suministro e instalación bajante para acometida en poste con tubería galvanizada y capacete 2"</t>
  </si>
  <si>
    <t>5.5</t>
  </si>
  <si>
    <t>Suministro e instalación base cortacircuitos fusible (caja primaria)45kv 200a para alta contaminación</t>
  </si>
  <si>
    <t>5.6</t>
  </si>
  <si>
    <t>Suministro e instalación cruceta auxiliar de protecciones 2,4 mts</t>
  </si>
  <si>
    <t>5.7</t>
  </si>
  <si>
    <t>Suministro e instalación tubo porta fusible de expulsión 45kv5a</t>
  </si>
  <si>
    <t>5.8</t>
  </si>
  <si>
    <t>Suministro e instalación transformador de distribución trifásico de 45 kva</t>
  </si>
  <si>
    <t>5.9</t>
  </si>
  <si>
    <t>Trámites ante el operador de red, certificaciones retie y retilap</t>
  </si>
  <si>
    <t>GLB</t>
  </si>
  <si>
    <t>Cerramiento perimetral</t>
  </si>
  <si>
    <t>6.1</t>
  </si>
  <si>
    <t>VIGA DE CIMENTACIÓN PARA CERRAMIENTO PERIMETRAL DE 30x60 CM EN CONCRETO DE 3.000 PSI, INCLUYE ACERO DE REFUERZO</t>
  </si>
  <si>
    <t>6.2</t>
  </si>
  <si>
    <t>Cimentación en concreto ciclópeo de 50 x 50</t>
  </si>
  <si>
    <t>6.3</t>
  </si>
  <si>
    <t>Cerramiento en tubería de acero al carbón d= 2- 1/2" según diseño institucional con acabado en anticorrosivo y pintura en esmalte</t>
  </si>
  <si>
    <t>6.5</t>
  </si>
  <si>
    <t>Portón de acceso principal en tubería de acero al carbón de 2 -1/2" y marcos en tubería metálica cuadrada de 20mm x 20mm acabado en anticorrosivo y pintura en esmalte</t>
  </si>
  <si>
    <t>Planta de tratamiento de aguas residuales</t>
  </si>
  <si>
    <t>7.1</t>
  </si>
  <si>
    <t>Suministro e instalación tubería PVC Conduit 2x2" para acometida</t>
  </si>
  <si>
    <t>7.2</t>
  </si>
  <si>
    <t>Acometida eléctrica desde tablero general hasta tablero de planta 3#4+1#4+10t</t>
  </si>
  <si>
    <t>7.3</t>
  </si>
  <si>
    <t>Conexión a sistema de redes sanitarias en tubería PVC de 6”, incluye empalmes, excavaciones, rellenos, suministros de tubería, caja de inspección de 60 x 60</t>
  </si>
  <si>
    <t>7.4</t>
  </si>
  <si>
    <t>Construcción, instalación y puesta en marcha de planta de tratamiento - tanques (eqa-01, d=1,7 m- mbbr-01, d=1,30; cla-01 d=1,7 mts) incluye: tanque de tratamiento biológico - tablero eléctrico - soplador regenerativo - bombas sumergibles, dosificadoras, tuberías y válvula</t>
  </si>
  <si>
    <t>TOTAL, COSTO DIRECTO OBRA CIVIL</t>
  </si>
  <si>
    <t>ADMINISTRACIÓN</t>
  </si>
  <si>
    <t>IMPREVISTOS</t>
  </si>
  <si>
    <t>UTILIDAD</t>
  </si>
  <si>
    <t>COSTO TOTAL DEL PROYECTO</t>
  </si>
  <si>
    <t>INSTITUCIÓN EDUCATIVA SAN JUAN BAUTISTA SEDE PRINCIPAL</t>
  </si>
  <si>
    <t>MUNICIPIO DE EL RETEN - MAGDALENA</t>
  </si>
  <si>
    <t>UNID</t>
  </si>
  <si>
    <t>CANTIDAD</t>
  </si>
  <si>
    <t>VALOR UNITARIO</t>
  </si>
  <si>
    <t>VALOR TOTAL</t>
  </si>
  <si>
    <t>m3</t>
  </si>
  <si>
    <t>M3/KM</t>
  </si>
  <si>
    <t>Suministro e instalación de árbol nativo adolescente (altura entre 1,20 y 1,80 m)</t>
  </si>
  <si>
    <t>Construcción de placa en concreto de 3.000 psi, e=15 cm para zonas de parqueo</t>
  </si>
  <si>
    <t>Suministro e instalación de empalme de derivación en gel ghfc-1. Rango de aplicación: principal de cable 6 a 2 y derivación de 14 a 8. Ref.: ghfc1+conect.ap- 1</t>
  </si>
  <si>
    <t>Suministro e instalación de sistema de puesta a tierra en acero austenítico para mt.</t>
  </si>
  <si>
    <t>Total, costo directo del proyecto</t>
  </si>
  <si>
    <t>Costo total del proyecto</t>
  </si>
  <si>
    <t>INSTITUCIÓN EDUCATIVA JUAN MANUEL RUDAS</t>
  </si>
  <si>
    <t>MUNICIPIO DE REMOLINO - MAGDALENA</t>
  </si>
  <si>
    <t>Valor unitario</t>
  </si>
  <si>
    <t>7.5</t>
  </si>
  <si>
    <t>TOTAL, COSTO DIRECTO DEL PROYECTO</t>
  </si>
  <si>
    <t>INSTITUCIÓN EDUCATIVA LICEO ARIGUANÍ</t>
  </si>
  <si>
    <t>MUNICIPIO DE ARIGUANÍ - MAGDALENA</t>
  </si>
  <si>
    <t>Trámites    ante    el operador de red, certificaciones retie y retilap</t>
  </si>
  <si>
    <t>Cerramiento perimetral para planta de tratamiento en malla eslabonada recubierta en PVC, tubería galvanizada de 2" acabada en anticorrosivo y pintura en esmalte, incluye tres líneas de alambre de púas, cimentación y puerta de acceso</t>
  </si>
  <si>
    <t>INSTITUCIÓN EDUCATIVA LUIS CARLOS GALÁN - SEDE VILLAROSA</t>
  </si>
  <si>
    <t>MUNICIPIO DE PLATO - MAGDALENA</t>
  </si>
  <si>
    <t>M3/K M</t>
  </si>
  <si>
    <t>Construcción de andenes en concreto de 3.000 psi, e=10 cm con malla electrosoldada de 4 cm</t>
  </si>
  <si>
    <t>INSTITUCIÓN EDUCATIVA NUESTRA SEÑORA DEL ROSARIO</t>
  </si>
  <si>
    <t>MUNICIPIO DE SANTA BÁRBARA DE PINTO - MAGDALENA</t>
  </si>
  <si>
    <t>INSTITUCIÓN EDUCATIVA NICOLÁS MEJÍA MÉNDEZ</t>
  </si>
  <si>
    <t>MUNICIPIO DE GUAMAL - MAGDALENA</t>
  </si>
  <si>
    <t>Construcción de andenes en concreto de 3.000 psi, e=10 cm con malla electrosoldada de 4 mm</t>
  </si>
  <si>
    <t>Construcción  de  placa  en  concreto   de 3.000 psi, e=15 cm para zonas de parqueo</t>
  </si>
  <si>
    <t>Viga de cimentación para cerramiento perimetral de 30x60 cm en concreto de 3.000 psi, incluye acero de refuerzo</t>
  </si>
  <si>
    <t>Suministro e instalación de luminaria aventos 48 led, 26w de consumo fotometría 5256 o similar para iluminación peatonal</t>
  </si>
  <si>
    <t>Cerramiento en tubería de acero al carbón d=2- 1/2" según diseño institucional con acabado en anticorrosivo y pintura en esmalte</t>
  </si>
  <si>
    <t>Ítems</t>
  </si>
  <si>
    <t>Suministro e instalación base cortacircuitos fusible (caja primaria) 45kv 200a para alta contaminación</t>
  </si>
  <si>
    <t>PRESUPUESTO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</si>
</sst>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;[Red]\-&quot;$&quot;#,##0"/>
    <numFmt numFmtId="165" formatCode="&quot;$&quot;#,##0.00;[Red]\-&quot;$&quot;#,##0.00"/>
  </numFmts>
  <fonts count="12" x14ac:knownFonts="1">
    <font>
      <sz val="12"/>
      <color theme="1"/>
      <name val="Calibri"/>
      <family val="2"/>
      <scheme val="minor"/>
    </font>
    <font>
      <sz val="8"/>
      <name val="Calibri"/>
      <family val="2"/>
    </font>
    <font>
      <sz val="12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i/>
      <sz val="10"/>
      <color theme="1"/>
      <name val="Arial"/>
      <family val="2"/>
    </font>
    <font>
      <i/>
      <sz val="9"/>
      <color theme="1"/>
      <name val="Arial"/>
      <family val="2"/>
    </font>
    <font>
      <b/>
      <sz val="8"/>
      <color theme="1"/>
      <name val="Arial"/>
      <family val="2"/>
    </font>
    <font>
      <i/>
      <sz val="7.5"/>
      <color theme="1"/>
      <name val="Arial"/>
      <family val="2"/>
    </font>
    <font>
      <i/>
      <sz val="12"/>
      <color theme="1"/>
      <name val="Arial"/>
      <family val="2"/>
    </font>
    <font>
      <sz val="8"/>
      <color theme="1"/>
      <name val="Times New Roman"/>
      <family val="1"/>
    </font>
    <font>
      <i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EBEB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16">
    <xf numFmtId="0" fontId="0" fillId="0" borderId="0" xfId="0"/>
    <xf numFmtId="0" fontId="3" fillId="2" borderId="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 wrapText="1"/>
    </xf>
    <xf numFmtId="165" fontId="7" fillId="0" borderId="4" xfId="0" applyNumberFormat="1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10" fontId="2" fillId="0" borderId="0" xfId="1" applyNumberFormat="1" applyFont="1"/>
    <xf numFmtId="165" fontId="3" fillId="3" borderId="4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164" fontId="4" fillId="0" borderId="14" xfId="0" applyNumberFormat="1" applyFont="1" applyBorder="1" applyAlignment="1">
      <alignment horizontal="center" vertical="center" wrapText="1"/>
    </xf>
    <xf numFmtId="4" fontId="4" fillId="0" borderId="15" xfId="0" applyNumberFormat="1" applyFont="1" applyBorder="1" applyAlignment="1">
      <alignment horizontal="center" vertical="center" wrapText="1"/>
    </xf>
    <xf numFmtId="164" fontId="4" fillId="0" borderId="15" xfId="0" applyNumberFormat="1" applyFont="1" applyBorder="1" applyAlignment="1">
      <alignment vertical="center" wrapText="1"/>
    </xf>
    <xf numFmtId="164" fontId="4" fillId="0" borderId="15" xfId="0" applyNumberFormat="1" applyFont="1" applyBorder="1" applyAlignment="1">
      <alignment horizontal="center" vertical="center" wrapText="1"/>
    </xf>
    <xf numFmtId="165" fontId="4" fillId="0" borderId="15" xfId="0" applyNumberFormat="1" applyFont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165" fontId="3" fillId="3" borderId="15" xfId="0" applyNumberFormat="1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vertical="center" wrapText="1"/>
    </xf>
    <xf numFmtId="0" fontId="4" fillId="0" borderId="15" xfId="0" applyFont="1" applyBorder="1" applyAlignment="1">
      <alignment horizontal="center" vertical="center"/>
    </xf>
    <xf numFmtId="9" fontId="4" fillId="0" borderId="15" xfId="0" applyNumberFormat="1" applyFont="1" applyBorder="1" applyAlignment="1">
      <alignment horizontal="center" vertical="center" wrapText="1"/>
    </xf>
    <xf numFmtId="10" fontId="4" fillId="0" borderId="15" xfId="0" applyNumberFormat="1" applyFont="1" applyBorder="1" applyAlignment="1">
      <alignment horizontal="center" vertical="center" wrapText="1"/>
    </xf>
    <xf numFmtId="164" fontId="4" fillId="0" borderId="13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 wrapText="1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3" borderId="15" xfId="0" applyFont="1" applyFill="1" applyBorder="1" applyAlignment="1" applyProtection="1">
      <alignment horizontal="center" vertical="center" wrapText="1"/>
      <protection locked="0"/>
    </xf>
    <xf numFmtId="165" fontId="3" fillId="3" borderId="15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horizontal="left" vertical="center" wrapText="1"/>
      <protection locked="0"/>
    </xf>
    <xf numFmtId="4" fontId="4" fillId="0" borderId="15" xfId="0" applyNumberFormat="1" applyFont="1" applyBorder="1" applyAlignment="1" applyProtection="1">
      <alignment horizontal="center" vertical="center" wrapText="1"/>
      <protection locked="0"/>
    </xf>
    <xf numFmtId="164" fontId="4" fillId="0" borderId="15" xfId="0" applyNumberFormat="1" applyFont="1" applyBorder="1" applyAlignment="1" applyProtection="1">
      <alignment horizontal="center" vertical="center" wrapText="1"/>
      <protection locked="0"/>
    </xf>
    <xf numFmtId="165" fontId="4" fillId="0" borderId="15" xfId="0" applyNumberFormat="1" applyFont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165" fontId="3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horizontal="justify" vertical="center" wrapText="1"/>
      <protection locked="0"/>
    </xf>
    <xf numFmtId="0" fontId="4" fillId="0" borderId="15" xfId="0" applyFont="1" applyBorder="1" applyAlignment="1" applyProtection="1">
      <alignment vertical="center" wrapText="1"/>
      <protection locked="0"/>
    </xf>
    <xf numFmtId="0" fontId="4" fillId="0" borderId="13" xfId="0" applyFont="1" applyBorder="1" applyAlignment="1" applyProtection="1">
      <alignment horizontal="left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164" fontId="4" fillId="0" borderId="13" xfId="0" applyNumberFormat="1" applyFont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14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justify" vertical="center" wrapText="1"/>
      <protection locked="0"/>
    </xf>
    <xf numFmtId="164" fontId="4" fillId="0" borderId="14" xfId="0" applyNumberFormat="1" applyFont="1" applyBorder="1" applyAlignment="1" applyProtection="1">
      <alignment horizontal="center" vertical="center" wrapText="1"/>
      <protection locked="0"/>
    </xf>
    <xf numFmtId="165" fontId="7" fillId="0" borderId="4" xfId="0" applyNumberFormat="1" applyFont="1" applyBorder="1" applyAlignment="1" applyProtection="1">
      <alignment vertical="center" wrapText="1"/>
      <protection locked="0"/>
    </xf>
    <xf numFmtId="10" fontId="4" fillId="0" borderId="15" xfId="0" applyNumberFormat="1" applyFont="1" applyBorder="1" applyAlignment="1" applyProtection="1">
      <alignment horizontal="center" vertical="center" wrapText="1"/>
      <protection locked="0"/>
    </xf>
    <xf numFmtId="164" fontId="4" fillId="0" borderId="15" xfId="0" applyNumberFormat="1" applyFont="1" applyBorder="1" applyAlignment="1" applyProtection="1">
      <alignment vertical="center" wrapText="1"/>
      <protection locked="0"/>
    </xf>
    <xf numFmtId="9" fontId="4" fillId="0" borderId="15" xfId="0" applyNumberFormat="1" applyFont="1" applyBorder="1" applyAlignment="1" applyProtection="1">
      <alignment horizontal="center" vertical="center" wrapText="1"/>
      <protection locked="0"/>
    </xf>
    <xf numFmtId="165" fontId="7" fillId="0" borderId="3" xfId="0" applyNumberFormat="1" applyFont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165" fontId="7" fillId="4" borderId="1" xfId="0" applyNumberFormat="1" applyFont="1" applyFill="1" applyBorder="1" applyAlignment="1" applyProtection="1">
      <alignment vertical="center" wrapText="1"/>
      <protection locked="0"/>
    </xf>
    <xf numFmtId="0" fontId="0" fillId="0" borderId="0" xfId="0" applyFill="1"/>
    <xf numFmtId="0" fontId="7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5" fontId="3" fillId="0" borderId="0" xfId="0" applyNumberFormat="1" applyFont="1" applyFill="1" applyBorder="1" applyAlignment="1">
      <alignment horizontal="center" vertical="center" wrapText="1"/>
    </xf>
    <xf numFmtId="165" fontId="4" fillId="0" borderId="0" xfId="0" applyNumberFormat="1" applyFont="1" applyFill="1" applyBorder="1" applyAlignment="1">
      <alignment horizontal="center" vertical="center" wrapText="1"/>
    </xf>
    <xf numFmtId="165" fontId="7" fillId="0" borderId="0" xfId="0" applyNumberFormat="1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vertical="center" wrapText="1"/>
    </xf>
    <xf numFmtId="165" fontId="7" fillId="0" borderId="0" xfId="0" applyNumberFormat="1" applyFont="1" applyBorder="1" applyAlignment="1">
      <alignment horizontal="right" vertical="center" wrapText="1"/>
    </xf>
    <xf numFmtId="0" fontId="11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0" fillId="0" borderId="0" xfId="0" applyBorder="1"/>
    <xf numFmtId="165" fontId="0" fillId="0" borderId="0" xfId="0" applyNumberFormat="1" applyBorder="1"/>
    <xf numFmtId="0" fontId="10" fillId="0" borderId="0" xfId="0" applyFont="1" applyAlignment="1" applyProtection="1">
      <alignment vertical="center" wrapText="1"/>
      <protection locked="0"/>
    </xf>
    <xf numFmtId="0" fontId="10" fillId="0" borderId="3" xfId="0" applyFont="1" applyBorder="1" applyAlignment="1" applyProtection="1">
      <alignment vertical="center" wrapText="1"/>
      <protection locked="0"/>
    </xf>
    <xf numFmtId="0" fontId="7" fillId="0" borderId="15" xfId="0" applyFont="1" applyBorder="1" applyAlignment="1" applyProtection="1">
      <alignment horizontal="center" vertical="center" wrapText="1"/>
      <protection locked="0"/>
    </xf>
    <xf numFmtId="0" fontId="7" fillId="0" borderId="11" xfId="0" applyFont="1" applyBorder="1" applyAlignment="1" applyProtection="1">
      <alignment horizontal="center" vertical="center" wrapText="1"/>
      <protection locked="0"/>
    </xf>
    <xf numFmtId="0" fontId="7" fillId="0" borderId="12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3" fillId="3" borderId="8" xfId="0" applyFont="1" applyFill="1" applyBorder="1" applyAlignment="1" applyProtection="1">
      <alignment horizontal="center" vertical="center" wrapText="1"/>
      <protection locked="0"/>
    </xf>
    <xf numFmtId="0" fontId="3" fillId="3" borderId="10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12" xfId="0" applyFont="1" applyFill="1" applyBorder="1" applyAlignment="1" applyProtection="1">
      <alignment horizontal="center" vertical="center" wrapText="1"/>
      <protection locked="0"/>
    </xf>
    <xf numFmtId="0" fontId="3" fillId="3" borderId="13" xfId="0" applyFont="1" applyFill="1" applyBorder="1" applyAlignment="1" applyProtection="1">
      <alignment horizontal="center" vertical="center" wrapText="1"/>
      <protection locked="0"/>
    </xf>
    <xf numFmtId="0" fontId="3" fillId="3" borderId="15" xfId="0" applyFont="1" applyFill="1" applyBorder="1" applyAlignment="1" applyProtection="1">
      <alignment horizontal="center" vertical="center" wrapText="1"/>
      <protection locked="0"/>
    </xf>
    <xf numFmtId="0" fontId="7" fillId="0" borderId="13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vertical="center" wrapText="1"/>
      <protection locked="0"/>
    </xf>
    <xf numFmtId="0" fontId="5" fillId="0" borderId="6" xfId="0" applyFont="1" applyBorder="1" applyAlignment="1" applyProtection="1">
      <alignment vertical="center" wrapText="1"/>
      <protection locked="0"/>
    </xf>
    <xf numFmtId="0" fontId="5" fillId="0" borderId="7" xfId="0" applyFont="1" applyBorder="1" applyAlignment="1" applyProtection="1">
      <alignment vertical="center" wrapText="1"/>
      <protection locked="0"/>
    </xf>
    <xf numFmtId="0" fontId="5" fillId="0" borderId="3" xfId="0" applyFont="1" applyBorder="1" applyAlignment="1" applyProtection="1">
      <alignment vertical="center" wrapText="1"/>
      <protection locked="0"/>
    </xf>
    <xf numFmtId="0" fontId="5" fillId="0" borderId="8" xfId="0" applyFont="1" applyBorder="1" applyAlignment="1" applyProtection="1">
      <alignment vertical="center" wrapText="1"/>
      <protection locked="0"/>
    </xf>
    <xf numFmtId="0" fontId="5" fillId="0" borderId="4" xfId="0" applyFont="1" applyBorder="1" applyAlignment="1" applyProtection="1">
      <alignment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7" fillId="0" borderId="15" xfId="0" applyFont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213360</xdr:colOff>
      <xdr:row>2</xdr:row>
      <xdr:rowOff>152400</xdr:rowOff>
    </xdr:from>
    <xdr:to>
      <xdr:col>2</xdr:col>
      <xdr:colOff>2477770</xdr:colOff>
      <xdr:row>4</xdr:row>
      <xdr:rowOff>54610</xdr:rowOff>
    </xdr:to>
    <xdr:pic>
      <xdr:nvPicPr>
        <xdr:cNvPr id="2" name="image64.jpeg" descr="Gobernación de Magdalena">
          <a:extLst>
            <a:ext uri="{FF2B5EF4-FFF2-40B4-BE49-F238E27FC236}">
              <a16:creationId xmlns:a16="http://schemas.microsoft.com/office/drawing/2014/main" xmlns="" id="{0710C422-1A97-B94F-AC7D-84A2E2A7FE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36320" y="568960"/>
          <a:ext cx="2782570" cy="755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300182</xdr:colOff>
      <xdr:row>2</xdr:row>
      <xdr:rowOff>146242</xdr:rowOff>
    </xdr:from>
    <xdr:to>
      <xdr:col>2</xdr:col>
      <xdr:colOff>2559358</xdr:colOff>
      <xdr:row>4</xdr:row>
      <xdr:rowOff>101407</xdr:rowOff>
    </xdr:to>
    <xdr:pic>
      <xdr:nvPicPr>
        <xdr:cNvPr id="2" name="image64.jpeg" descr="Gobernación de Magdalena">
          <a:extLst>
            <a:ext uri="{FF2B5EF4-FFF2-40B4-BE49-F238E27FC236}">
              <a16:creationId xmlns:a16="http://schemas.microsoft.com/office/drawing/2014/main" xmlns="" id="{1CEF1222-4B49-2840-B4F6-1B5CED0376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23758" y="561878"/>
          <a:ext cx="2782570" cy="7556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182880</xdr:colOff>
      <xdr:row>2</xdr:row>
      <xdr:rowOff>142240</xdr:rowOff>
    </xdr:from>
    <xdr:to>
      <xdr:col>2</xdr:col>
      <xdr:colOff>2442210</xdr:colOff>
      <xdr:row>4</xdr:row>
      <xdr:rowOff>133350</xdr:rowOff>
    </xdr:to>
    <xdr:pic>
      <xdr:nvPicPr>
        <xdr:cNvPr id="3" name="image64.jpeg" descr="Gobernación de Magdalena">
          <a:extLst>
            <a:ext uri="{FF2B5EF4-FFF2-40B4-BE49-F238E27FC236}">
              <a16:creationId xmlns:a16="http://schemas.microsoft.com/office/drawing/2014/main" xmlns="" id="{5DD0E685-5320-BA45-8617-C58B58E2A1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848580" y="561340"/>
          <a:ext cx="2780030" cy="75311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194310</xdr:colOff>
      <xdr:row>2</xdr:row>
      <xdr:rowOff>52705</xdr:rowOff>
    </xdr:from>
    <xdr:to>
      <xdr:col>2</xdr:col>
      <xdr:colOff>2453640</xdr:colOff>
      <xdr:row>4</xdr:row>
      <xdr:rowOff>169227</xdr:rowOff>
    </xdr:to>
    <xdr:pic>
      <xdr:nvPicPr>
        <xdr:cNvPr id="3" name="image64.jpeg" descr="Gobernación de Magdalena">
          <a:extLst>
            <a:ext uri="{FF2B5EF4-FFF2-40B4-BE49-F238E27FC236}">
              <a16:creationId xmlns:a16="http://schemas.microsoft.com/office/drawing/2014/main" xmlns="" id="{B9756F96-05F9-DC4C-9F4B-398DE62807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19810" y="473393"/>
          <a:ext cx="2783205" cy="75152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172720</xdr:colOff>
      <xdr:row>2</xdr:row>
      <xdr:rowOff>172720</xdr:rowOff>
    </xdr:from>
    <xdr:to>
      <xdr:col>2</xdr:col>
      <xdr:colOff>2432050</xdr:colOff>
      <xdr:row>4</xdr:row>
      <xdr:rowOff>125730</xdr:rowOff>
    </xdr:to>
    <xdr:pic>
      <xdr:nvPicPr>
        <xdr:cNvPr id="3" name="image64.jpeg" descr="Gobernación de Magdalena">
          <a:extLst>
            <a:ext uri="{FF2B5EF4-FFF2-40B4-BE49-F238E27FC236}">
              <a16:creationId xmlns:a16="http://schemas.microsoft.com/office/drawing/2014/main" xmlns="" id="{D31A89C9-7604-364F-A80C-16DC1EBE17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2481520" y="591820"/>
          <a:ext cx="2780030" cy="75311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182880</xdr:colOff>
      <xdr:row>2</xdr:row>
      <xdr:rowOff>142240</xdr:rowOff>
    </xdr:from>
    <xdr:to>
      <xdr:col>2</xdr:col>
      <xdr:colOff>2442210</xdr:colOff>
      <xdr:row>3</xdr:row>
      <xdr:rowOff>336550</xdr:rowOff>
    </xdr:to>
    <xdr:pic>
      <xdr:nvPicPr>
        <xdr:cNvPr id="3" name="image64.jpeg" descr="Gobernación de Magdalena">
          <a:extLst>
            <a:ext uri="{FF2B5EF4-FFF2-40B4-BE49-F238E27FC236}">
              <a16:creationId xmlns:a16="http://schemas.microsoft.com/office/drawing/2014/main" xmlns="" id="{DDFA154E-4FA5-6A4E-8737-4FA92E4C6E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857680" y="561340"/>
          <a:ext cx="2780030" cy="75311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182880</xdr:colOff>
      <xdr:row>1</xdr:row>
      <xdr:rowOff>121920</xdr:rowOff>
    </xdr:from>
    <xdr:to>
      <xdr:col>2</xdr:col>
      <xdr:colOff>2444750</xdr:colOff>
      <xdr:row>3</xdr:row>
      <xdr:rowOff>163830</xdr:rowOff>
    </xdr:to>
    <xdr:pic>
      <xdr:nvPicPr>
        <xdr:cNvPr id="3" name="image64.jpeg" descr="Gobernación de Magdalena">
          <a:extLst>
            <a:ext uri="{FF2B5EF4-FFF2-40B4-BE49-F238E27FC236}">
              <a16:creationId xmlns:a16="http://schemas.microsoft.com/office/drawing/2014/main" xmlns="" id="{1538646B-66BE-574D-A656-DA5B715DD8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223680" y="541020"/>
          <a:ext cx="2782570" cy="75311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355600</xdr:colOff>
      <xdr:row>1</xdr:row>
      <xdr:rowOff>121920</xdr:rowOff>
    </xdr:from>
    <xdr:to>
      <xdr:col>2</xdr:col>
      <xdr:colOff>2620010</xdr:colOff>
      <xdr:row>3</xdr:row>
      <xdr:rowOff>113030</xdr:rowOff>
    </xdr:to>
    <xdr:pic>
      <xdr:nvPicPr>
        <xdr:cNvPr id="3" name="image64.jpeg" descr="Gobernación de Magdalena">
          <a:extLst>
            <a:ext uri="{FF2B5EF4-FFF2-40B4-BE49-F238E27FC236}">
              <a16:creationId xmlns:a16="http://schemas.microsoft.com/office/drawing/2014/main" xmlns="" id="{CF52C596-82CF-1E47-AAE0-1712C8741D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4686200" y="541020"/>
          <a:ext cx="2785110" cy="7531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E86"/>
  <sheetViews>
    <sheetView showGridLines="0" tabSelected="1" topLeftCell="A21" zoomScale="125" workbookViewId="0">
      <selection activeCell="E25" sqref="E25"/>
    </sheetView>
  </sheetViews>
  <sheetFormatPr baseColWidth="10" defaultRowHeight="15.75" x14ac:dyDescent="0.25"/>
  <cols>
    <col min="2" max="2" width="6.875" customWidth="1"/>
    <col min="3" max="3" width="35.875" customWidth="1"/>
    <col min="6" max="6" width="10.875" customWidth="1"/>
    <col min="7" max="7" width="17.125" bestFit="1" customWidth="1"/>
    <col min="8" max="8" width="17.125" style="53" customWidth="1"/>
    <col min="10" max="10" width="6.875" hidden="1" customWidth="1"/>
    <col min="11" max="11" width="35.875" hidden="1" customWidth="1"/>
    <col min="12" max="14" width="10.875" hidden="1" customWidth="1"/>
    <col min="15" max="15" width="13" hidden="1" customWidth="1"/>
    <col min="16" max="16" width="12.5" hidden="1" customWidth="1"/>
    <col min="17" max="17" width="4.5" hidden="1" customWidth="1"/>
    <col min="18" max="18" width="35.875" hidden="1" customWidth="1"/>
    <col min="19" max="21" width="0" hidden="1" customWidth="1"/>
    <col min="22" max="22" width="11.875" hidden="1" customWidth="1"/>
    <col min="23" max="23" width="0" hidden="1" customWidth="1"/>
    <col min="24" max="24" width="4.5" hidden="1" customWidth="1"/>
    <col min="25" max="25" width="35.875" hidden="1" customWidth="1"/>
    <col min="26" max="28" width="0" hidden="1" customWidth="1"/>
    <col min="29" max="29" width="13" hidden="1" customWidth="1"/>
    <col min="30" max="30" width="0" hidden="1" customWidth="1"/>
    <col min="31" max="31" width="4.5" hidden="1" customWidth="1"/>
    <col min="32" max="32" width="35.875" hidden="1" customWidth="1"/>
    <col min="33" max="35" width="0" hidden="1" customWidth="1"/>
    <col min="36" max="36" width="13" hidden="1" customWidth="1"/>
    <col min="37" max="37" width="0" hidden="1" customWidth="1"/>
    <col min="38" max="38" width="4.5" hidden="1" customWidth="1"/>
    <col min="39" max="39" width="35.875" hidden="1" customWidth="1"/>
    <col min="40" max="42" width="0" hidden="1" customWidth="1"/>
    <col min="43" max="43" width="13" hidden="1" customWidth="1"/>
    <col min="44" max="44" width="0" hidden="1" customWidth="1"/>
    <col min="45" max="45" width="4.625" hidden="1" customWidth="1"/>
    <col min="46" max="46" width="35.875" hidden="1" customWidth="1"/>
    <col min="47" max="49" width="10.875" hidden="1" customWidth="1"/>
    <col min="50" max="50" width="11.875" hidden="1" customWidth="1"/>
    <col min="51" max="52" width="0" hidden="1" customWidth="1"/>
    <col min="53" max="53" width="35.875" hidden="1" customWidth="1"/>
    <col min="54" max="56" width="10.875" hidden="1" customWidth="1"/>
    <col min="57" max="57" width="13" hidden="1" customWidth="1"/>
  </cols>
  <sheetData>
    <row r="2" spans="2:57" ht="16.5" thickBot="1" x14ac:dyDescent="0.3"/>
    <row r="3" spans="2:57" ht="39.950000000000003" customHeight="1" thickBot="1" x14ac:dyDescent="0.3">
      <c r="B3" s="83"/>
      <c r="C3" s="84"/>
      <c r="D3" s="89" t="s">
        <v>0</v>
      </c>
      <c r="E3" s="90"/>
      <c r="F3" s="90"/>
      <c r="G3" s="91"/>
      <c r="H3" s="54"/>
      <c r="J3" s="107"/>
      <c r="K3" s="108"/>
      <c r="L3" s="113" t="s">
        <v>0</v>
      </c>
      <c r="M3" s="114"/>
      <c r="N3" s="114"/>
      <c r="O3" s="115"/>
      <c r="Q3" s="107"/>
      <c r="R3" s="108"/>
      <c r="S3" s="113" t="s">
        <v>0</v>
      </c>
      <c r="T3" s="114"/>
      <c r="U3" s="114"/>
      <c r="V3" s="115"/>
      <c r="X3" s="107"/>
      <c r="Y3" s="108"/>
      <c r="Z3" s="113" t="s">
        <v>0</v>
      </c>
      <c r="AA3" s="114"/>
      <c r="AB3" s="114"/>
      <c r="AC3" s="115"/>
      <c r="AE3" s="107"/>
      <c r="AF3" s="108"/>
      <c r="AG3" s="113" t="s">
        <v>0</v>
      </c>
      <c r="AH3" s="114"/>
      <c r="AI3" s="114"/>
      <c r="AJ3" s="115"/>
      <c r="AL3" s="107"/>
      <c r="AM3" s="108"/>
      <c r="AN3" s="113" t="s">
        <v>0</v>
      </c>
      <c r="AO3" s="114"/>
      <c r="AP3" s="114"/>
      <c r="AQ3" s="115"/>
      <c r="AS3" s="107"/>
      <c r="AT3" s="108"/>
      <c r="AU3" s="113" t="s">
        <v>0</v>
      </c>
      <c r="AV3" s="114"/>
      <c r="AW3" s="114"/>
      <c r="AX3" s="115"/>
      <c r="AZ3" s="107"/>
      <c r="BA3" s="108"/>
      <c r="BB3" s="113" t="s">
        <v>0</v>
      </c>
      <c r="BC3" s="114"/>
      <c r="BD3" s="114"/>
      <c r="BE3" s="115"/>
    </row>
    <row r="4" spans="2:57" ht="27" customHeight="1" thickBot="1" x14ac:dyDescent="0.3">
      <c r="B4" s="85"/>
      <c r="C4" s="86"/>
      <c r="D4" s="71" t="s">
        <v>156</v>
      </c>
      <c r="E4" s="72"/>
      <c r="F4" s="72"/>
      <c r="G4" s="82"/>
      <c r="H4" s="54"/>
      <c r="J4" s="109"/>
      <c r="K4" s="110"/>
      <c r="L4" s="99" t="s">
        <v>1</v>
      </c>
      <c r="M4" s="100"/>
      <c r="N4" s="100"/>
      <c r="O4" s="101"/>
      <c r="Q4" s="109"/>
      <c r="R4" s="110"/>
      <c r="S4" s="99" t="s">
        <v>118</v>
      </c>
      <c r="T4" s="100"/>
      <c r="U4" s="100"/>
      <c r="V4" s="101"/>
      <c r="X4" s="109"/>
      <c r="Y4" s="110"/>
      <c r="Z4" s="99" t="s">
        <v>132</v>
      </c>
      <c r="AA4" s="100"/>
      <c r="AB4" s="100"/>
      <c r="AC4" s="101"/>
      <c r="AE4" s="109"/>
      <c r="AF4" s="110"/>
      <c r="AG4" s="99" t="s">
        <v>137</v>
      </c>
      <c r="AH4" s="100"/>
      <c r="AI4" s="100"/>
      <c r="AJ4" s="101"/>
      <c r="AL4" s="109"/>
      <c r="AM4" s="110"/>
      <c r="AN4" s="99" t="s">
        <v>141</v>
      </c>
      <c r="AO4" s="100"/>
      <c r="AP4" s="100"/>
      <c r="AQ4" s="101"/>
      <c r="AS4" s="109"/>
      <c r="AT4" s="110"/>
      <c r="AU4" s="99" t="s">
        <v>145</v>
      </c>
      <c r="AV4" s="100"/>
      <c r="AW4" s="100"/>
      <c r="AX4" s="101"/>
      <c r="AZ4" s="109"/>
      <c r="BA4" s="110"/>
      <c r="BB4" s="99" t="s">
        <v>147</v>
      </c>
      <c r="BC4" s="100"/>
      <c r="BD4" s="100"/>
      <c r="BE4" s="101"/>
    </row>
    <row r="5" spans="2:57" ht="17.100000000000001" customHeight="1" thickBot="1" x14ac:dyDescent="0.3">
      <c r="B5" s="87"/>
      <c r="C5" s="88"/>
      <c r="D5" s="71"/>
      <c r="E5" s="72"/>
      <c r="F5" s="72"/>
      <c r="G5" s="82"/>
      <c r="H5" s="54"/>
      <c r="J5" s="111"/>
      <c r="K5" s="112"/>
      <c r="L5" s="99" t="s">
        <v>2</v>
      </c>
      <c r="M5" s="100"/>
      <c r="N5" s="100"/>
      <c r="O5" s="101"/>
      <c r="Q5" s="111"/>
      <c r="R5" s="112"/>
      <c r="S5" s="99" t="s">
        <v>119</v>
      </c>
      <c r="T5" s="100"/>
      <c r="U5" s="100"/>
      <c r="V5" s="101"/>
      <c r="X5" s="111"/>
      <c r="Y5" s="112"/>
      <c r="Z5" s="99" t="s">
        <v>133</v>
      </c>
      <c r="AA5" s="100"/>
      <c r="AB5" s="100"/>
      <c r="AC5" s="101"/>
      <c r="AE5" s="111"/>
      <c r="AF5" s="112"/>
      <c r="AG5" s="99" t="s">
        <v>138</v>
      </c>
      <c r="AH5" s="100"/>
      <c r="AI5" s="100"/>
      <c r="AJ5" s="101"/>
      <c r="AL5" s="111"/>
      <c r="AM5" s="112"/>
      <c r="AN5" s="99" t="s">
        <v>142</v>
      </c>
      <c r="AO5" s="100"/>
      <c r="AP5" s="100"/>
      <c r="AQ5" s="101"/>
      <c r="AS5" s="111"/>
      <c r="AT5" s="112"/>
      <c r="AU5" s="99" t="s">
        <v>146</v>
      </c>
      <c r="AV5" s="100"/>
      <c r="AW5" s="100"/>
      <c r="AX5" s="101"/>
      <c r="AZ5" s="111"/>
      <c r="BA5" s="112"/>
      <c r="BB5" s="99" t="s">
        <v>148</v>
      </c>
      <c r="BC5" s="100"/>
      <c r="BD5" s="100"/>
      <c r="BE5" s="101"/>
    </row>
    <row r="6" spans="2:57" ht="23.25" thickBot="1" x14ac:dyDescent="0.3">
      <c r="B6" s="26" t="s">
        <v>154</v>
      </c>
      <c r="C6" s="27" t="s">
        <v>3</v>
      </c>
      <c r="D6" s="27" t="s">
        <v>4</v>
      </c>
      <c r="E6" s="27" t="s">
        <v>5</v>
      </c>
      <c r="F6" s="27" t="s">
        <v>6</v>
      </c>
      <c r="G6" s="27" t="s">
        <v>7</v>
      </c>
      <c r="H6" s="55"/>
      <c r="J6" s="7" t="s">
        <v>154</v>
      </c>
      <c r="K6" s="1" t="s">
        <v>3</v>
      </c>
      <c r="L6" s="1" t="s">
        <v>4</v>
      </c>
      <c r="M6" s="1" t="s">
        <v>5</v>
      </c>
      <c r="N6" s="1" t="s">
        <v>6</v>
      </c>
      <c r="O6" s="1" t="s">
        <v>7</v>
      </c>
      <c r="Q6" s="7" t="s">
        <v>154</v>
      </c>
      <c r="R6" s="1" t="s">
        <v>3</v>
      </c>
      <c r="S6" s="1" t="s">
        <v>120</v>
      </c>
      <c r="T6" s="1" t="s">
        <v>121</v>
      </c>
      <c r="U6" s="1" t="s">
        <v>122</v>
      </c>
      <c r="V6" s="1" t="s">
        <v>123</v>
      </c>
      <c r="X6" s="7" t="s">
        <v>154</v>
      </c>
      <c r="Y6" s="1" t="s">
        <v>3</v>
      </c>
      <c r="Z6" s="1" t="s">
        <v>4</v>
      </c>
      <c r="AA6" s="1" t="s">
        <v>5</v>
      </c>
      <c r="AB6" s="1" t="s">
        <v>134</v>
      </c>
      <c r="AC6" s="1" t="s">
        <v>7</v>
      </c>
      <c r="AE6" s="7" t="s">
        <v>154</v>
      </c>
      <c r="AF6" s="1" t="s">
        <v>3</v>
      </c>
      <c r="AG6" s="1" t="s">
        <v>4</v>
      </c>
      <c r="AH6" s="1" t="s">
        <v>5</v>
      </c>
      <c r="AI6" s="1" t="s">
        <v>6</v>
      </c>
      <c r="AJ6" s="1" t="s">
        <v>7</v>
      </c>
      <c r="AL6" s="7" t="s">
        <v>154</v>
      </c>
      <c r="AM6" s="1" t="s">
        <v>3</v>
      </c>
      <c r="AN6" s="1" t="s">
        <v>4</v>
      </c>
      <c r="AO6" s="1" t="s">
        <v>5</v>
      </c>
      <c r="AP6" s="1" t="s">
        <v>6</v>
      </c>
      <c r="AQ6" s="1" t="s">
        <v>7</v>
      </c>
      <c r="AS6" s="7" t="s">
        <v>154</v>
      </c>
      <c r="AT6" s="1" t="s">
        <v>3</v>
      </c>
      <c r="AU6" s="1" t="s">
        <v>4</v>
      </c>
      <c r="AV6" s="1" t="s">
        <v>5</v>
      </c>
      <c r="AW6" s="1" t="s">
        <v>6</v>
      </c>
      <c r="AX6" s="1" t="s">
        <v>7</v>
      </c>
      <c r="AZ6" s="7" t="s">
        <v>154</v>
      </c>
      <c r="BA6" s="1" t="s">
        <v>3</v>
      </c>
      <c r="BB6" s="1" t="s">
        <v>4</v>
      </c>
      <c r="BC6" s="1" t="s">
        <v>5</v>
      </c>
      <c r="BD6" s="1" t="s">
        <v>6</v>
      </c>
      <c r="BE6" s="1" t="s">
        <v>7</v>
      </c>
    </row>
    <row r="7" spans="2:57" ht="16.5" thickBot="1" x14ac:dyDescent="0.3">
      <c r="B7" s="28">
        <v>1</v>
      </c>
      <c r="C7" s="81" t="s">
        <v>8</v>
      </c>
      <c r="D7" s="81"/>
      <c r="E7" s="81"/>
      <c r="F7" s="81"/>
      <c r="G7" s="29">
        <f>SUBTOTAL(9,G8:G13)</f>
        <v>206843397</v>
      </c>
      <c r="H7" s="56"/>
      <c r="J7" s="15">
        <v>1</v>
      </c>
      <c r="K7" s="95" t="s">
        <v>8</v>
      </c>
      <c r="L7" s="95"/>
      <c r="M7" s="95"/>
      <c r="N7" s="95"/>
      <c r="O7" s="16">
        <f>SUBTOTAL(9,O8:O13)</f>
        <v>29736916</v>
      </c>
      <c r="Q7" s="15">
        <v>1</v>
      </c>
      <c r="R7" s="95" t="s">
        <v>8</v>
      </c>
      <c r="S7" s="95"/>
      <c r="T7" s="95"/>
      <c r="U7" s="95"/>
      <c r="V7" s="16">
        <f>SUBTOTAL(9,V8:V13)</f>
        <v>24357766</v>
      </c>
      <c r="X7" s="15">
        <v>1</v>
      </c>
      <c r="Y7" s="95" t="s">
        <v>8</v>
      </c>
      <c r="Z7" s="95"/>
      <c r="AA7" s="95"/>
      <c r="AB7" s="95"/>
      <c r="AC7" s="16">
        <f>SUBTOTAL(9,AC8:AC13)</f>
        <v>22820866</v>
      </c>
      <c r="AE7" s="15">
        <v>1</v>
      </c>
      <c r="AF7" s="95" t="s">
        <v>8</v>
      </c>
      <c r="AG7" s="95"/>
      <c r="AH7" s="95"/>
      <c r="AI7" s="95"/>
      <c r="AJ7" s="16">
        <f>SUBTOTAL(9,AJ8:AJ13)</f>
        <v>26281936</v>
      </c>
      <c r="AL7" s="15">
        <v>1</v>
      </c>
      <c r="AM7" s="95" t="s">
        <v>8</v>
      </c>
      <c r="AN7" s="95"/>
      <c r="AO7" s="95"/>
      <c r="AP7" s="95"/>
      <c r="AQ7" s="16">
        <f>SUBTOTAL(9,AQ8:AQ13)</f>
        <v>49784716</v>
      </c>
      <c r="AS7" s="15">
        <v>1</v>
      </c>
      <c r="AT7" s="95" t="s">
        <v>8</v>
      </c>
      <c r="AU7" s="95"/>
      <c r="AV7" s="95"/>
      <c r="AW7" s="95"/>
      <c r="AX7" s="16">
        <f>SUBTOTAL(9,AX8:AX13)</f>
        <v>21603431</v>
      </c>
      <c r="AZ7" s="15">
        <v>1</v>
      </c>
      <c r="BA7" s="95" t="s">
        <v>8</v>
      </c>
      <c r="BB7" s="95"/>
      <c r="BC7" s="95"/>
      <c r="BD7" s="95"/>
      <c r="BE7" s="16">
        <f>SUBTOTAL(9,BE8:BE13)</f>
        <v>32257766</v>
      </c>
    </row>
    <row r="8" spans="2:57" ht="16.5" thickBot="1" x14ac:dyDescent="0.3">
      <c r="B8" s="30" t="s">
        <v>9</v>
      </c>
      <c r="C8" s="31" t="s">
        <v>10</v>
      </c>
      <c r="D8" s="30" t="s">
        <v>11</v>
      </c>
      <c r="E8" s="32">
        <f>ROUND(SUM(M8,T8,AA8,AH8,AO8,AV8,BC8,),2)</f>
        <v>4065</v>
      </c>
      <c r="F8" s="33">
        <v>10819</v>
      </c>
      <c r="G8" s="34">
        <f t="shared" ref="G8:G13" si="0">ROUND(E8*F8,0)</f>
        <v>43979235</v>
      </c>
      <c r="H8" s="57"/>
      <c r="J8" s="19" t="s">
        <v>9</v>
      </c>
      <c r="K8" s="18" t="s">
        <v>10</v>
      </c>
      <c r="L8" s="19" t="s">
        <v>11</v>
      </c>
      <c r="M8" s="11">
        <v>1000</v>
      </c>
      <c r="N8" s="13">
        <v>10819</v>
      </c>
      <c r="O8" s="14">
        <f t="shared" ref="O8:O13" si="1">ROUND(M8*N8,0)</f>
        <v>10819000</v>
      </c>
      <c r="P8" s="5"/>
      <c r="Q8" s="19" t="s">
        <v>9</v>
      </c>
      <c r="R8" s="18" t="s">
        <v>10</v>
      </c>
      <c r="S8" s="19" t="s">
        <v>11</v>
      </c>
      <c r="T8" s="11">
        <v>650</v>
      </c>
      <c r="U8" s="13">
        <v>10819</v>
      </c>
      <c r="V8" s="14">
        <f t="shared" ref="V8:V13" si="2">ROUND(T8*U8,0)</f>
        <v>7032350</v>
      </c>
      <c r="X8" s="19" t="s">
        <v>9</v>
      </c>
      <c r="Y8" s="18" t="s">
        <v>10</v>
      </c>
      <c r="Z8" s="19" t="s">
        <v>11</v>
      </c>
      <c r="AA8" s="11">
        <v>550</v>
      </c>
      <c r="AB8" s="13">
        <v>10819</v>
      </c>
      <c r="AC8" s="14">
        <f t="shared" ref="AC8:AC13" si="3">ROUND(AA8*AB8,0)</f>
        <v>5950450</v>
      </c>
      <c r="AE8" s="19" t="s">
        <v>9</v>
      </c>
      <c r="AF8" s="18" t="s">
        <v>10</v>
      </c>
      <c r="AG8" s="19" t="s">
        <v>11</v>
      </c>
      <c r="AH8" s="11">
        <v>580</v>
      </c>
      <c r="AI8" s="13">
        <v>10819</v>
      </c>
      <c r="AJ8" s="14">
        <f t="shared" ref="AJ8:AJ13" si="4">ROUND(AH8*AI8,0)</f>
        <v>6275020</v>
      </c>
      <c r="AL8" s="19" t="s">
        <v>9</v>
      </c>
      <c r="AM8" s="18" t="s">
        <v>10</v>
      </c>
      <c r="AN8" s="19" t="s">
        <v>11</v>
      </c>
      <c r="AO8" s="11">
        <v>200</v>
      </c>
      <c r="AP8" s="13">
        <v>10819</v>
      </c>
      <c r="AQ8" s="14">
        <f t="shared" ref="AQ8:AQ13" si="5">ROUND(AO8*AP8,0)</f>
        <v>2163800</v>
      </c>
      <c r="AS8" s="19" t="s">
        <v>9</v>
      </c>
      <c r="AT8" s="18" t="s">
        <v>10</v>
      </c>
      <c r="AU8" s="19" t="s">
        <v>11</v>
      </c>
      <c r="AV8" s="11">
        <v>435</v>
      </c>
      <c r="AW8" s="13">
        <v>10819</v>
      </c>
      <c r="AX8" s="14">
        <f t="shared" ref="AX8:AX13" si="6">ROUND(AV8*AW8,0)</f>
        <v>4706265</v>
      </c>
      <c r="AZ8" s="19" t="s">
        <v>9</v>
      </c>
      <c r="BA8" s="18" t="s">
        <v>10</v>
      </c>
      <c r="BB8" s="19" t="s">
        <v>11</v>
      </c>
      <c r="BC8" s="11">
        <v>650</v>
      </c>
      <c r="BD8" s="13">
        <v>10819</v>
      </c>
      <c r="BE8" s="14">
        <f t="shared" ref="BE8:BE13" si="7">ROUND(BC8*BD8,0)</f>
        <v>7032350</v>
      </c>
    </row>
    <row r="9" spans="2:57" ht="23.25" thickBot="1" x14ac:dyDescent="0.3">
      <c r="B9" s="30" t="s">
        <v>12</v>
      </c>
      <c r="C9" s="31" t="s">
        <v>13</v>
      </c>
      <c r="D9" s="30" t="s">
        <v>14</v>
      </c>
      <c r="E9" s="32">
        <f t="shared" ref="E9:E13" si="8">ROUND(SUM(M9,T9,AA9,AH9,AO9,AV9,BC9,),2)</f>
        <v>7</v>
      </c>
      <c r="F9" s="33">
        <v>4167916</v>
      </c>
      <c r="G9" s="34">
        <f t="shared" si="0"/>
        <v>29175412</v>
      </c>
      <c r="H9" s="57"/>
      <c r="J9" s="19" t="s">
        <v>12</v>
      </c>
      <c r="K9" s="18" t="s">
        <v>13</v>
      </c>
      <c r="L9" s="19" t="s">
        <v>14</v>
      </c>
      <c r="M9" s="19">
        <v>1</v>
      </c>
      <c r="N9" s="13">
        <v>4167916</v>
      </c>
      <c r="O9" s="14">
        <f t="shared" si="1"/>
        <v>4167916</v>
      </c>
      <c r="P9" s="5"/>
      <c r="Q9" s="19" t="s">
        <v>12</v>
      </c>
      <c r="R9" s="18" t="s">
        <v>13</v>
      </c>
      <c r="S9" s="19" t="s">
        <v>49</v>
      </c>
      <c r="T9" s="19">
        <v>1</v>
      </c>
      <c r="U9" s="13">
        <v>4167916</v>
      </c>
      <c r="V9" s="14">
        <f t="shared" si="2"/>
        <v>4167916</v>
      </c>
      <c r="X9" s="19" t="s">
        <v>12</v>
      </c>
      <c r="Y9" s="18" t="s">
        <v>13</v>
      </c>
      <c r="Z9" s="19" t="s">
        <v>49</v>
      </c>
      <c r="AA9" s="19">
        <v>1</v>
      </c>
      <c r="AB9" s="13">
        <v>4167916</v>
      </c>
      <c r="AC9" s="14">
        <f t="shared" si="3"/>
        <v>4167916</v>
      </c>
      <c r="AE9" s="19" t="s">
        <v>12</v>
      </c>
      <c r="AF9" s="18" t="s">
        <v>13</v>
      </c>
      <c r="AG9" s="19" t="s">
        <v>49</v>
      </c>
      <c r="AH9" s="19">
        <v>1</v>
      </c>
      <c r="AI9" s="13">
        <v>4167916</v>
      </c>
      <c r="AJ9" s="14">
        <f t="shared" si="4"/>
        <v>4167916</v>
      </c>
      <c r="AL9" s="19" t="s">
        <v>12</v>
      </c>
      <c r="AM9" s="18" t="s">
        <v>13</v>
      </c>
      <c r="AN9" s="19" t="s">
        <v>49</v>
      </c>
      <c r="AO9" s="19">
        <v>1</v>
      </c>
      <c r="AP9" s="13">
        <v>4167916</v>
      </c>
      <c r="AQ9" s="14">
        <f t="shared" si="5"/>
        <v>4167916</v>
      </c>
      <c r="AS9" s="19" t="s">
        <v>12</v>
      </c>
      <c r="AT9" s="18" t="s">
        <v>13</v>
      </c>
      <c r="AU9" s="19" t="s">
        <v>14</v>
      </c>
      <c r="AV9" s="19">
        <v>1</v>
      </c>
      <c r="AW9" s="13">
        <v>4167916</v>
      </c>
      <c r="AX9" s="14">
        <f t="shared" si="6"/>
        <v>4167916</v>
      </c>
      <c r="AZ9" s="19" t="s">
        <v>12</v>
      </c>
      <c r="BA9" s="18" t="s">
        <v>13</v>
      </c>
      <c r="BB9" s="19" t="s">
        <v>49</v>
      </c>
      <c r="BC9" s="19">
        <v>1</v>
      </c>
      <c r="BD9" s="13">
        <v>4167916</v>
      </c>
      <c r="BE9" s="14">
        <f t="shared" si="7"/>
        <v>4167916</v>
      </c>
    </row>
    <row r="10" spans="2:57" ht="23.25" thickBot="1" x14ac:dyDescent="0.3">
      <c r="B10" s="30" t="s">
        <v>15</v>
      </c>
      <c r="C10" s="31" t="s">
        <v>16</v>
      </c>
      <c r="D10" s="30" t="s">
        <v>17</v>
      </c>
      <c r="E10" s="32">
        <f t="shared" si="8"/>
        <v>2800</v>
      </c>
      <c r="F10" s="33">
        <v>24500</v>
      </c>
      <c r="G10" s="34">
        <f t="shared" si="0"/>
        <v>68600000</v>
      </c>
      <c r="H10" s="57"/>
      <c r="J10" s="19" t="s">
        <v>15</v>
      </c>
      <c r="K10" s="18" t="s">
        <v>16</v>
      </c>
      <c r="L10" s="19" t="s">
        <v>17</v>
      </c>
      <c r="M10" s="19">
        <v>400</v>
      </c>
      <c r="N10" s="13">
        <v>24500</v>
      </c>
      <c r="O10" s="14">
        <f t="shared" si="1"/>
        <v>9800000</v>
      </c>
      <c r="P10" s="5"/>
      <c r="Q10" s="19" t="s">
        <v>15</v>
      </c>
      <c r="R10" s="18" t="s">
        <v>16</v>
      </c>
      <c r="S10" s="19" t="s">
        <v>68</v>
      </c>
      <c r="T10" s="19">
        <v>400</v>
      </c>
      <c r="U10" s="13">
        <v>24500</v>
      </c>
      <c r="V10" s="14">
        <f t="shared" si="2"/>
        <v>9800000</v>
      </c>
      <c r="X10" s="19" t="s">
        <v>15</v>
      </c>
      <c r="Y10" s="18" t="s">
        <v>16</v>
      </c>
      <c r="Z10" s="19" t="s">
        <v>68</v>
      </c>
      <c r="AA10" s="19">
        <v>400</v>
      </c>
      <c r="AB10" s="13">
        <v>24500</v>
      </c>
      <c r="AC10" s="14">
        <f t="shared" si="3"/>
        <v>9800000</v>
      </c>
      <c r="AE10" s="19" t="s">
        <v>15</v>
      </c>
      <c r="AF10" s="18" t="s">
        <v>16</v>
      </c>
      <c r="AG10" s="19" t="s">
        <v>68</v>
      </c>
      <c r="AH10" s="19">
        <v>400</v>
      </c>
      <c r="AI10" s="13">
        <v>24500</v>
      </c>
      <c r="AJ10" s="14">
        <f t="shared" si="4"/>
        <v>9800000</v>
      </c>
      <c r="AL10" s="19" t="s">
        <v>15</v>
      </c>
      <c r="AM10" s="18" t="s">
        <v>16</v>
      </c>
      <c r="AN10" s="19" t="s">
        <v>68</v>
      </c>
      <c r="AO10" s="19">
        <v>300</v>
      </c>
      <c r="AP10" s="13">
        <v>24500</v>
      </c>
      <c r="AQ10" s="14">
        <f t="shared" si="5"/>
        <v>7350000</v>
      </c>
      <c r="AS10" s="19" t="s">
        <v>15</v>
      </c>
      <c r="AT10" s="18" t="s">
        <v>16</v>
      </c>
      <c r="AU10" s="19" t="s">
        <v>17</v>
      </c>
      <c r="AV10" s="19">
        <v>300</v>
      </c>
      <c r="AW10" s="13">
        <v>24500</v>
      </c>
      <c r="AX10" s="14">
        <f t="shared" si="6"/>
        <v>7350000</v>
      </c>
      <c r="AZ10" s="19" t="s">
        <v>15</v>
      </c>
      <c r="BA10" s="18" t="s">
        <v>16</v>
      </c>
      <c r="BB10" s="19" t="s">
        <v>68</v>
      </c>
      <c r="BC10" s="19">
        <v>600</v>
      </c>
      <c r="BD10" s="13">
        <v>24500</v>
      </c>
      <c r="BE10" s="14">
        <f t="shared" si="7"/>
        <v>14700000</v>
      </c>
    </row>
    <row r="11" spans="2:57" ht="16.5" thickBot="1" x14ac:dyDescent="0.3">
      <c r="B11" s="30" t="s">
        <v>18</v>
      </c>
      <c r="C11" s="31" t="s">
        <v>19</v>
      </c>
      <c r="D11" s="30" t="s">
        <v>11</v>
      </c>
      <c r="E11" s="32">
        <f t="shared" si="8"/>
        <v>4265</v>
      </c>
      <c r="F11" s="33">
        <v>4550</v>
      </c>
      <c r="G11" s="34">
        <f t="shared" si="0"/>
        <v>19405750</v>
      </c>
      <c r="H11" s="57"/>
      <c r="J11" s="19" t="s">
        <v>18</v>
      </c>
      <c r="K11" s="18" t="s">
        <v>19</v>
      </c>
      <c r="L11" s="19" t="s">
        <v>11</v>
      </c>
      <c r="M11" s="19">
        <v>1000</v>
      </c>
      <c r="N11" s="13">
        <v>4550</v>
      </c>
      <c r="O11" s="14">
        <f t="shared" si="1"/>
        <v>4550000</v>
      </c>
      <c r="P11" s="5"/>
      <c r="Q11" s="19" t="s">
        <v>18</v>
      </c>
      <c r="R11" s="18" t="s">
        <v>19</v>
      </c>
      <c r="S11" s="19" t="s">
        <v>11</v>
      </c>
      <c r="T11" s="19">
        <v>650</v>
      </c>
      <c r="U11" s="13">
        <v>4550</v>
      </c>
      <c r="V11" s="14">
        <f t="shared" si="2"/>
        <v>2957500</v>
      </c>
      <c r="X11" s="19" t="s">
        <v>18</v>
      </c>
      <c r="Y11" s="18" t="s">
        <v>19</v>
      </c>
      <c r="Z11" s="19" t="s">
        <v>11</v>
      </c>
      <c r="AA11" s="19">
        <v>550</v>
      </c>
      <c r="AB11" s="13">
        <v>4550</v>
      </c>
      <c r="AC11" s="14">
        <f t="shared" si="3"/>
        <v>2502500</v>
      </c>
      <c r="AE11" s="19" t="s">
        <v>18</v>
      </c>
      <c r="AF11" s="18" t="s">
        <v>19</v>
      </c>
      <c r="AG11" s="19" t="s">
        <v>11</v>
      </c>
      <c r="AH11" s="19">
        <v>580</v>
      </c>
      <c r="AI11" s="13">
        <v>4550</v>
      </c>
      <c r="AJ11" s="14">
        <f t="shared" si="4"/>
        <v>2639000</v>
      </c>
      <c r="AL11" s="19" t="s">
        <v>18</v>
      </c>
      <c r="AM11" s="18" t="s">
        <v>19</v>
      </c>
      <c r="AN11" s="19" t="s">
        <v>11</v>
      </c>
      <c r="AO11" s="19">
        <v>400</v>
      </c>
      <c r="AP11" s="13">
        <v>4550</v>
      </c>
      <c r="AQ11" s="14">
        <f t="shared" si="5"/>
        <v>1820000</v>
      </c>
      <c r="AS11" s="19" t="s">
        <v>18</v>
      </c>
      <c r="AT11" s="18" t="s">
        <v>19</v>
      </c>
      <c r="AU11" s="19" t="s">
        <v>11</v>
      </c>
      <c r="AV11" s="19">
        <v>435</v>
      </c>
      <c r="AW11" s="13">
        <v>4550</v>
      </c>
      <c r="AX11" s="14">
        <f t="shared" si="6"/>
        <v>1979250</v>
      </c>
      <c r="AZ11" s="19" t="s">
        <v>18</v>
      </c>
      <c r="BA11" s="18" t="s">
        <v>19</v>
      </c>
      <c r="BB11" s="19" t="s">
        <v>11</v>
      </c>
      <c r="BC11" s="19">
        <v>650</v>
      </c>
      <c r="BD11" s="13">
        <v>4550</v>
      </c>
      <c r="BE11" s="14">
        <f t="shared" si="7"/>
        <v>2957500</v>
      </c>
    </row>
    <row r="12" spans="2:57" ht="23.25" thickBot="1" x14ac:dyDescent="0.3">
      <c r="B12" s="30" t="s">
        <v>20</v>
      </c>
      <c r="C12" s="31" t="s">
        <v>21</v>
      </c>
      <c r="D12" s="30" t="s">
        <v>11</v>
      </c>
      <c r="E12" s="32">
        <f t="shared" si="8"/>
        <v>781</v>
      </c>
      <c r="F12" s="33">
        <v>35000</v>
      </c>
      <c r="G12" s="34">
        <f t="shared" si="0"/>
        <v>27335000</v>
      </c>
      <c r="H12" s="57"/>
      <c r="J12" s="19" t="s">
        <v>20</v>
      </c>
      <c r="K12" s="18" t="s">
        <v>21</v>
      </c>
      <c r="L12" s="19" t="s">
        <v>11</v>
      </c>
      <c r="M12" s="19">
        <v>2</v>
      </c>
      <c r="N12" s="13">
        <v>35000</v>
      </c>
      <c r="O12" s="14">
        <f t="shared" si="1"/>
        <v>70000</v>
      </c>
      <c r="P12" s="5"/>
      <c r="Q12" s="19" t="s">
        <v>20</v>
      </c>
      <c r="R12" s="18" t="s">
        <v>21</v>
      </c>
      <c r="S12" s="19" t="s">
        <v>11</v>
      </c>
      <c r="T12" s="19">
        <v>2</v>
      </c>
      <c r="U12" s="13">
        <v>35000</v>
      </c>
      <c r="V12" s="14">
        <f t="shared" si="2"/>
        <v>70000</v>
      </c>
      <c r="X12" s="19" t="s">
        <v>20</v>
      </c>
      <c r="Y12" s="18" t="s">
        <v>21</v>
      </c>
      <c r="Z12" s="19" t="s">
        <v>11</v>
      </c>
      <c r="AA12" s="19">
        <v>2</v>
      </c>
      <c r="AB12" s="13">
        <v>35000</v>
      </c>
      <c r="AC12" s="14">
        <f t="shared" si="3"/>
        <v>70000</v>
      </c>
      <c r="AE12" s="19" t="s">
        <v>20</v>
      </c>
      <c r="AF12" s="18" t="s">
        <v>21</v>
      </c>
      <c r="AG12" s="19" t="s">
        <v>11</v>
      </c>
      <c r="AH12" s="19">
        <v>50</v>
      </c>
      <c r="AI12" s="13">
        <v>35000</v>
      </c>
      <c r="AJ12" s="14">
        <f t="shared" si="4"/>
        <v>1750000</v>
      </c>
      <c r="AL12" s="19" t="s">
        <v>20</v>
      </c>
      <c r="AM12" s="18" t="s">
        <v>21</v>
      </c>
      <c r="AN12" s="19" t="s">
        <v>11</v>
      </c>
      <c r="AO12" s="19">
        <v>625</v>
      </c>
      <c r="AP12" s="13">
        <v>35000</v>
      </c>
      <c r="AQ12" s="14">
        <f t="shared" si="5"/>
        <v>21875000</v>
      </c>
      <c r="AS12" s="19" t="s">
        <v>20</v>
      </c>
      <c r="AT12" s="18" t="s">
        <v>21</v>
      </c>
      <c r="AU12" s="19" t="s">
        <v>11</v>
      </c>
      <c r="AV12" s="19">
        <v>50</v>
      </c>
      <c r="AW12" s="13">
        <v>35000</v>
      </c>
      <c r="AX12" s="14">
        <f t="shared" si="6"/>
        <v>1750000</v>
      </c>
      <c r="AZ12" s="19" t="s">
        <v>20</v>
      </c>
      <c r="BA12" s="18" t="s">
        <v>21</v>
      </c>
      <c r="BB12" s="19" t="s">
        <v>11</v>
      </c>
      <c r="BC12" s="19">
        <v>50</v>
      </c>
      <c r="BD12" s="13">
        <v>35000</v>
      </c>
      <c r="BE12" s="14">
        <f t="shared" si="7"/>
        <v>1750000</v>
      </c>
    </row>
    <row r="13" spans="2:57" ht="16.5" thickBot="1" x14ac:dyDescent="0.3">
      <c r="B13" s="30" t="s">
        <v>22</v>
      </c>
      <c r="C13" s="31" t="s">
        <v>23</v>
      </c>
      <c r="D13" s="30" t="s">
        <v>24</v>
      </c>
      <c r="E13" s="32">
        <f t="shared" si="8"/>
        <v>111.2</v>
      </c>
      <c r="F13" s="33">
        <v>165000</v>
      </c>
      <c r="G13" s="34">
        <f t="shared" si="0"/>
        <v>18348000</v>
      </c>
      <c r="H13" s="57"/>
      <c r="J13" s="19" t="s">
        <v>22</v>
      </c>
      <c r="K13" s="18" t="s">
        <v>23</v>
      </c>
      <c r="L13" s="19" t="s">
        <v>24</v>
      </c>
      <c r="M13" s="19">
        <v>2</v>
      </c>
      <c r="N13" s="13">
        <v>165000</v>
      </c>
      <c r="O13" s="14">
        <f t="shared" si="1"/>
        <v>330000</v>
      </c>
      <c r="P13" s="5"/>
      <c r="Q13" s="19" t="s">
        <v>22</v>
      </c>
      <c r="R13" s="18" t="s">
        <v>23</v>
      </c>
      <c r="S13" s="19" t="s">
        <v>24</v>
      </c>
      <c r="T13" s="19">
        <v>2</v>
      </c>
      <c r="U13" s="13">
        <v>165000</v>
      </c>
      <c r="V13" s="14">
        <f t="shared" si="2"/>
        <v>330000</v>
      </c>
      <c r="X13" s="19" t="s">
        <v>22</v>
      </c>
      <c r="Y13" s="18" t="s">
        <v>23</v>
      </c>
      <c r="Z13" s="19" t="s">
        <v>24</v>
      </c>
      <c r="AA13" s="19">
        <v>2</v>
      </c>
      <c r="AB13" s="13">
        <v>165000</v>
      </c>
      <c r="AC13" s="14">
        <f t="shared" si="3"/>
        <v>330000</v>
      </c>
      <c r="AE13" s="19" t="s">
        <v>22</v>
      </c>
      <c r="AF13" s="18" t="s">
        <v>23</v>
      </c>
      <c r="AG13" s="19" t="s">
        <v>24</v>
      </c>
      <c r="AH13" s="19">
        <v>10</v>
      </c>
      <c r="AI13" s="13">
        <v>165000</v>
      </c>
      <c r="AJ13" s="14">
        <f t="shared" si="4"/>
        <v>1650000</v>
      </c>
      <c r="AL13" s="19" t="s">
        <v>22</v>
      </c>
      <c r="AM13" s="18" t="s">
        <v>23</v>
      </c>
      <c r="AN13" s="19" t="s">
        <v>24</v>
      </c>
      <c r="AO13" s="19">
        <v>75.2</v>
      </c>
      <c r="AP13" s="13">
        <v>165000</v>
      </c>
      <c r="AQ13" s="14">
        <f t="shared" si="5"/>
        <v>12408000</v>
      </c>
      <c r="AS13" s="19" t="s">
        <v>22</v>
      </c>
      <c r="AT13" s="18" t="s">
        <v>23</v>
      </c>
      <c r="AU13" s="19" t="s">
        <v>24</v>
      </c>
      <c r="AV13" s="19">
        <v>10</v>
      </c>
      <c r="AW13" s="13">
        <v>165000</v>
      </c>
      <c r="AX13" s="14">
        <f t="shared" si="6"/>
        <v>1650000</v>
      </c>
      <c r="AZ13" s="19" t="s">
        <v>22</v>
      </c>
      <c r="BA13" s="18" t="s">
        <v>23</v>
      </c>
      <c r="BB13" s="19" t="s">
        <v>24</v>
      </c>
      <c r="BC13" s="19">
        <v>10</v>
      </c>
      <c r="BD13" s="13">
        <v>165000</v>
      </c>
      <c r="BE13" s="14">
        <f t="shared" si="7"/>
        <v>1650000</v>
      </c>
    </row>
    <row r="14" spans="2:57" ht="16.5" thickBot="1" x14ac:dyDescent="0.3">
      <c r="B14" s="28">
        <v>2</v>
      </c>
      <c r="C14" s="81" t="s">
        <v>25</v>
      </c>
      <c r="D14" s="81"/>
      <c r="E14" s="81"/>
      <c r="F14" s="81"/>
      <c r="G14" s="29">
        <f>SUBTOTAL(9,G15:G20)</f>
        <v>372768925</v>
      </c>
      <c r="H14" s="56"/>
      <c r="J14" s="15">
        <v>2</v>
      </c>
      <c r="K14" s="95" t="s">
        <v>25</v>
      </c>
      <c r="L14" s="95"/>
      <c r="M14" s="95"/>
      <c r="N14" s="95"/>
      <c r="O14" s="16">
        <f>SUBTOTAL(9,O15:O20)</f>
        <v>44482500</v>
      </c>
      <c r="Q14" s="15">
        <v>2</v>
      </c>
      <c r="R14" s="95" t="s">
        <v>25</v>
      </c>
      <c r="S14" s="95"/>
      <c r="T14" s="95"/>
      <c r="U14" s="95"/>
      <c r="V14" s="16">
        <f>SUBTOTAL(9,V15:V20)</f>
        <v>54689250</v>
      </c>
      <c r="X14" s="15">
        <v>2</v>
      </c>
      <c r="Y14" s="95" t="s">
        <v>25</v>
      </c>
      <c r="Z14" s="95"/>
      <c r="AA14" s="95"/>
      <c r="AB14" s="95"/>
      <c r="AC14" s="16">
        <f>SUBTOTAL(9,AC15:AC20)</f>
        <v>77352125</v>
      </c>
      <c r="AE14" s="15">
        <v>2</v>
      </c>
      <c r="AF14" s="95" t="s">
        <v>25</v>
      </c>
      <c r="AG14" s="95"/>
      <c r="AH14" s="95"/>
      <c r="AI14" s="95"/>
      <c r="AJ14" s="16">
        <f>SUBTOTAL(9,AJ15:AJ20)</f>
        <v>62530100</v>
      </c>
      <c r="AL14" s="15">
        <v>2</v>
      </c>
      <c r="AM14" s="95" t="s">
        <v>25</v>
      </c>
      <c r="AN14" s="95"/>
      <c r="AO14" s="95"/>
      <c r="AP14" s="95"/>
      <c r="AQ14" s="16">
        <f>SUBTOTAL(9,AQ15:AQ20)</f>
        <v>9133500</v>
      </c>
      <c r="AS14" s="15">
        <v>2</v>
      </c>
      <c r="AT14" s="95" t="s">
        <v>25</v>
      </c>
      <c r="AU14" s="95"/>
      <c r="AV14" s="95"/>
      <c r="AW14" s="95"/>
      <c r="AX14" s="16">
        <f>SUBTOTAL(9,AX15:AX20)</f>
        <v>56022575</v>
      </c>
      <c r="AZ14" s="15">
        <v>2</v>
      </c>
      <c r="BA14" s="95" t="s">
        <v>25</v>
      </c>
      <c r="BB14" s="95"/>
      <c r="BC14" s="95"/>
      <c r="BD14" s="95"/>
      <c r="BE14" s="16">
        <f>SUBTOTAL(9,BE15:BE20)</f>
        <v>68558875</v>
      </c>
    </row>
    <row r="15" spans="2:57" ht="33.950000000000003" customHeight="1" thickBot="1" x14ac:dyDescent="0.3">
      <c r="B15" s="30" t="s">
        <v>26</v>
      </c>
      <c r="C15" s="31" t="s">
        <v>27</v>
      </c>
      <c r="D15" s="30" t="s">
        <v>24</v>
      </c>
      <c r="E15" s="32">
        <f t="shared" ref="E15:E20" si="9">ROUND(SUM(M15,T15,AA15,AH15,AO15,AV15,BC15,),2)</f>
        <v>853</v>
      </c>
      <c r="F15" s="33">
        <v>38600</v>
      </c>
      <c r="G15" s="34">
        <f t="shared" ref="G15:G20" si="10">ROUND(E15*F15,0)</f>
        <v>32925800</v>
      </c>
      <c r="H15" s="57"/>
      <c r="J15" s="19" t="s">
        <v>26</v>
      </c>
      <c r="K15" s="18" t="s">
        <v>27</v>
      </c>
      <c r="L15" s="19" t="s">
        <v>24</v>
      </c>
      <c r="M15" s="19">
        <v>100</v>
      </c>
      <c r="N15" s="13">
        <v>38600</v>
      </c>
      <c r="O15" s="14">
        <f t="shared" ref="O15:O20" si="11">ROUND(M15*N15,0)</f>
        <v>3860000</v>
      </c>
      <c r="Q15" s="19" t="s">
        <v>26</v>
      </c>
      <c r="R15" s="18" t="s">
        <v>27</v>
      </c>
      <c r="S15" s="19" t="s">
        <v>124</v>
      </c>
      <c r="T15" s="19">
        <v>130</v>
      </c>
      <c r="U15" s="13">
        <v>38600</v>
      </c>
      <c r="V15" s="14">
        <f t="shared" ref="V15:V20" si="12">ROUND(T15*U15,0)</f>
        <v>5018000</v>
      </c>
      <c r="X15" s="19" t="s">
        <v>26</v>
      </c>
      <c r="Y15" s="18" t="s">
        <v>27</v>
      </c>
      <c r="Z15" s="19" t="s">
        <v>124</v>
      </c>
      <c r="AA15" s="19">
        <v>165</v>
      </c>
      <c r="AB15" s="13">
        <v>38600</v>
      </c>
      <c r="AC15" s="14">
        <f t="shared" ref="AC15:AC20" si="13">ROUND(AA15*AB15,0)</f>
        <v>6369000</v>
      </c>
      <c r="AE15" s="19" t="s">
        <v>26</v>
      </c>
      <c r="AF15" s="18" t="s">
        <v>27</v>
      </c>
      <c r="AG15" s="19" t="s">
        <v>124</v>
      </c>
      <c r="AH15" s="19">
        <v>116</v>
      </c>
      <c r="AI15" s="13">
        <v>38600</v>
      </c>
      <c r="AJ15" s="14">
        <f t="shared" ref="AJ15:AJ20" si="14">ROUND(AH15*AI15,0)</f>
        <v>4477600</v>
      </c>
      <c r="AL15" s="19" t="s">
        <v>26</v>
      </c>
      <c r="AM15" s="18" t="s">
        <v>27</v>
      </c>
      <c r="AN15" s="19" t="s">
        <v>124</v>
      </c>
      <c r="AO15" s="19">
        <v>60</v>
      </c>
      <c r="AP15" s="13">
        <v>38600</v>
      </c>
      <c r="AQ15" s="14">
        <f t="shared" ref="AQ15:AQ20" si="15">ROUND(AO15*AP15,0)</f>
        <v>2316000</v>
      </c>
      <c r="AS15" s="19" t="s">
        <v>26</v>
      </c>
      <c r="AT15" s="18" t="s">
        <v>27</v>
      </c>
      <c r="AU15" s="19" t="s">
        <v>24</v>
      </c>
      <c r="AV15" s="19">
        <v>87</v>
      </c>
      <c r="AW15" s="13">
        <v>38600</v>
      </c>
      <c r="AX15" s="14">
        <f t="shared" ref="AX15:AX20" si="16">ROUND(AV15*AW15,0)</f>
        <v>3358200</v>
      </c>
      <c r="AZ15" s="19" t="s">
        <v>26</v>
      </c>
      <c r="BA15" s="18" t="s">
        <v>27</v>
      </c>
      <c r="BB15" s="19" t="s">
        <v>124</v>
      </c>
      <c r="BC15" s="19">
        <v>195</v>
      </c>
      <c r="BD15" s="13">
        <v>38600</v>
      </c>
      <c r="BE15" s="14">
        <f t="shared" ref="BE15:BE20" si="17">ROUND(BC15*BD15,0)</f>
        <v>7527000</v>
      </c>
    </row>
    <row r="16" spans="2:57" ht="20.100000000000001" customHeight="1" thickBot="1" x14ac:dyDescent="0.3">
      <c r="B16" s="30" t="s">
        <v>28</v>
      </c>
      <c r="C16" s="31" t="s">
        <v>29</v>
      </c>
      <c r="D16" s="30" t="s">
        <v>24</v>
      </c>
      <c r="E16" s="32">
        <f t="shared" si="9"/>
        <v>210</v>
      </c>
      <c r="F16" s="33">
        <v>18000</v>
      </c>
      <c r="G16" s="34">
        <f t="shared" si="10"/>
        <v>3780000</v>
      </c>
      <c r="H16" s="57"/>
      <c r="J16" s="19" t="s">
        <v>28</v>
      </c>
      <c r="K16" s="18" t="s">
        <v>29</v>
      </c>
      <c r="L16" s="19" t="s">
        <v>24</v>
      </c>
      <c r="M16" s="19">
        <v>30</v>
      </c>
      <c r="N16" s="13">
        <v>18000</v>
      </c>
      <c r="O16" s="14">
        <f t="shared" si="11"/>
        <v>540000</v>
      </c>
      <c r="P16" s="5"/>
      <c r="Q16" s="19" t="s">
        <v>28</v>
      </c>
      <c r="R16" s="18" t="s">
        <v>29</v>
      </c>
      <c r="S16" s="19" t="s">
        <v>124</v>
      </c>
      <c r="T16" s="19">
        <v>30</v>
      </c>
      <c r="U16" s="13">
        <v>18000</v>
      </c>
      <c r="V16" s="14">
        <f t="shared" si="12"/>
        <v>540000</v>
      </c>
      <c r="X16" s="19" t="s">
        <v>28</v>
      </c>
      <c r="Y16" s="18" t="s">
        <v>29</v>
      </c>
      <c r="Z16" s="19" t="s">
        <v>124</v>
      </c>
      <c r="AA16" s="19">
        <v>30</v>
      </c>
      <c r="AB16" s="13">
        <v>18000</v>
      </c>
      <c r="AC16" s="14">
        <f t="shared" si="13"/>
        <v>540000</v>
      </c>
      <c r="AE16" s="19" t="s">
        <v>28</v>
      </c>
      <c r="AF16" s="18" t="s">
        <v>29</v>
      </c>
      <c r="AG16" s="19" t="s">
        <v>124</v>
      </c>
      <c r="AH16" s="19">
        <v>30</v>
      </c>
      <c r="AI16" s="13">
        <v>18000</v>
      </c>
      <c r="AJ16" s="14">
        <f t="shared" si="14"/>
        <v>540000</v>
      </c>
      <c r="AL16" s="19" t="s">
        <v>28</v>
      </c>
      <c r="AM16" s="18" t="s">
        <v>29</v>
      </c>
      <c r="AN16" s="19" t="s">
        <v>124</v>
      </c>
      <c r="AO16" s="19">
        <v>30</v>
      </c>
      <c r="AP16" s="13">
        <v>18000</v>
      </c>
      <c r="AQ16" s="14">
        <f t="shared" si="15"/>
        <v>540000</v>
      </c>
      <c r="AS16" s="19" t="s">
        <v>28</v>
      </c>
      <c r="AT16" s="18" t="s">
        <v>29</v>
      </c>
      <c r="AU16" s="19" t="s">
        <v>24</v>
      </c>
      <c r="AV16" s="19">
        <v>30</v>
      </c>
      <c r="AW16" s="13">
        <v>18000</v>
      </c>
      <c r="AX16" s="14">
        <f t="shared" si="16"/>
        <v>540000</v>
      </c>
      <c r="AZ16" s="19" t="s">
        <v>28</v>
      </c>
      <c r="BA16" s="18" t="s">
        <v>29</v>
      </c>
      <c r="BB16" s="19" t="s">
        <v>124</v>
      </c>
      <c r="BC16" s="19">
        <v>30</v>
      </c>
      <c r="BD16" s="13">
        <v>18000</v>
      </c>
      <c r="BE16" s="14">
        <f t="shared" si="17"/>
        <v>540000</v>
      </c>
    </row>
    <row r="17" spans="2:57" ht="27" customHeight="1" thickBot="1" x14ac:dyDescent="0.3">
      <c r="B17" s="30" t="s">
        <v>30</v>
      </c>
      <c r="C17" s="31" t="s">
        <v>31</v>
      </c>
      <c r="D17" s="30" t="s">
        <v>24</v>
      </c>
      <c r="E17" s="32">
        <f t="shared" si="9"/>
        <v>2570</v>
      </c>
      <c r="F17" s="33">
        <v>68000</v>
      </c>
      <c r="G17" s="34">
        <f t="shared" si="10"/>
        <v>174760000</v>
      </c>
      <c r="H17" s="57"/>
      <c r="J17" s="19" t="s">
        <v>30</v>
      </c>
      <c r="K17" s="18" t="s">
        <v>31</v>
      </c>
      <c r="L17" s="19" t="s">
        <v>24</v>
      </c>
      <c r="M17" s="19">
        <v>240</v>
      </c>
      <c r="N17" s="13">
        <v>68000</v>
      </c>
      <c r="O17" s="14">
        <f t="shared" si="11"/>
        <v>16320000</v>
      </c>
      <c r="P17" s="5"/>
      <c r="Q17" s="19" t="s">
        <v>30</v>
      </c>
      <c r="R17" s="18" t="s">
        <v>31</v>
      </c>
      <c r="S17" s="19" t="s">
        <v>124</v>
      </c>
      <c r="T17" s="19">
        <v>460</v>
      </c>
      <c r="U17" s="13">
        <v>68000</v>
      </c>
      <c r="V17" s="14">
        <f t="shared" si="12"/>
        <v>31280000</v>
      </c>
      <c r="X17" s="19" t="s">
        <v>30</v>
      </c>
      <c r="Y17" s="18" t="s">
        <v>31</v>
      </c>
      <c r="Z17" s="19" t="s">
        <v>124</v>
      </c>
      <c r="AA17" s="19">
        <v>460</v>
      </c>
      <c r="AB17" s="13">
        <v>68000</v>
      </c>
      <c r="AC17" s="14">
        <f t="shared" si="13"/>
        <v>31280000</v>
      </c>
      <c r="AE17" s="19" t="s">
        <v>30</v>
      </c>
      <c r="AF17" s="18" t="s">
        <v>31</v>
      </c>
      <c r="AG17" s="19" t="s">
        <v>124</v>
      </c>
      <c r="AH17" s="19">
        <v>460</v>
      </c>
      <c r="AI17" s="13">
        <v>68000</v>
      </c>
      <c r="AJ17" s="14">
        <f t="shared" si="14"/>
        <v>31280000</v>
      </c>
      <c r="AL17" s="19" t="s">
        <v>30</v>
      </c>
      <c r="AM17" s="18" t="s">
        <v>31</v>
      </c>
      <c r="AN17" s="19" t="s">
        <v>124</v>
      </c>
      <c r="AO17" s="19">
        <v>30</v>
      </c>
      <c r="AP17" s="13">
        <v>68000</v>
      </c>
      <c r="AQ17" s="14">
        <f t="shared" si="15"/>
        <v>2040000</v>
      </c>
      <c r="AS17" s="19" t="s">
        <v>30</v>
      </c>
      <c r="AT17" s="18" t="s">
        <v>31</v>
      </c>
      <c r="AU17" s="19" t="s">
        <v>24</v>
      </c>
      <c r="AV17" s="19">
        <v>460</v>
      </c>
      <c r="AW17" s="13">
        <v>68000</v>
      </c>
      <c r="AX17" s="14">
        <f t="shared" si="16"/>
        <v>31280000</v>
      </c>
      <c r="AZ17" s="19" t="s">
        <v>30</v>
      </c>
      <c r="BA17" s="18" t="s">
        <v>31</v>
      </c>
      <c r="BB17" s="19" t="s">
        <v>124</v>
      </c>
      <c r="BC17" s="19">
        <v>460</v>
      </c>
      <c r="BD17" s="13">
        <v>68000</v>
      </c>
      <c r="BE17" s="14">
        <f t="shared" si="17"/>
        <v>31280000</v>
      </c>
    </row>
    <row r="18" spans="2:57" ht="23.25" thickBot="1" x14ac:dyDescent="0.3">
      <c r="B18" s="30" t="s">
        <v>32</v>
      </c>
      <c r="C18" s="31" t="s">
        <v>33</v>
      </c>
      <c r="D18" s="30" t="s">
        <v>11</v>
      </c>
      <c r="E18" s="32">
        <f t="shared" si="9"/>
        <v>3900</v>
      </c>
      <c r="F18" s="33">
        <v>7500</v>
      </c>
      <c r="G18" s="34">
        <f t="shared" si="10"/>
        <v>29250000</v>
      </c>
      <c r="H18" s="57"/>
      <c r="J18" s="19" t="s">
        <v>32</v>
      </c>
      <c r="K18" s="18" t="s">
        <v>33</v>
      </c>
      <c r="L18" s="19" t="s">
        <v>11</v>
      </c>
      <c r="M18" s="19">
        <v>1000</v>
      </c>
      <c r="N18" s="13">
        <v>7500</v>
      </c>
      <c r="O18" s="14">
        <f t="shared" si="11"/>
        <v>7500000</v>
      </c>
      <c r="P18" s="5"/>
      <c r="Q18" s="19" t="s">
        <v>32</v>
      </c>
      <c r="R18" s="18" t="s">
        <v>33</v>
      </c>
      <c r="S18" s="19" t="s">
        <v>11</v>
      </c>
      <c r="T18" s="19">
        <v>500</v>
      </c>
      <c r="U18" s="13">
        <v>7500</v>
      </c>
      <c r="V18" s="14">
        <f t="shared" si="12"/>
        <v>3750000</v>
      </c>
      <c r="X18" s="19" t="s">
        <v>32</v>
      </c>
      <c r="Y18" s="18" t="s">
        <v>33</v>
      </c>
      <c r="Z18" s="19" t="s">
        <v>11</v>
      </c>
      <c r="AA18" s="19">
        <v>500</v>
      </c>
      <c r="AB18" s="13">
        <v>7500</v>
      </c>
      <c r="AC18" s="14">
        <f t="shared" si="13"/>
        <v>3750000</v>
      </c>
      <c r="AE18" s="19" t="s">
        <v>32</v>
      </c>
      <c r="AF18" s="18" t="s">
        <v>33</v>
      </c>
      <c r="AG18" s="19" t="s">
        <v>11</v>
      </c>
      <c r="AH18" s="19">
        <v>1000</v>
      </c>
      <c r="AI18" s="13">
        <v>7500</v>
      </c>
      <c r="AJ18" s="14">
        <f t="shared" si="14"/>
        <v>7500000</v>
      </c>
      <c r="AL18" s="19" t="s">
        <v>32</v>
      </c>
      <c r="AM18" s="18" t="s">
        <v>33</v>
      </c>
      <c r="AN18" s="19" t="s">
        <v>11</v>
      </c>
      <c r="AO18" s="19">
        <v>100</v>
      </c>
      <c r="AP18" s="13">
        <v>7500</v>
      </c>
      <c r="AQ18" s="14">
        <f t="shared" si="15"/>
        <v>750000</v>
      </c>
      <c r="AS18" s="19" t="s">
        <v>32</v>
      </c>
      <c r="AT18" s="18" t="s">
        <v>33</v>
      </c>
      <c r="AU18" s="19" t="s">
        <v>11</v>
      </c>
      <c r="AV18" s="19">
        <v>400</v>
      </c>
      <c r="AW18" s="13">
        <v>7500</v>
      </c>
      <c r="AX18" s="14">
        <f t="shared" si="16"/>
        <v>3000000</v>
      </c>
      <c r="AZ18" s="19" t="s">
        <v>32</v>
      </c>
      <c r="BA18" s="18" t="s">
        <v>33</v>
      </c>
      <c r="BB18" s="19" t="s">
        <v>11</v>
      </c>
      <c r="BC18" s="19">
        <v>400</v>
      </c>
      <c r="BD18" s="13">
        <v>7500</v>
      </c>
      <c r="BE18" s="14">
        <f t="shared" si="17"/>
        <v>3000000</v>
      </c>
    </row>
    <row r="19" spans="2:57" ht="16.5" thickBot="1" x14ac:dyDescent="0.3">
      <c r="B19" s="30" t="s">
        <v>34</v>
      </c>
      <c r="C19" s="31" t="s">
        <v>35</v>
      </c>
      <c r="D19" s="30" t="s">
        <v>36</v>
      </c>
      <c r="E19" s="32">
        <f t="shared" si="9"/>
        <v>96300</v>
      </c>
      <c r="F19" s="33">
        <v>1100</v>
      </c>
      <c r="G19" s="34">
        <f t="shared" si="10"/>
        <v>105930000</v>
      </c>
      <c r="H19" s="57"/>
      <c r="J19" s="19" t="s">
        <v>34</v>
      </c>
      <c r="K19" s="18" t="s">
        <v>35</v>
      </c>
      <c r="L19" s="19" t="s">
        <v>36</v>
      </c>
      <c r="M19" s="19">
        <v>12000</v>
      </c>
      <c r="N19" s="13">
        <v>1100</v>
      </c>
      <c r="O19" s="14">
        <f t="shared" si="11"/>
        <v>13200000</v>
      </c>
      <c r="P19" s="5"/>
      <c r="Q19" s="19" t="s">
        <v>34</v>
      </c>
      <c r="R19" s="18" t="s">
        <v>35</v>
      </c>
      <c r="S19" s="19" t="s">
        <v>125</v>
      </c>
      <c r="T19" s="19">
        <v>9200</v>
      </c>
      <c r="U19" s="13">
        <v>1100</v>
      </c>
      <c r="V19" s="14">
        <f t="shared" si="12"/>
        <v>10120000</v>
      </c>
      <c r="X19" s="19" t="s">
        <v>34</v>
      </c>
      <c r="Y19" s="18" t="s">
        <v>35</v>
      </c>
      <c r="Z19" s="19" t="s">
        <v>125</v>
      </c>
      <c r="AA19" s="19">
        <v>27600</v>
      </c>
      <c r="AB19" s="13">
        <v>1100</v>
      </c>
      <c r="AC19" s="14">
        <f t="shared" si="13"/>
        <v>30360000</v>
      </c>
      <c r="AE19" s="19" t="s">
        <v>34</v>
      </c>
      <c r="AF19" s="18" t="s">
        <v>35</v>
      </c>
      <c r="AG19" s="19" t="s">
        <v>125</v>
      </c>
      <c r="AH19" s="19">
        <v>13800</v>
      </c>
      <c r="AI19" s="13">
        <v>1100</v>
      </c>
      <c r="AJ19" s="14">
        <f t="shared" si="14"/>
        <v>15180000</v>
      </c>
      <c r="AL19" s="19" t="s">
        <v>34</v>
      </c>
      <c r="AM19" s="18" t="s">
        <v>35</v>
      </c>
      <c r="AN19" s="19" t="s">
        <v>143</v>
      </c>
      <c r="AO19" s="19">
        <v>1500</v>
      </c>
      <c r="AP19" s="13">
        <v>1100</v>
      </c>
      <c r="AQ19" s="14">
        <f t="shared" si="15"/>
        <v>1650000</v>
      </c>
      <c r="AS19" s="19" t="s">
        <v>34</v>
      </c>
      <c r="AT19" s="18" t="s">
        <v>35</v>
      </c>
      <c r="AU19" s="19" t="s">
        <v>36</v>
      </c>
      <c r="AV19" s="19">
        <v>13800</v>
      </c>
      <c r="AW19" s="13">
        <v>1100</v>
      </c>
      <c r="AX19" s="14">
        <f t="shared" si="16"/>
        <v>15180000</v>
      </c>
      <c r="AZ19" s="19" t="s">
        <v>34</v>
      </c>
      <c r="BA19" s="18" t="s">
        <v>35</v>
      </c>
      <c r="BB19" s="19" t="s">
        <v>125</v>
      </c>
      <c r="BC19" s="19">
        <v>18400</v>
      </c>
      <c r="BD19" s="13">
        <v>1100</v>
      </c>
      <c r="BE19" s="14">
        <f t="shared" si="17"/>
        <v>20240000</v>
      </c>
    </row>
    <row r="20" spans="2:57" ht="23.25" thickBot="1" x14ac:dyDescent="0.3">
      <c r="B20" s="30" t="s">
        <v>37</v>
      </c>
      <c r="C20" s="31" t="s">
        <v>38</v>
      </c>
      <c r="D20" s="30" t="s">
        <v>24</v>
      </c>
      <c r="E20" s="32">
        <f t="shared" si="9"/>
        <v>1066.25</v>
      </c>
      <c r="F20" s="33">
        <v>24500</v>
      </c>
      <c r="G20" s="34">
        <f t="shared" si="10"/>
        <v>26123125</v>
      </c>
      <c r="H20" s="57"/>
      <c r="J20" s="19" t="s">
        <v>37</v>
      </c>
      <c r="K20" s="18" t="s">
        <v>38</v>
      </c>
      <c r="L20" s="19" t="s">
        <v>24</v>
      </c>
      <c r="M20" s="19">
        <v>125</v>
      </c>
      <c r="N20" s="13">
        <v>24500</v>
      </c>
      <c r="O20" s="14">
        <f t="shared" si="11"/>
        <v>3062500</v>
      </c>
      <c r="P20" s="5"/>
      <c r="Q20" s="19" t="s">
        <v>37</v>
      </c>
      <c r="R20" s="18" t="s">
        <v>38</v>
      </c>
      <c r="S20" s="19" t="s">
        <v>24</v>
      </c>
      <c r="T20" s="19">
        <v>162.5</v>
      </c>
      <c r="U20" s="13">
        <v>24500</v>
      </c>
      <c r="V20" s="14">
        <f t="shared" si="12"/>
        <v>3981250</v>
      </c>
      <c r="X20" s="19" t="s">
        <v>37</v>
      </c>
      <c r="Y20" s="18" t="s">
        <v>38</v>
      </c>
      <c r="Z20" s="19" t="s">
        <v>24</v>
      </c>
      <c r="AA20" s="19">
        <v>206.25</v>
      </c>
      <c r="AB20" s="13">
        <v>24500</v>
      </c>
      <c r="AC20" s="14">
        <f t="shared" si="13"/>
        <v>5053125</v>
      </c>
      <c r="AE20" s="19" t="s">
        <v>37</v>
      </c>
      <c r="AF20" s="18" t="s">
        <v>38</v>
      </c>
      <c r="AG20" s="19" t="s">
        <v>24</v>
      </c>
      <c r="AH20" s="19">
        <v>145</v>
      </c>
      <c r="AI20" s="13">
        <v>24500</v>
      </c>
      <c r="AJ20" s="14">
        <f t="shared" si="14"/>
        <v>3552500</v>
      </c>
      <c r="AL20" s="19" t="s">
        <v>37</v>
      </c>
      <c r="AM20" s="18" t="s">
        <v>38</v>
      </c>
      <c r="AN20" s="19" t="s">
        <v>24</v>
      </c>
      <c r="AO20" s="19">
        <v>75</v>
      </c>
      <c r="AP20" s="13">
        <v>24500</v>
      </c>
      <c r="AQ20" s="14">
        <f t="shared" si="15"/>
        <v>1837500</v>
      </c>
      <c r="AS20" s="19" t="s">
        <v>37</v>
      </c>
      <c r="AT20" s="18" t="s">
        <v>38</v>
      </c>
      <c r="AU20" s="19" t="s">
        <v>24</v>
      </c>
      <c r="AV20" s="19">
        <v>108.75</v>
      </c>
      <c r="AW20" s="13">
        <v>24500</v>
      </c>
      <c r="AX20" s="14">
        <f t="shared" si="16"/>
        <v>2664375</v>
      </c>
      <c r="AZ20" s="19" t="s">
        <v>37</v>
      </c>
      <c r="BA20" s="18" t="s">
        <v>38</v>
      </c>
      <c r="BB20" s="19" t="s">
        <v>24</v>
      </c>
      <c r="BC20" s="19">
        <v>243.75</v>
      </c>
      <c r="BD20" s="13">
        <v>24500</v>
      </c>
      <c r="BE20" s="14">
        <f t="shared" si="17"/>
        <v>5971875</v>
      </c>
    </row>
    <row r="21" spans="2:57" ht="16.5" thickBot="1" x14ac:dyDescent="0.3">
      <c r="B21" s="35">
        <v>3</v>
      </c>
      <c r="C21" s="75" t="s">
        <v>39</v>
      </c>
      <c r="D21" s="76"/>
      <c r="E21" s="76"/>
      <c r="F21" s="77"/>
      <c r="G21" s="36">
        <f>SUBTOTAL(9,G22:G29)</f>
        <v>1482491350</v>
      </c>
      <c r="H21" s="56"/>
      <c r="J21" s="8">
        <v>3</v>
      </c>
      <c r="K21" s="96" t="s">
        <v>39</v>
      </c>
      <c r="L21" s="97"/>
      <c r="M21" s="97"/>
      <c r="N21" s="98"/>
      <c r="O21" s="6">
        <f>SUBTOTAL(9,O22:O29)</f>
        <v>308821000</v>
      </c>
      <c r="Q21" s="8">
        <v>3</v>
      </c>
      <c r="R21" s="96" t="s">
        <v>39</v>
      </c>
      <c r="S21" s="97"/>
      <c r="T21" s="97"/>
      <c r="U21" s="98"/>
      <c r="V21" s="6">
        <f>SUBTOTAL(9,V22:V29)</f>
        <v>209351550</v>
      </c>
      <c r="X21" s="8">
        <v>3</v>
      </c>
      <c r="Y21" s="96" t="s">
        <v>39</v>
      </c>
      <c r="Z21" s="97"/>
      <c r="AA21" s="97"/>
      <c r="AB21" s="98"/>
      <c r="AC21" s="6">
        <f>SUBTOTAL(9,AC22:AC29)</f>
        <v>202325650</v>
      </c>
      <c r="AE21" s="8">
        <v>3</v>
      </c>
      <c r="AF21" s="96" t="s">
        <v>39</v>
      </c>
      <c r="AG21" s="97"/>
      <c r="AH21" s="97"/>
      <c r="AI21" s="98"/>
      <c r="AJ21" s="6">
        <f>SUBTOTAL(9,AJ22:AJ29)</f>
        <v>161017100</v>
      </c>
      <c r="AL21" s="8">
        <v>3</v>
      </c>
      <c r="AM21" s="96" t="s">
        <v>39</v>
      </c>
      <c r="AN21" s="97"/>
      <c r="AO21" s="97"/>
      <c r="AP21" s="98"/>
      <c r="AQ21" s="6">
        <f>SUBTOTAL(9,AQ22:AQ29)</f>
        <v>137393550</v>
      </c>
      <c r="AS21" s="8">
        <v>3</v>
      </c>
      <c r="AT21" s="96" t="s">
        <v>39</v>
      </c>
      <c r="AU21" s="97"/>
      <c r="AV21" s="97"/>
      <c r="AW21" s="98"/>
      <c r="AX21" s="6">
        <f>SUBTOTAL(9,AX22:AX29)</f>
        <v>194711500</v>
      </c>
      <c r="AZ21" s="8">
        <v>3</v>
      </c>
      <c r="BA21" s="96" t="s">
        <v>39</v>
      </c>
      <c r="BB21" s="97"/>
      <c r="BC21" s="97"/>
      <c r="BD21" s="98"/>
      <c r="BE21" s="6">
        <f>SUBTOTAL(9,BE22:BE29)</f>
        <v>268871000</v>
      </c>
    </row>
    <row r="22" spans="2:57" ht="23.25" thickBot="1" x14ac:dyDescent="0.3">
      <c r="B22" s="30" t="s">
        <v>40</v>
      </c>
      <c r="C22" s="31" t="s">
        <v>149</v>
      </c>
      <c r="D22" s="30" t="s">
        <v>11</v>
      </c>
      <c r="E22" s="32">
        <f t="shared" ref="E22:E29" si="18">ROUND(SUM(M22,T22,AA22,AH22,AO22,AV22,BC22,),2)</f>
        <v>3524</v>
      </c>
      <c r="F22" s="33">
        <v>118600</v>
      </c>
      <c r="G22" s="34">
        <f>ROUND(E22*F22,0)</f>
        <v>417946400</v>
      </c>
      <c r="H22" s="57"/>
      <c r="J22" s="19" t="s">
        <v>40</v>
      </c>
      <c r="K22" s="18" t="s">
        <v>149</v>
      </c>
      <c r="L22" s="19" t="s">
        <v>11</v>
      </c>
      <c r="M22" s="19">
        <v>1094</v>
      </c>
      <c r="N22" s="13">
        <v>118600</v>
      </c>
      <c r="O22" s="14">
        <f>ROUND(M22*N22,0)</f>
        <v>129748400</v>
      </c>
      <c r="Q22" s="19" t="s">
        <v>40</v>
      </c>
      <c r="R22" s="18" t="s">
        <v>144</v>
      </c>
      <c r="S22" s="19" t="s">
        <v>11</v>
      </c>
      <c r="T22" s="19">
        <v>525</v>
      </c>
      <c r="U22" s="13">
        <v>118600</v>
      </c>
      <c r="V22" s="14">
        <f t="shared" ref="V22:V29" si="19">ROUND(T22*U22,0)</f>
        <v>62265000</v>
      </c>
      <c r="X22" s="19" t="s">
        <v>40</v>
      </c>
      <c r="Y22" s="18" t="s">
        <v>144</v>
      </c>
      <c r="Z22" s="19" t="s">
        <v>11</v>
      </c>
      <c r="AA22" s="19">
        <v>437</v>
      </c>
      <c r="AB22" s="13">
        <v>118600</v>
      </c>
      <c r="AC22" s="14">
        <f t="shared" ref="AC22:AC29" si="20">ROUND(AA22*AB22,0)</f>
        <v>51828200</v>
      </c>
      <c r="AE22" s="19" t="s">
        <v>40</v>
      </c>
      <c r="AF22" s="18" t="s">
        <v>144</v>
      </c>
      <c r="AG22" s="19" t="s">
        <v>11</v>
      </c>
      <c r="AH22" s="19">
        <v>235</v>
      </c>
      <c r="AI22" s="13">
        <v>118600</v>
      </c>
      <c r="AJ22" s="14">
        <f t="shared" ref="AJ22:AJ29" si="21">ROUND(AH22*AI22,0)</f>
        <v>27871000</v>
      </c>
      <c r="AL22" s="19" t="s">
        <v>40</v>
      </c>
      <c r="AM22" s="18" t="s">
        <v>144</v>
      </c>
      <c r="AN22" s="19" t="s">
        <v>11</v>
      </c>
      <c r="AO22" s="19">
        <v>50</v>
      </c>
      <c r="AP22" s="13">
        <v>118600</v>
      </c>
      <c r="AQ22" s="14">
        <f t="shared" ref="AQ22:AQ29" si="22">ROUND(AO22*AP22,0)</f>
        <v>5930000</v>
      </c>
      <c r="AS22" s="19" t="s">
        <v>40</v>
      </c>
      <c r="AT22" s="18" t="s">
        <v>144</v>
      </c>
      <c r="AU22" s="19" t="s">
        <v>11</v>
      </c>
      <c r="AV22" s="19">
        <v>498</v>
      </c>
      <c r="AW22" s="13">
        <v>118600</v>
      </c>
      <c r="AX22" s="14">
        <f t="shared" ref="AX22:AX29" si="23">ROUND(AV22*AW22,0)</f>
        <v>59062800</v>
      </c>
      <c r="AZ22" s="19" t="s">
        <v>40</v>
      </c>
      <c r="BA22" s="18" t="s">
        <v>144</v>
      </c>
      <c r="BB22" s="19" t="s">
        <v>11</v>
      </c>
      <c r="BC22" s="19">
        <v>685</v>
      </c>
      <c r="BD22" s="13">
        <v>118600</v>
      </c>
      <c r="BE22" s="14">
        <f t="shared" ref="BE22:BE29" si="24">ROUND(BC22*BD22,0)</f>
        <v>81241000</v>
      </c>
    </row>
    <row r="23" spans="2:57" ht="16.5" thickBot="1" x14ac:dyDescent="0.3">
      <c r="B23" s="30" t="s">
        <v>41</v>
      </c>
      <c r="C23" s="31" t="s">
        <v>42</v>
      </c>
      <c r="D23" s="30" t="s">
        <v>17</v>
      </c>
      <c r="E23" s="32">
        <f t="shared" si="18"/>
        <v>1283</v>
      </c>
      <c r="F23" s="33">
        <v>61500</v>
      </c>
      <c r="G23" s="34">
        <f t="shared" ref="G23:G27" si="25">ROUND(E23*F23,0)</f>
        <v>78904500</v>
      </c>
      <c r="H23" s="57"/>
      <c r="J23" s="19" t="s">
        <v>41</v>
      </c>
      <c r="K23" s="18" t="s">
        <v>42</v>
      </c>
      <c r="L23" s="19" t="s">
        <v>17</v>
      </c>
      <c r="M23" s="19">
        <v>333</v>
      </c>
      <c r="N23" s="13">
        <v>61500</v>
      </c>
      <c r="O23" s="14">
        <f t="shared" ref="O23:O29" si="26">ROUND(M23*N23,0)</f>
        <v>20479500</v>
      </c>
      <c r="P23" s="5"/>
      <c r="Q23" s="19" t="s">
        <v>41</v>
      </c>
      <c r="R23" s="18" t="s">
        <v>42</v>
      </c>
      <c r="S23" s="19" t="s">
        <v>68</v>
      </c>
      <c r="T23" s="19">
        <v>171</v>
      </c>
      <c r="U23" s="13">
        <v>61500</v>
      </c>
      <c r="V23" s="14">
        <f t="shared" si="19"/>
        <v>10516500</v>
      </c>
      <c r="X23" s="19" t="s">
        <v>41</v>
      </c>
      <c r="Y23" s="18" t="s">
        <v>42</v>
      </c>
      <c r="Z23" s="19" t="s">
        <v>68</v>
      </c>
      <c r="AA23" s="19">
        <v>152</v>
      </c>
      <c r="AB23" s="13">
        <v>61500</v>
      </c>
      <c r="AC23" s="14">
        <f t="shared" si="20"/>
        <v>9348000</v>
      </c>
      <c r="AE23" s="19" t="s">
        <v>41</v>
      </c>
      <c r="AF23" s="18" t="s">
        <v>42</v>
      </c>
      <c r="AG23" s="19" t="s">
        <v>68</v>
      </c>
      <c r="AH23" s="19">
        <v>65</v>
      </c>
      <c r="AI23" s="13">
        <v>61500</v>
      </c>
      <c r="AJ23" s="14">
        <f t="shared" si="21"/>
        <v>3997500</v>
      </c>
      <c r="AL23" s="19" t="s">
        <v>41</v>
      </c>
      <c r="AM23" s="18" t="s">
        <v>42</v>
      </c>
      <c r="AN23" s="19" t="s">
        <v>68</v>
      </c>
      <c r="AO23" s="19">
        <v>22</v>
      </c>
      <c r="AP23" s="13">
        <v>61500</v>
      </c>
      <c r="AQ23" s="14">
        <f t="shared" si="22"/>
        <v>1353000</v>
      </c>
      <c r="AS23" s="19" t="s">
        <v>41</v>
      </c>
      <c r="AT23" s="18" t="s">
        <v>42</v>
      </c>
      <c r="AU23" s="19" t="s">
        <v>17</v>
      </c>
      <c r="AV23" s="19">
        <v>150</v>
      </c>
      <c r="AW23" s="13">
        <v>61500</v>
      </c>
      <c r="AX23" s="14">
        <f t="shared" si="23"/>
        <v>9225000</v>
      </c>
      <c r="AZ23" s="19" t="s">
        <v>41</v>
      </c>
      <c r="BA23" s="18" t="s">
        <v>42</v>
      </c>
      <c r="BB23" s="19" t="s">
        <v>68</v>
      </c>
      <c r="BC23" s="19">
        <v>390</v>
      </c>
      <c r="BD23" s="13">
        <v>61500</v>
      </c>
      <c r="BE23" s="14">
        <f t="shared" si="24"/>
        <v>23985000</v>
      </c>
    </row>
    <row r="24" spans="2:57" ht="23.25" thickBot="1" x14ac:dyDescent="0.3">
      <c r="B24" s="30" t="s">
        <v>43</v>
      </c>
      <c r="C24" s="31" t="s">
        <v>44</v>
      </c>
      <c r="D24" s="30" t="s">
        <v>17</v>
      </c>
      <c r="E24" s="32">
        <f t="shared" si="18"/>
        <v>3233</v>
      </c>
      <c r="F24" s="33">
        <v>68950</v>
      </c>
      <c r="G24" s="34">
        <f t="shared" si="25"/>
        <v>222915350</v>
      </c>
      <c r="H24" s="57"/>
      <c r="J24" s="19" t="s">
        <v>43</v>
      </c>
      <c r="K24" s="18" t="s">
        <v>44</v>
      </c>
      <c r="L24" s="19" t="s">
        <v>17</v>
      </c>
      <c r="M24" s="19">
        <v>800</v>
      </c>
      <c r="N24" s="13">
        <v>68950</v>
      </c>
      <c r="O24" s="14">
        <f t="shared" si="26"/>
        <v>55160000</v>
      </c>
      <c r="P24" s="5"/>
      <c r="Q24" s="19" t="s">
        <v>43</v>
      </c>
      <c r="R24" s="18" t="s">
        <v>44</v>
      </c>
      <c r="S24" s="19" t="s">
        <v>68</v>
      </c>
      <c r="T24" s="19">
        <v>515</v>
      </c>
      <c r="U24" s="13">
        <v>68950</v>
      </c>
      <c r="V24" s="14">
        <f t="shared" si="19"/>
        <v>35509250</v>
      </c>
      <c r="X24" s="19" t="s">
        <v>43</v>
      </c>
      <c r="Y24" s="18" t="s">
        <v>44</v>
      </c>
      <c r="Z24" s="19" t="s">
        <v>68</v>
      </c>
      <c r="AA24" s="19">
        <v>435</v>
      </c>
      <c r="AB24" s="13">
        <v>68950</v>
      </c>
      <c r="AC24" s="14">
        <f t="shared" si="20"/>
        <v>29993250</v>
      </c>
      <c r="AE24" s="19" t="s">
        <v>43</v>
      </c>
      <c r="AF24" s="18" t="s">
        <v>44</v>
      </c>
      <c r="AG24" s="19" t="s">
        <v>68</v>
      </c>
      <c r="AH24" s="19">
        <v>260</v>
      </c>
      <c r="AI24" s="13">
        <v>68950</v>
      </c>
      <c r="AJ24" s="14">
        <f t="shared" si="21"/>
        <v>17927000</v>
      </c>
      <c r="AL24" s="19" t="s">
        <v>43</v>
      </c>
      <c r="AM24" s="18" t="s">
        <v>44</v>
      </c>
      <c r="AN24" s="19" t="s">
        <v>68</v>
      </c>
      <c r="AO24" s="19">
        <v>133</v>
      </c>
      <c r="AP24" s="13">
        <v>68950</v>
      </c>
      <c r="AQ24" s="14">
        <f t="shared" si="22"/>
        <v>9170350</v>
      </c>
      <c r="AS24" s="19" t="s">
        <v>43</v>
      </c>
      <c r="AT24" s="18" t="s">
        <v>44</v>
      </c>
      <c r="AU24" s="19" t="s">
        <v>17</v>
      </c>
      <c r="AV24" s="19">
        <v>450</v>
      </c>
      <c r="AW24" s="13">
        <v>68950</v>
      </c>
      <c r="AX24" s="14">
        <f t="shared" si="23"/>
        <v>31027500</v>
      </c>
      <c r="AZ24" s="19" t="s">
        <v>43</v>
      </c>
      <c r="BA24" s="18" t="s">
        <v>44</v>
      </c>
      <c r="BB24" s="19" t="s">
        <v>68</v>
      </c>
      <c r="BC24" s="19">
        <v>640</v>
      </c>
      <c r="BD24" s="13">
        <v>68950</v>
      </c>
      <c r="BE24" s="14">
        <f t="shared" si="24"/>
        <v>44128000</v>
      </c>
    </row>
    <row r="25" spans="2:57" ht="27" customHeight="1" thickBot="1" x14ac:dyDescent="0.3">
      <c r="B25" s="30" t="s">
        <v>45</v>
      </c>
      <c r="C25" s="31" t="s">
        <v>46</v>
      </c>
      <c r="D25" s="30" t="s">
        <v>11</v>
      </c>
      <c r="E25" s="32">
        <f t="shared" si="18"/>
        <v>2100</v>
      </c>
      <c r="F25" s="33">
        <v>26200</v>
      </c>
      <c r="G25" s="34">
        <f t="shared" si="25"/>
        <v>55020000</v>
      </c>
      <c r="H25" s="57"/>
      <c r="J25" s="19" t="s">
        <v>45</v>
      </c>
      <c r="K25" s="18" t="s">
        <v>46</v>
      </c>
      <c r="L25" s="19" t="s">
        <v>11</v>
      </c>
      <c r="M25" s="19">
        <v>300</v>
      </c>
      <c r="N25" s="13">
        <v>26200</v>
      </c>
      <c r="O25" s="14">
        <f t="shared" si="26"/>
        <v>7860000</v>
      </c>
      <c r="P25" s="5"/>
      <c r="Q25" s="19" t="s">
        <v>45</v>
      </c>
      <c r="R25" s="18" t="s">
        <v>46</v>
      </c>
      <c r="S25" s="19" t="s">
        <v>11</v>
      </c>
      <c r="T25" s="19">
        <v>400</v>
      </c>
      <c r="U25" s="13">
        <v>26200</v>
      </c>
      <c r="V25" s="14">
        <f t="shared" si="19"/>
        <v>10480000</v>
      </c>
      <c r="X25" s="19" t="s">
        <v>45</v>
      </c>
      <c r="Y25" s="18" t="s">
        <v>46</v>
      </c>
      <c r="Z25" s="19" t="s">
        <v>11</v>
      </c>
      <c r="AA25" s="19">
        <v>600</v>
      </c>
      <c r="AB25" s="13">
        <v>26200</v>
      </c>
      <c r="AC25" s="14">
        <f t="shared" si="20"/>
        <v>15720000</v>
      </c>
      <c r="AE25" s="19" t="s">
        <v>45</v>
      </c>
      <c r="AF25" s="18" t="s">
        <v>46</v>
      </c>
      <c r="AG25" s="19" t="s">
        <v>11</v>
      </c>
      <c r="AH25" s="19">
        <v>300</v>
      </c>
      <c r="AI25" s="13">
        <v>26200</v>
      </c>
      <c r="AJ25" s="14">
        <f t="shared" si="21"/>
        <v>7860000</v>
      </c>
      <c r="AL25" s="19" t="s">
        <v>45</v>
      </c>
      <c r="AM25" s="18" t="s">
        <v>46</v>
      </c>
      <c r="AN25" s="19" t="s">
        <v>11</v>
      </c>
      <c r="AO25" s="19">
        <v>150</v>
      </c>
      <c r="AP25" s="13">
        <v>26200</v>
      </c>
      <c r="AQ25" s="14">
        <f t="shared" si="22"/>
        <v>3930000</v>
      </c>
      <c r="AS25" s="19" t="s">
        <v>45</v>
      </c>
      <c r="AT25" s="18" t="s">
        <v>46</v>
      </c>
      <c r="AU25" s="19" t="s">
        <v>11</v>
      </c>
      <c r="AV25" s="19">
        <v>150</v>
      </c>
      <c r="AW25" s="13">
        <v>26200</v>
      </c>
      <c r="AX25" s="14">
        <f t="shared" si="23"/>
        <v>3930000</v>
      </c>
      <c r="AZ25" s="19" t="s">
        <v>45</v>
      </c>
      <c r="BA25" s="18" t="s">
        <v>46</v>
      </c>
      <c r="BB25" s="19" t="s">
        <v>11</v>
      </c>
      <c r="BC25" s="19">
        <v>200</v>
      </c>
      <c r="BD25" s="13">
        <v>26200</v>
      </c>
      <c r="BE25" s="14">
        <f t="shared" si="24"/>
        <v>5240000</v>
      </c>
    </row>
    <row r="26" spans="2:57" ht="23.25" thickBot="1" x14ac:dyDescent="0.3">
      <c r="B26" s="30" t="s">
        <v>47</v>
      </c>
      <c r="C26" s="31" t="s">
        <v>48</v>
      </c>
      <c r="D26" s="30" t="s">
        <v>49</v>
      </c>
      <c r="E26" s="32">
        <f t="shared" si="18"/>
        <v>190</v>
      </c>
      <c r="F26" s="33">
        <v>246540</v>
      </c>
      <c r="G26" s="34">
        <f t="shared" si="25"/>
        <v>46842600</v>
      </c>
      <c r="H26" s="57"/>
      <c r="J26" s="19" t="s">
        <v>47</v>
      </c>
      <c r="K26" s="18" t="s">
        <v>48</v>
      </c>
      <c r="L26" s="19" t="s">
        <v>49</v>
      </c>
      <c r="M26" s="19">
        <v>15</v>
      </c>
      <c r="N26" s="13">
        <v>246540</v>
      </c>
      <c r="O26" s="14">
        <f t="shared" si="26"/>
        <v>3698100</v>
      </c>
      <c r="P26" s="5"/>
      <c r="Q26" s="19" t="s">
        <v>47</v>
      </c>
      <c r="R26" s="18" t="s">
        <v>126</v>
      </c>
      <c r="S26" s="19" t="s">
        <v>49</v>
      </c>
      <c r="T26" s="19">
        <v>20</v>
      </c>
      <c r="U26" s="13">
        <v>246540</v>
      </c>
      <c r="V26" s="14">
        <f t="shared" si="19"/>
        <v>4930800</v>
      </c>
      <c r="X26" s="19" t="s">
        <v>47</v>
      </c>
      <c r="Y26" s="18" t="s">
        <v>48</v>
      </c>
      <c r="Z26" s="19" t="s">
        <v>49</v>
      </c>
      <c r="AA26" s="19">
        <v>30</v>
      </c>
      <c r="AB26" s="13">
        <v>246540</v>
      </c>
      <c r="AC26" s="14">
        <f t="shared" si="20"/>
        <v>7396200</v>
      </c>
      <c r="AE26" s="19" t="s">
        <v>47</v>
      </c>
      <c r="AF26" s="18" t="s">
        <v>48</v>
      </c>
      <c r="AG26" s="19" t="s">
        <v>49</v>
      </c>
      <c r="AH26" s="19">
        <v>40</v>
      </c>
      <c r="AI26" s="13">
        <v>246540</v>
      </c>
      <c r="AJ26" s="14">
        <f t="shared" si="21"/>
        <v>9861600</v>
      </c>
      <c r="AL26" s="19" t="s">
        <v>47</v>
      </c>
      <c r="AM26" s="18" t="s">
        <v>48</v>
      </c>
      <c r="AN26" s="19" t="s">
        <v>49</v>
      </c>
      <c r="AO26" s="19">
        <v>5</v>
      </c>
      <c r="AP26" s="13">
        <v>246540</v>
      </c>
      <c r="AQ26" s="14">
        <f t="shared" si="22"/>
        <v>1232700</v>
      </c>
      <c r="AS26" s="19" t="s">
        <v>47</v>
      </c>
      <c r="AT26" s="18" t="s">
        <v>48</v>
      </c>
      <c r="AU26" s="19" t="s">
        <v>49</v>
      </c>
      <c r="AV26" s="19">
        <v>30</v>
      </c>
      <c r="AW26" s="13">
        <v>246540</v>
      </c>
      <c r="AX26" s="14">
        <f t="shared" si="23"/>
        <v>7396200</v>
      </c>
      <c r="AZ26" s="19" t="s">
        <v>47</v>
      </c>
      <c r="BA26" s="18" t="s">
        <v>48</v>
      </c>
      <c r="BB26" s="19" t="s">
        <v>49</v>
      </c>
      <c r="BC26" s="19">
        <v>50</v>
      </c>
      <c r="BD26" s="13">
        <v>246540</v>
      </c>
      <c r="BE26" s="14">
        <f t="shared" si="24"/>
        <v>12327000</v>
      </c>
    </row>
    <row r="27" spans="2:57" ht="23.25" thickBot="1" x14ac:dyDescent="0.3">
      <c r="B27" s="30" t="s">
        <v>50</v>
      </c>
      <c r="C27" s="31" t="s">
        <v>150</v>
      </c>
      <c r="D27" s="30" t="s">
        <v>11</v>
      </c>
      <c r="E27" s="32">
        <f t="shared" si="18"/>
        <v>975</v>
      </c>
      <c r="F27" s="33">
        <v>123500</v>
      </c>
      <c r="G27" s="34">
        <f t="shared" si="25"/>
        <v>120412500</v>
      </c>
      <c r="H27" s="57"/>
      <c r="J27" s="19" t="s">
        <v>50</v>
      </c>
      <c r="K27" s="18" t="s">
        <v>150</v>
      </c>
      <c r="L27" s="19" t="s">
        <v>11</v>
      </c>
      <c r="M27" s="19">
        <v>250</v>
      </c>
      <c r="N27" s="13">
        <v>123500</v>
      </c>
      <c r="O27" s="14">
        <f t="shared" si="26"/>
        <v>30875000</v>
      </c>
      <c r="P27" s="5"/>
      <c r="Q27" s="19" t="s">
        <v>50</v>
      </c>
      <c r="R27" s="18" t="s">
        <v>127</v>
      </c>
      <c r="S27" s="19" t="s">
        <v>11</v>
      </c>
      <c r="T27" s="19">
        <v>200</v>
      </c>
      <c r="U27" s="13">
        <v>123500</v>
      </c>
      <c r="V27" s="14">
        <f t="shared" si="19"/>
        <v>24700000</v>
      </c>
      <c r="X27" s="19" t="s">
        <v>50</v>
      </c>
      <c r="Y27" s="18" t="s">
        <v>127</v>
      </c>
      <c r="Z27" s="19" t="s">
        <v>11</v>
      </c>
      <c r="AA27" s="19">
        <v>140</v>
      </c>
      <c r="AB27" s="13">
        <v>123500</v>
      </c>
      <c r="AC27" s="14">
        <f t="shared" si="20"/>
        <v>17290000</v>
      </c>
      <c r="AE27" s="19" t="s">
        <v>50</v>
      </c>
      <c r="AF27" s="18" t="s">
        <v>127</v>
      </c>
      <c r="AG27" s="19" t="s">
        <v>11</v>
      </c>
      <c r="AH27" s="19">
        <v>0</v>
      </c>
      <c r="AI27" s="13">
        <v>123500</v>
      </c>
      <c r="AJ27" s="14">
        <f t="shared" si="21"/>
        <v>0</v>
      </c>
      <c r="AL27" s="19" t="s">
        <v>50</v>
      </c>
      <c r="AM27" s="18" t="s">
        <v>127</v>
      </c>
      <c r="AN27" s="19" t="s">
        <v>11</v>
      </c>
      <c r="AO27" s="19">
        <v>65</v>
      </c>
      <c r="AP27" s="13">
        <v>123500</v>
      </c>
      <c r="AQ27" s="14">
        <f t="shared" si="22"/>
        <v>8027500</v>
      </c>
      <c r="AS27" s="19" t="s">
        <v>50</v>
      </c>
      <c r="AT27" s="18" t="s">
        <v>127</v>
      </c>
      <c r="AU27" s="19" t="s">
        <v>11</v>
      </c>
      <c r="AV27" s="19">
        <v>120</v>
      </c>
      <c r="AW27" s="13">
        <v>123500</v>
      </c>
      <c r="AX27" s="14">
        <f t="shared" si="23"/>
        <v>14820000</v>
      </c>
      <c r="AZ27" s="19" t="s">
        <v>50</v>
      </c>
      <c r="BA27" s="18" t="s">
        <v>127</v>
      </c>
      <c r="BB27" s="19" t="s">
        <v>11</v>
      </c>
      <c r="BC27" s="19">
        <v>200</v>
      </c>
      <c r="BD27" s="13">
        <v>123500</v>
      </c>
      <c r="BE27" s="14">
        <f t="shared" si="24"/>
        <v>24700000</v>
      </c>
    </row>
    <row r="28" spans="2:57" ht="23.25" thickBot="1" x14ac:dyDescent="0.3">
      <c r="B28" s="30" t="s">
        <v>51</v>
      </c>
      <c r="C28" s="31" t="s">
        <v>52</v>
      </c>
      <c r="D28" s="30" t="s">
        <v>17</v>
      </c>
      <c r="E28" s="32">
        <f t="shared" si="18"/>
        <v>1090</v>
      </c>
      <c r="F28" s="33">
        <v>325000</v>
      </c>
      <c r="G28" s="34">
        <f>ROUND(E28*F28,0)</f>
        <v>354250000</v>
      </c>
      <c r="H28" s="57"/>
      <c r="J28" s="19" t="s">
        <v>51</v>
      </c>
      <c r="K28" s="18" t="s">
        <v>52</v>
      </c>
      <c r="L28" s="19" t="s">
        <v>17</v>
      </c>
      <c r="M28" s="19">
        <v>150</v>
      </c>
      <c r="N28" s="13">
        <v>325000</v>
      </c>
      <c r="O28" s="14">
        <f>ROUND(M28*N28,0)</f>
        <v>48750000</v>
      </c>
      <c r="P28" s="5"/>
      <c r="Q28" s="19" t="s">
        <v>51</v>
      </c>
      <c r="R28" s="18" t="s">
        <v>52</v>
      </c>
      <c r="S28" s="19" t="s">
        <v>68</v>
      </c>
      <c r="T28" s="19">
        <v>180</v>
      </c>
      <c r="U28" s="13">
        <v>325000</v>
      </c>
      <c r="V28" s="14">
        <f t="shared" si="19"/>
        <v>58500000</v>
      </c>
      <c r="X28" s="19" t="s">
        <v>51</v>
      </c>
      <c r="Y28" s="18" t="s">
        <v>52</v>
      </c>
      <c r="Z28" s="19" t="s">
        <v>68</v>
      </c>
      <c r="AA28" s="19">
        <v>180</v>
      </c>
      <c r="AB28" s="13">
        <v>325000</v>
      </c>
      <c r="AC28" s="14">
        <f t="shared" si="20"/>
        <v>58500000</v>
      </c>
      <c r="AE28" s="19" t="s">
        <v>51</v>
      </c>
      <c r="AF28" s="18" t="s">
        <v>52</v>
      </c>
      <c r="AG28" s="19" t="s">
        <v>68</v>
      </c>
      <c r="AH28" s="19">
        <v>250</v>
      </c>
      <c r="AI28" s="13">
        <v>325000</v>
      </c>
      <c r="AJ28" s="14">
        <f t="shared" si="21"/>
        <v>81250000</v>
      </c>
      <c r="AL28" s="19" t="s">
        <v>51</v>
      </c>
      <c r="AM28" s="18" t="s">
        <v>52</v>
      </c>
      <c r="AN28" s="19" t="s">
        <v>68</v>
      </c>
      <c r="AO28" s="19">
        <v>30</v>
      </c>
      <c r="AP28" s="13">
        <v>325000</v>
      </c>
      <c r="AQ28" s="14">
        <f t="shared" si="22"/>
        <v>9750000</v>
      </c>
      <c r="AS28" s="19" t="s">
        <v>51</v>
      </c>
      <c r="AT28" s="18" t="s">
        <v>52</v>
      </c>
      <c r="AU28" s="19" t="s">
        <v>17</v>
      </c>
      <c r="AV28" s="19">
        <v>100</v>
      </c>
      <c r="AW28" s="13">
        <v>325000</v>
      </c>
      <c r="AX28" s="14">
        <f t="shared" si="23"/>
        <v>32500000</v>
      </c>
      <c r="AZ28" s="19" t="s">
        <v>51</v>
      </c>
      <c r="BA28" s="18" t="s">
        <v>52</v>
      </c>
      <c r="BB28" s="19" t="s">
        <v>68</v>
      </c>
      <c r="BC28" s="19">
        <v>200</v>
      </c>
      <c r="BD28" s="13">
        <v>325000</v>
      </c>
      <c r="BE28" s="14">
        <f t="shared" si="24"/>
        <v>65000000</v>
      </c>
    </row>
    <row r="29" spans="2:57" ht="34.5" thickBot="1" x14ac:dyDescent="0.3">
      <c r="B29" s="30" t="s">
        <v>53</v>
      </c>
      <c r="C29" s="31" t="s">
        <v>54</v>
      </c>
      <c r="D29" s="30" t="s">
        <v>17</v>
      </c>
      <c r="E29" s="32">
        <f t="shared" si="18"/>
        <v>760</v>
      </c>
      <c r="F29" s="33">
        <v>245000</v>
      </c>
      <c r="G29" s="34">
        <f t="shared" ref="G29" si="27">ROUND(E29*F29,0)</f>
        <v>186200000</v>
      </c>
      <c r="H29" s="57"/>
      <c r="J29" s="19" t="s">
        <v>53</v>
      </c>
      <c r="K29" s="18" t="s">
        <v>54</v>
      </c>
      <c r="L29" s="19" t="s">
        <v>17</v>
      </c>
      <c r="M29" s="19">
        <v>50</v>
      </c>
      <c r="N29" s="13">
        <v>245000</v>
      </c>
      <c r="O29" s="14">
        <f t="shared" si="26"/>
        <v>12250000</v>
      </c>
      <c r="P29" s="5"/>
      <c r="Q29" s="19" t="s">
        <v>53</v>
      </c>
      <c r="R29" s="18" t="s">
        <v>54</v>
      </c>
      <c r="S29" s="19" t="s">
        <v>68</v>
      </c>
      <c r="T29" s="19">
        <v>10</v>
      </c>
      <c r="U29" s="13">
        <v>245000</v>
      </c>
      <c r="V29" s="14">
        <f t="shared" si="19"/>
        <v>2450000</v>
      </c>
      <c r="X29" s="19" t="s">
        <v>53</v>
      </c>
      <c r="Y29" s="18" t="s">
        <v>54</v>
      </c>
      <c r="Z29" s="19" t="s">
        <v>68</v>
      </c>
      <c r="AA29" s="19">
        <v>50</v>
      </c>
      <c r="AB29" s="13">
        <v>245000</v>
      </c>
      <c r="AC29" s="14">
        <f t="shared" si="20"/>
        <v>12250000</v>
      </c>
      <c r="AE29" s="19" t="s">
        <v>53</v>
      </c>
      <c r="AF29" s="18" t="s">
        <v>54</v>
      </c>
      <c r="AG29" s="19" t="s">
        <v>68</v>
      </c>
      <c r="AH29" s="19">
        <v>50</v>
      </c>
      <c r="AI29" s="13">
        <v>245000</v>
      </c>
      <c r="AJ29" s="14">
        <f t="shared" si="21"/>
        <v>12250000</v>
      </c>
      <c r="AL29" s="19" t="s">
        <v>53</v>
      </c>
      <c r="AM29" s="18" t="s">
        <v>54</v>
      </c>
      <c r="AN29" s="19" t="s">
        <v>68</v>
      </c>
      <c r="AO29" s="19">
        <v>400</v>
      </c>
      <c r="AP29" s="13">
        <v>245000</v>
      </c>
      <c r="AQ29" s="14">
        <f t="shared" si="22"/>
        <v>98000000</v>
      </c>
      <c r="AS29" s="19" t="s">
        <v>53</v>
      </c>
      <c r="AT29" s="18" t="s">
        <v>54</v>
      </c>
      <c r="AU29" s="19" t="s">
        <v>17</v>
      </c>
      <c r="AV29" s="19">
        <v>150</v>
      </c>
      <c r="AW29" s="13">
        <v>245000</v>
      </c>
      <c r="AX29" s="14">
        <f t="shared" si="23"/>
        <v>36750000</v>
      </c>
      <c r="AZ29" s="19" t="s">
        <v>53</v>
      </c>
      <c r="BA29" s="18" t="s">
        <v>54</v>
      </c>
      <c r="BB29" s="19" t="s">
        <v>68</v>
      </c>
      <c r="BC29" s="19">
        <v>50</v>
      </c>
      <c r="BD29" s="13">
        <v>245000</v>
      </c>
      <c r="BE29" s="14">
        <f t="shared" si="24"/>
        <v>12250000</v>
      </c>
    </row>
    <row r="30" spans="2:57" ht="16.5" thickBot="1" x14ac:dyDescent="0.3">
      <c r="B30" s="35">
        <v>4</v>
      </c>
      <c r="C30" s="78" t="s">
        <v>55</v>
      </c>
      <c r="D30" s="79"/>
      <c r="E30" s="79"/>
      <c r="F30" s="80"/>
      <c r="G30" s="36">
        <f>SUBTOTAL(9,G31:G39)</f>
        <v>1961713740</v>
      </c>
      <c r="H30" s="56"/>
      <c r="J30" s="8">
        <v>4</v>
      </c>
      <c r="K30" s="104" t="s">
        <v>55</v>
      </c>
      <c r="L30" s="105"/>
      <c r="M30" s="105"/>
      <c r="N30" s="106"/>
      <c r="O30" s="6">
        <f>SUBTOTAL(9,O31:O39)</f>
        <v>437436000</v>
      </c>
      <c r="Q30" s="8">
        <v>4</v>
      </c>
      <c r="R30" s="104" t="s">
        <v>55</v>
      </c>
      <c r="S30" s="105"/>
      <c r="T30" s="105"/>
      <c r="U30" s="106"/>
      <c r="V30" s="6">
        <f>SUBTOTAL(9,V31:V39)</f>
        <v>228401100</v>
      </c>
      <c r="X30" s="8">
        <v>4</v>
      </c>
      <c r="Y30" s="104" t="s">
        <v>55</v>
      </c>
      <c r="Z30" s="105"/>
      <c r="AA30" s="105"/>
      <c r="AB30" s="106"/>
      <c r="AC30" s="6">
        <f>SUBTOTAL(9,AC31:AC39)</f>
        <v>235609200</v>
      </c>
      <c r="AE30" s="8">
        <v>4</v>
      </c>
      <c r="AF30" s="104" t="s">
        <v>55</v>
      </c>
      <c r="AG30" s="105"/>
      <c r="AH30" s="105"/>
      <c r="AI30" s="106"/>
      <c r="AJ30" s="6">
        <f>SUBTOTAL(9,AJ31:AJ39)</f>
        <v>329314500</v>
      </c>
      <c r="AL30" s="8">
        <v>4</v>
      </c>
      <c r="AM30" s="104" t="s">
        <v>55</v>
      </c>
      <c r="AN30" s="105"/>
      <c r="AO30" s="105"/>
      <c r="AP30" s="106"/>
      <c r="AQ30" s="6">
        <f>SUBTOTAL(9,AQ31:AQ39)</f>
        <v>122780640</v>
      </c>
      <c r="AS30" s="8">
        <v>4</v>
      </c>
      <c r="AT30" s="104" t="s">
        <v>55</v>
      </c>
      <c r="AU30" s="105"/>
      <c r="AV30" s="105"/>
      <c r="AW30" s="106"/>
      <c r="AX30" s="6">
        <f>SUBTOTAL(9,AX31:AX39)</f>
        <v>242817300</v>
      </c>
      <c r="AZ30" s="8">
        <v>4</v>
      </c>
      <c r="BA30" s="104" t="s">
        <v>55</v>
      </c>
      <c r="BB30" s="105"/>
      <c r="BC30" s="105"/>
      <c r="BD30" s="106"/>
      <c r="BE30" s="6">
        <f>SUBTOTAL(9,BE31:BE39)</f>
        <v>365355000</v>
      </c>
    </row>
    <row r="31" spans="2:57" ht="45.75" thickBot="1" x14ac:dyDescent="0.3">
      <c r="B31" s="30" t="s">
        <v>56</v>
      </c>
      <c r="C31" s="37" t="s">
        <v>57</v>
      </c>
      <c r="D31" s="30" t="s">
        <v>14</v>
      </c>
      <c r="E31" s="32">
        <f t="shared" ref="E31:E39" si="28">ROUND(SUM(M31,T31,AA31,AH31,AO31,AV31,BC31,),2)</f>
        <v>266</v>
      </c>
      <c r="F31" s="33">
        <v>2730000</v>
      </c>
      <c r="G31" s="34">
        <f>ROUND(E31*F31,0)</f>
        <v>726180000</v>
      </c>
      <c r="H31" s="57"/>
      <c r="J31" s="19" t="s">
        <v>56</v>
      </c>
      <c r="K31" s="17" t="s">
        <v>57</v>
      </c>
      <c r="L31" s="19" t="s">
        <v>14</v>
      </c>
      <c r="M31" s="19">
        <v>60</v>
      </c>
      <c r="N31" s="13">
        <v>2730000</v>
      </c>
      <c r="O31" s="14">
        <f>ROUND(M31*N31,0)</f>
        <v>163800000</v>
      </c>
      <c r="Q31" s="19" t="s">
        <v>56</v>
      </c>
      <c r="R31" s="17" t="s">
        <v>57</v>
      </c>
      <c r="S31" s="19" t="s">
        <v>49</v>
      </c>
      <c r="T31" s="19">
        <v>31</v>
      </c>
      <c r="U31" s="13">
        <v>2730000</v>
      </c>
      <c r="V31" s="14">
        <f t="shared" ref="V31:V39" si="29">ROUND(T31*U31,0)</f>
        <v>84630000</v>
      </c>
      <c r="X31" s="19" t="s">
        <v>56</v>
      </c>
      <c r="Y31" s="17" t="s">
        <v>57</v>
      </c>
      <c r="Z31" s="19" t="s">
        <v>49</v>
      </c>
      <c r="AA31" s="19">
        <v>32</v>
      </c>
      <c r="AB31" s="13">
        <v>2730000</v>
      </c>
      <c r="AC31" s="14">
        <f t="shared" ref="AC31:AC39" si="30">ROUND(AA31*AB31,0)</f>
        <v>87360000</v>
      </c>
      <c r="AE31" s="19" t="s">
        <v>56</v>
      </c>
      <c r="AF31" s="17" t="s">
        <v>57</v>
      </c>
      <c r="AG31" s="19" t="s">
        <v>49</v>
      </c>
      <c r="AH31" s="19">
        <v>45</v>
      </c>
      <c r="AI31" s="13">
        <v>2730000</v>
      </c>
      <c r="AJ31" s="14">
        <f t="shared" ref="AJ31:AJ39" si="31">ROUND(AH31*AI31,0)</f>
        <v>122850000</v>
      </c>
      <c r="AL31" s="19" t="s">
        <v>56</v>
      </c>
      <c r="AM31" s="17" t="s">
        <v>57</v>
      </c>
      <c r="AN31" s="19" t="s">
        <v>49</v>
      </c>
      <c r="AO31" s="19">
        <v>15</v>
      </c>
      <c r="AP31" s="13">
        <v>2730000</v>
      </c>
      <c r="AQ31" s="14">
        <f t="shared" ref="AQ31:AQ39" si="32">ROUND(AO31*AP31,0)</f>
        <v>40950000</v>
      </c>
      <c r="AS31" s="19" t="s">
        <v>56</v>
      </c>
      <c r="AT31" s="17" t="s">
        <v>57</v>
      </c>
      <c r="AU31" s="19" t="s">
        <v>14</v>
      </c>
      <c r="AV31" s="19">
        <v>33</v>
      </c>
      <c r="AW31" s="13">
        <v>2730000</v>
      </c>
      <c r="AX31" s="14">
        <f t="shared" ref="AX31:AX39" si="33">ROUND(AV31*AW31,0)</f>
        <v>90090000</v>
      </c>
      <c r="AZ31" s="19" t="s">
        <v>56</v>
      </c>
      <c r="BA31" s="17" t="s">
        <v>57</v>
      </c>
      <c r="BB31" s="19" t="s">
        <v>49</v>
      </c>
      <c r="BC31" s="19">
        <v>50</v>
      </c>
      <c r="BD31" s="13">
        <v>2730000</v>
      </c>
      <c r="BE31" s="14">
        <f t="shared" ref="BE31:BE39" si="34">ROUND(BC31*BD31,0)</f>
        <v>136500000</v>
      </c>
    </row>
    <row r="32" spans="2:57" ht="38.1" customHeight="1" thickBot="1" x14ac:dyDescent="0.3">
      <c r="B32" s="30" t="s">
        <v>58</v>
      </c>
      <c r="C32" s="37" t="s">
        <v>59</v>
      </c>
      <c r="D32" s="30" t="s">
        <v>14</v>
      </c>
      <c r="E32" s="32">
        <f t="shared" si="28"/>
        <v>266</v>
      </c>
      <c r="F32" s="33">
        <v>2150000</v>
      </c>
      <c r="G32" s="34">
        <f t="shared" ref="G32:G37" si="35">ROUND(E32*F32,0)</f>
        <v>571900000</v>
      </c>
      <c r="H32" s="57"/>
      <c r="J32" s="19" t="s">
        <v>58</v>
      </c>
      <c r="K32" s="17" t="s">
        <v>59</v>
      </c>
      <c r="L32" s="19" t="s">
        <v>14</v>
      </c>
      <c r="M32" s="19">
        <v>60</v>
      </c>
      <c r="N32" s="13">
        <v>2150000</v>
      </c>
      <c r="O32" s="14">
        <f t="shared" ref="O32:O60" si="36">ROUND(M32*N32,0)</f>
        <v>129000000</v>
      </c>
      <c r="P32" s="5"/>
      <c r="Q32" s="19" t="s">
        <v>58</v>
      </c>
      <c r="R32" s="17" t="s">
        <v>59</v>
      </c>
      <c r="S32" s="19" t="s">
        <v>49</v>
      </c>
      <c r="T32" s="19">
        <v>31</v>
      </c>
      <c r="U32" s="13">
        <v>2150000</v>
      </c>
      <c r="V32" s="14">
        <f t="shared" si="29"/>
        <v>66650000</v>
      </c>
      <c r="X32" s="19" t="s">
        <v>58</v>
      </c>
      <c r="Y32" s="17" t="s">
        <v>59</v>
      </c>
      <c r="Z32" s="19" t="s">
        <v>49</v>
      </c>
      <c r="AA32" s="19">
        <v>32</v>
      </c>
      <c r="AB32" s="13">
        <v>2150000</v>
      </c>
      <c r="AC32" s="14">
        <f t="shared" si="30"/>
        <v>68800000</v>
      </c>
      <c r="AE32" s="19" t="s">
        <v>58</v>
      </c>
      <c r="AF32" s="17" t="s">
        <v>59</v>
      </c>
      <c r="AG32" s="19" t="s">
        <v>49</v>
      </c>
      <c r="AH32" s="19">
        <v>45</v>
      </c>
      <c r="AI32" s="13">
        <v>2150000</v>
      </c>
      <c r="AJ32" s="14">
        <f t="shared" si="31"/>
        <v>96750000</v>
      </c>
      <c r="AL32" s="19" t="s">
        <v>58</v>
      </c>
      <c r="AM32" s="17" t="s">
        <v>152</v>
      </c>
      <c r="AN32" s="19" t="s">
        <v>49</v>
      </c>
      <c r="AO32" s="19">
        <v>15</v>
      </c>
      <c r="AP32" s="13">
        <v>2150000</v>
      </c>
      <c r="AQ32" s="14">
        <f t="shared" si="32"/>
        <v>32250000</v>
      </c>
      <c r="AS32" s="19" t="s">
        <v>58</v>
      </c>
      <c r="AT32" s="17" t="s">
        <v>59</v>
      </c>
      <c r="AU32" s="19" t="s">
        <v>14</v>
      </c>
      <c r="AV32" s="19">
        <v>33</v>
      </c>
      <c r="AW32" s="13">
        <v>2150000</v>
      </c>
      <c r="AX32" s="14">
        <f t="shared" si="33"/>
        <v>70950000</v>
      </c>
      <c r="AZ32" s="19" t="s">
        <v>58</v>
      </c>
      <c r="BA32" s="17" t="s">
        <v>59</v>
      </c>
      <c r="BB32" s="19" t="s">
        <v>49</v>
      </c>
      <c r="BC32" s="19">
        <v>50</v>
      </c>
      <c r="BD32" s="13">
        <v>2150000</v>
      </c>
      <c r="BE32" s="14">
        <f t="shared" si="34"/>
        <v>107500000</v>
      </c>
    </row>
    <row r="33" spans="2:57" ht="34.5" thickBot="1" x14ac:dyDescent="0.3">
      <c r="B33" s="30" t="s">
        <v>60</v>
      </c>
      <c r="C33" s="37" t="s">
        <v>61</v>
      </c>
      <c r="D33" s="30" t="s">
        <v>17</v>
      </c>
      <c r="E33" s="32">
        <f t="shared" si="28"/>
        <v>8211</v>
      </c>
      <c r="F33" s="33">
        <v>31540</v>
      </c>
      <c r="G33" s="34">
        <f t="shared" si="35"/>
        <v>258974940</v>
      </c>
      <c r="H33" s="57"/>
      <c r="J33" s="19" t="s">
        <v>60</v>
      </c>
      <c r="K33" s="17" t="s">
        <v>61</v>
      </c>
      <c r="L33" s="19" t="s">
        <v>17</v>
      </c>
      <c r="M33" s="19">
        <v>1800</v>
      </c>
      <c r="N33" s="13">
        <v>31540</v>
      </c>
      <c r="O33" s="14">
        <f t="shared" si="36"/>
        <v>56772000</v>
      </c>
      <c r="P33" s="5"/>
      <c r="Q33" s="19" t="s">
        <v>60</v>
      </c>
      <c r="R33" s="17" t="s">
        <v>61</v>
      </c>
      <c r="S33" s="19" t="s">
        <v>68</v>
      </c>
      <c r="T33" s="19">
        <v>930</v>
      </c>
      <c r="U33" s="13">
        <v>31540</v>
      </c>
      <c r="V33" s="14">
        <f t="shared" si="29"/>
        <v>29332200</v>
      </c>
      <c r="X33" s="19" t="s">
        <v>60</v>
      </c>
      <c r="Y33" s="17" t="s">
        <v>61</v>
      </c>
      <c r="Z33" s="19" t="s">
        <v>68</v>
      </c>
      <c r="AA33" s="19">
        <v>960</v>
      </c>
      <c r="AB33" s="13">
        <v>31540</v>
      </c>
      <c r="AC33" s="14">
        <f t="shared" si="30"/>
        <v>30278400</v>
      </c>
      <c r="AE33" s="19" t="s">
        <v>60</v>
      </c>
      <c r="AF33" s="17" t="s">
        <v>61</v>
      </c>
      <c r="AG33" s="19" t="s">
        <v>68</v>
      </c>
      <c r="AH33" s="19">
        <v>1350</v>
      </c>
      <c r="AI33" s="13">
        <v>31540</v>
      </c>
      <c r="AJ33" s="14">
        <f t="shared" si="31"/>
        <v>42579000</v>
      </c>
      <c r="AL33" s="19" t="s">
        <v>60</v>
      </c>
      <c r="AM33" s="17" t="s">
        <v>61</v>
      </c>
      <c r="AN33" s="19" t="s">
        <v>68</v>
      </c>
      <c r="AO33" s="19">
        <v>681</v>
      </c>
      <c r="AP33" s="13">
        <v>31540</v>
      </c>
      <c r="AQ33" s="14">
        <f t="shared" si="32"/>
        <v>21478740</v>
      </c>
      <c r="AS33" s="19" t="s">
        <v>60</v>
      </c>
      <c r="AT33" s="17" t="s">
        <v>61</v>
      </c>
      <c r="AU33" s="19" t="s">
        <v>17</v>
      </c>
      <c r="AV33" s="19">
        <v>990</v>
      </c>
      <c r="AW33" s="13">
        <v>31540</v>
      </c>
      <c r="AX33" s="14">
        <f t="shared" si="33"/>
        <v>31224600</v>
      </c>
      <c r="AZ33" s="19" t="s">
        <v>60</v>
      </c>
      <c r="BA33" s="17" t="s">
        <v>61</v>
      </c>
      <c r="BB33" s="19" t="s">
        <v>68</v>
      </c>
      <c r="BC33" s="19">
        <v>1500</v>
      </c>
      <c r="BD33" s="13">
        <v>31540</v>
      </c>
      <c r="BE33" s="14">
        <f t="shared" si="34"/>
        <v>47310000</v>
      </c>
    </row>
    <row r="34" spans="2:57" ht="23.25" thickBot="1" x14ac:dyDescent="0.3">
      <c r="B34" s="30" t="s">
        <v>62</v>
      </c>
      <c r="C34" s="37" t="s">
        <v>63</v>
      </c>
      <c r="D34" s="30" t="s">
        <v>17</v>
      </c>
      <c r="E34" s="32">
        <f t="shared" si="28"/>
        <v>2128</v>
      </c>
      <c r="F34" s="33">
        <v>15900</v>
      </c>
      <c r="G34" s="34">
        <f t="shared" si="35"/>
        <v>33835200</v>
      </c>
      <c r="H34" s="57"/>
      <c r="J34" s="19" t="s">
        <v>62</v>
      </c>
      <c r="K34" s="17" t="s">
        <v>63</v>
      </c>
      <c r="L34" s="19" t="s">
        <v>17</v>
      </c>
      <c r="M34" s="19">
        <v>480</v>
      </c>
      <c r="N34" s="13">
        <v>15900</v>
      </c>
      <c r="O34" s="14">
        <f t="shared" si="36"/>
        <v>7632000</v>
      </c>
      <c r="P34" s="5"/>
      <c r="Q34" s="19" t="s">
        <v>62</v>
      </c>
      <c r="R34" s="17" t="s">
        <v>63</v>
      </c>
      <c r="S34" s="19" t="s">
        <v>68</v>
      </c>
      <c r="T34" s="19">
        <v>248</v>
      </c>
      <c r="U34" s="13">
        <v>15900</v>
      </c>
      <c r="V34" s="14">
        <f t="shared" si="29"/>
        <v>3943200</v>
      </c>
      <c r="X34" s="19" t="s">
        <v>62</v>
      </c>
      <c r="Y34" s="17" t="s">
        <v>63</v>
      </c>
      <c r="Z34" s="19" t="s">
        <v>68</v>
      </c>
      <c r="AA34" s="19">
        <v>256</v>
      </c>
      <c r="AB34" s="13">
        <v>15900</v>
      </c>
      <c r="AC34" s="14">
        <f t="shared" si="30"/>
        <v>4070400</v>
      </c>
      <c r="AE34" s="19" t="s">
        <v>62</v>
      </c>
      <c r="AF34" s="17" t="s">
        <v>63</v>
      </c>
      <c r="AG34" s="19" t="s">
        <v>68</v>
      </c>
      <c r="AH34" s="19">
        <v>360</v>
      </c>
      <c r="AI34" s="13">
        <v>15900</v>
      </c>
      <c r="AJ34" s="14">
        <f t="shared" si="31"/>
        <v>5724000</v>
      </c>
      <c r="AL34" s="19" t="s">
        <v>62</v>
      </c>
      <c r="AM34" s="17" t="s">
        <v>63</v>
      </c>
      <c r="AN34" s="19" t="s">
        <v>68</v>
      </c>
      <c r="AO34" s="19">
        <v>120</v>
      </c>
      <c r="AP34" s="13">
        <v>15900</v>
      </c>
      <c r="AQ34" s="14">
        <f t="shared" si="32"/>
        <v>1908000</v>
      </c>
      <c r="AS34" s="19" t="s">
        <v>62</v>
      </c>
      <c r="AT34" s="17" t="s">
        <v>63</v>
      </c>
      <c r="AU34" s="19" t="s">
        <v>17</v>
      </c>
      <c r="AV34" s="19">
        <v>264</v>
      </c>
      <c r="AW34" s="13">
        <v>15900</v>
      </c>
      <c r="AX34" s="14">
        <f t="shared" si="33"/>
        <v>4197600</v>
      </c>
      <c r="AZ34" s="19" t="s">
        <v>62</v>
      </c>
      <c r="BA34" s="17" t="s">
        <v>63</v>
      </c>
      <c r="BB34" s="19" t="s">
        <v>68</v>
      </c>
      <c r="BC34" s="19">
        <v>400</v>
      </c>
      <c r="BD34" s="13">
        <v>15900</v>
      </c>
      <c r="BE34" s="14">
        <f t="shared" si="34"/>
        <v>6360000</v>
      </c>
    </row>
    <row r="35" spans="2:57" ht="34.5" thickBot="1" x14ac:dyDescent="0.3">
      <c r="B35" s="30" t="s">
        <v>64</v>
      </c>
      <c r="C35" s="37" t="s">
        <v>65</v>
      </c>
      <c r="D35" s="30" t="s">
        <v>49</v>
      </c>
      <c r="E35" s="32">
        <f t="shared" si="28"/>
        <v>274</v>
      </c>
      <c r="F35" s="33">
        <v>64500</v>
      </c>
      <c r="G35" s="34">
        <f t="shared" si="35"/>
        <v>17673000</v>
      </c>
      <c r="H35" s="57"/>
      <c r="J35" s="19" t="s">
        <v>64</v>
      </c>
      <c r="K35" s="17" t="s">
        <v>65</v>
      </c>
      <c r="L35" s="19" t="s">
        <v>49</v>
      </c>
      <c r="M35" s="19">
        <v>60</v>
      </c>
      <c r="N35" s="13">
        <v>64500</v>
      </c>
      <c r="O35" s="14">
        <f t="shared" si="36"/>
        <v>3870000</v>
      </c>
      <c r="P35" s="5"/>
      <c r="Q35" s="19" t="s">
        <v>64</v>
      </c>
      <c r="R35" s="17" t="s">
        <v>128</v>
      </c>
      <c r="S35" s="19" t="s">
        <v>49</v>
      </c>
      <c r="T35" s="19">
        <v>31</v>
      </c>
      <c r="U35" s="13">
        <v>64500</v>
      </c>
      <c r="V35" s="14">
        <f t="shared" si="29"/>
        <v>1999500</v>
      </c>
      <c r="X35" s="19" t="s">
        <v>64</v>
      </c>
      <c r="Y35" s="17" t="s">
        <v>65</v>
      </c>
      <c r="Z35" s="19" t="s">
        <v>49</v>
      </c>
      <c r="AA35" s="19">
        <v>32</v>
      </c>
      <c r="AB35" s="13">
        <v>64500</v>
      </c>
      <c r="AC35" s="14">
        <f t="shared" si="30"/>
        <v>2064000</v>
      </c>
      <c r="AE35" s="19" t="s">
        <v>64</v>
      </c>
      <c r="AF35" s="17" t="s">
        <v>128</v>
      </c>
      <c r="AG35" s="19" t="s">
        <v>49</v>
      </c>
      <c r="AH35" s="19">
        <v>45</v>
      </c>
      <c r="AI35" s="13">
        <v>64500</v>
      </c>
      <c r="AJ35" s="14">
        <f t="shared" si="31"/>
        <v>2902500</v>
      </c>
      <c r="AL35" s="19" t="s">
        <v>64</v>
      </c>
      <c r="AM35" s="17" t="s">
        <v>65</v>
      </c>
      <c r="AN35" s="19" t="s">
        <v>49</v>
      </c>
      <c r="AO35" s="19">
        <v>23</v>
      </c>
      <c r="AP35" s="13">
        <v>64500</v>
      </c>
      <c r="AQ35" s="14">
        <f t="shared" si="32"/>
        <v>1483500</v>
      </c>
      <c r="AS35" s="19" t="s">
        <v>64</v>
      </c>
      <c r="AT35" s="17" t="s">
        <v>65</v>
      </c>
      <c r="AU35" s="19" t="s">
        <v>14</v>
      </c>
      <c r="AV35" s="19">
        <v>33</v>
      </c>
      <c r="AW35" s="13">
        <v>64500</v>
      </c>
      <c r="AX35" s="14">
        <f t="shared" si="33"/>
        <v>2128500</v>
      </c>
      <c r="AZ35" s="19" t="s">
        <v>64</v>
      </c>
      <c r="BA35" s="17" t="s">
        <v>65</v>
      </c>
      <c r="BB35" s="19" t="s">
        <v>49</v>
      </c>
      <c r="BC35" s="19">
        <v>50</v>
      </c>
      <c r="BD35" s="13">
        <v>64500</v>
      </c>
      <c r="BE35" s="14">
        <f t="shared" si="34"/>
        <v>3225000</v>
      </c>
    </row>
    <row r="36" spans="2:57" ht="23.25" thickBot="1" x14ac:dyDescent="0.3">
      <c r="B36" s="30" t="s">
        <v>66</v>
      </c>
      <c r="C36" s="37" t="s">
        <v>67</v>
      </c>
      <c r="D36" s="30" t="s">
        <v>68</v>
      </c>
      <c r="E36" s="32">
        <f t="shared" si="28"/>
        <v>8211</v>
      </c>
      <c r="F36" s="33">
        <v>15400</v>
      </c>
      <c r="G36" s="34">
        <f t="shared" si="35"/>
        <v>126449400</v>
      </c>
      <c r="H36" s="57"/>
      <c r="J36" s="19" t="s">
        <v>66</v>
      </c>
      <c r="K36" s="17" t="s">
        <v>67</v>
      </c>
      <c r="L36" s="19" t="s">
        <v>68</v>
      </c>
      <c r="M36" s="19">
        <v>1800</v>
      </c>
      <c r="N36" s="13">
        <v>15400</v>
      </c>
      <c r="O36" s="14">
        <f t="shared" si="36"/>
        <v>27720000</v>
      </c>
      <c r="P36" s="5"/>
      <c r="Q36" s="19" t="s">
        <v>66</v>
      </c>
      <c r="R36" s="17" t="s">
        <v>67</v>
      </c>
      <c r="S36" s="19" t="s">
        <v>68</v>
      </c>
      <c r="T36" s="19">
        <v>930</v>
      </c>
      <c r="U36" s="13">
        <v>15400</v>
      </c>
      <c r="V36" s="14">
        <f t="shared" si="29"/>
        <v>14322000</v>
      </c>
      <c r="X36" s="19" t="s">
        <v>66</v>
      </c>
      <c r="Y36" s="17" t="s">
        <v>67</v>
      </c>
      <c r="Z36" s="19" t="s">
        <v>68</v>
      </c>
      <c r="AA36" s="19">
        <v>960</v>
      </c>
      <c r="AB36" s="13">
        <v>15400</v>
      </c>
      <c r="AC36" s="14">
        <f t="shared" si="30"/>
        <v>14784000</v>
      </c>
      <c r="AE36" s="19" t="s">
        <v>66</v>
      </c>
      <c r="AF36" s="17" t="s">
        <v>67</v>
      </c>
      <c r="AG36" s="19" t="s">
        <v>68</v>
      </c>
      <c r="AH36" s="19">
        <v>1350</v>
      </c>
      <c r="AI36" s="13">
        <v>15400</v>
      </c>
      <c r="AJ36" s="14">
        <f t="shared" si="31"/>
        <v>20790000</v>
      </c>
      <c r="AL36" s="19" t="s">
        <v>66</v>
      </c>
      <c r="AM36" s="17" t="s">
        <v>67</v>
      </c>
      <c r="AN36" s="19" t="s">
        <v>68</v>
      </c>
      <c r="AO36" s="19">
        <v>681</v>
      </c>
      <c r="AP36" s="13">
        <v>15400</v>
      </c>
      <c r="AQ36" s="14">
        <f t="shared" si="32"/>
        <v>10487400</v>
      </c>
      <c r="AS36" s="19" t="s">
        <v>66</v>
      </c>
      <c r="AT36" s="17" t="s">
        <v>67</v>
      </c>
      <c r="AU36" s="19" t="s">
        <v>17</v>
      </c>
      <c r="AV36" s="19">
        <v>990</v>
      </c>
      <c r="AW36" s="13">
        <v>15400</v>
      </c>
      <c r="AX36" s="14">
        <f t="shared" si="33"/>
        <v>15246000</v>
      </c>
      <c r="AZ36" s="19" t="s">
        <v>66</v>
      </c>
      <c r="BA36" s="17" t="s">
        <v>67</v>
      </c>
      <c r="BB36" s="19" t="s">
        <v>68</v>
      </c>
      <c r="BC36" s="19">
        <v>1500</v>
      </c>
      <c r="BD36" s="13">
        <v>15400</v>
      </c>
      <c r="BE36" s="14">
        <f t="shared" si="34"/>
        <v>23100000</v>
      </c>
    </row>
    <row r="37" spans="2:57" ht="23.25" thickBot="1" x14ac:dyDescent="0.3">
      <c r="B37" s="30" t="s">
        <v>69</v>
      </c>
      <c r="C37" s="37" t="s">
        <v>70</v>
      </c>
      <c r="D37" s="30" t="s">
        <v>68</v>
      </c>
      <c r="E37" s="32">
        <f t="shared" si="28"/>
        <v>1330</v>
      </c>
      <c r="F37" s="33">
        <v>55000</v>
      </c>
      <c r="G37" s="34">
        <f t="shared" si="35"/>
        <v>73150000</v>
      </c>
      <c r="H37" s="57"/>
      <c r="J37" s="19" t="s">
        <v>69</v>
      </c>
      <c r="K37" s="17" t="s">
        <v>70</v>
      </c>
      <c r="L37" s="19" t="s">
        <v>68</v>
      </c>
      <c r="M37" s="19">
        <v>300</v>
      </c>
      <c r="N37" s="13">
        <v>55000</v>
      </c>
      <c r="O37" s="14">
        <f t="shared" si="36"/>
        <v>16500000</v>
      </c>
      <c r="P37" s="5"/>
      <c r="Q37" s="19" t="s">
        <v>69</v>
      </c>
      <c r="R37" s="17" t="s">
        <v>70</v>
      </c>
      <c r="S37" s="19" t="s">
        <v>68</v>
      </c>
      <c r="T37" s="19">
        <v>155</v>
      </c>
      <c r="U37" s="13">
        <v>55000</v>
      </c>
      <c r="V37" s="14">
        <f t="shared" si="29"/>
        <v>8525000</v>
      </c>
      <c r="X37" s="19" t="s">
        <v>69</v>
      </c>
      <c r="Y37" s="17" t="s">
        <v>70</v>
      </c>
      <c r="Z37" s="19" t="s">
        <v>68</v>
      </c>
      <c r="AA37" s="19">
        <v>160</v>
      </c>
      <c r="AB37" s="13">
        <v>55000</v>
      </c>
      <c r="AC37" s="14">
        <f t="shared" si="30"/>
        <v>8800000</v>
      </c>
      <c r="AE37" s="19" t="s">
        <v>69</v>
      </c>
      <c r="AF37" s="17" t="s">
        <v>70</v>
      </c>
      <c r="AG37" s="19" t="s">
        <v>68</v>
      </c>
      <c r="AH37" s="19">
        <v>225</v>
      </c>
      <c r="AI37" s="13">
        <v>55000</v>
      </c>
      <c r="AJ37" s="14">
        <f t="shared" si="31"/>
        <v>12375000</v>
      </c>
      <c r="AL37" s="19" t="s">
        <v>69</v>
      </c>
      <c r="AM37" s="17" t="s">
        <v>70</v>
      </c>
      <c r="AN37" s="19" t="s">
        <v>68</v>
      </c>
      <c r="AO37" s="19">
        <v>75</v>
      </c>
      <c r="AP37" s="13">
        <v>55000</v>
      </c>
      <c r="AQ37" s="14">
        <f t="shared" si="32"/>
        <v>4125000</v>
      </c>
      <c r="AS37" s="19" t="s">
        <v>69</v>
      </c>
      <c r="AT37" s="17" t="s">
        <v>70</v>
      </c>
      <c r="AU37" s="19" t="s">
        <v>17</v>
      </c>
      <c r="AV37" s="19">
        <v>165</v>
      </c>
      <c r="AW37" s="13">
        <v>55000</v>
      </c>
      <c r="AX37" s="14">
        <f t="shared" si="33"/>
        <v>9075000</v>
      </c>
      <c r="AZ37" s="19" t="s">
        <v>69</v>
      </c>
      <c r="BA37" s="17" t="s">
        <v>70</v>
      </c>
      <c r="BB37" s="19" t="s">
        <v>68</v>
      </c>
      <c r="BC37" s="19">
        <v>250</v>
      </c>
      <c r="BD37" s="13">
        <v>55000</v>
      </c>
      <c r="BE37" s="14">
        <f t="shared" si="34"/>
        <v>13750000</v>
      </c>
    </row>
    <row r="38" spans="2:57" ht="23.25" thickBot="1" x14ac:dyDescent="0.3">
      <c r="B38" s="30" t="s">
        <v>71</v>
      </c>
      <c r="C38" s="38" t="s">
        <v>72</v>
      </c>
      <c r="D38" s="30" t="s">
        <v>49</v>
      </c>
      <c r="E38" s="32">
        <f t="shared" si="28"/>
        <v>266</v>
      </c>
      <c r="F38" s="33">
        <v>453200</v>
      </c>
      <c r="G38" s="34">
        <f>ROUND(E38*F38,0)</f>
        <v>120551200</v>
      </c>
      <c r="H38" s="57"/>
      <c r="J38" s="19" t="s">
        <v>71</v>
      </c>
      <c r="K38" s="20" t="s">
        <v>72</v>
      </c>
      <c r="L38" s="19" t="s">
        <v>49</v>
      </c>
      <c r="M38" s="19">
        <v>60</v>
      </c>
      <c r="N38" s="13">
        <v>453200</v>
      </c>
      <c r="O38" s="14">
        <f>ROUND(M38*N38,0)</f>
        <v>27192000</v>
      </c>
      <c r="P38" s="5"/>
      <c r="Q38" s="19" t="s">
        <v>71</v>
      </c>
      <c r="R38" s="20" t="s">
        <v>72</v>
      </c>
      <c r="S38" s="19" t="s">
        <v>49</v>
      </c>
      <c r="T38" s="19">
        <v>31</v>
      </c>
      <c r="U38" s="13">
        <v>453200</v>
      </c>
      <c r="V38" s="14">
        <f t="shared" si="29"/>
        <v>14049200</v>
      </c>
      <c r="X38" s="19" t="s">
        <v>71</v>
      </c>
      <c r="Y38" s="20" t="s">
        <v>72</v>
      </c>
      <c r="Z38" s="19" t="s">
        <v>49</v>
      </c>
      <c r="AA38" s="19">
        <v>32</v>
      </c>
      <c r="AB38" s="13">
        <v>453200</v>
      </c>
      <c r="AC38" s="14">
        <f t="shared" si="30"/>
        <v>14502400</v>
      </c>
      <c r="AE38" s="19" t="s">
        <v>71</v>
      </c>
      <c r="AF38" s="20" t="s">
        <v>72</v>
      </c>
      <c r="AG38" s="19" t="s">
        <v>49</v>
      </c>
      <c r="AH38" s="19">
        <v>45</v>
      </c>
      <c r="AI38" s="13">
        <v>453200</v>
      </c>
      <c r="AJ38" s="14">
        <f t="shared" si="31"/>
        <v>20394000</v>
      </c>
      <c r="AL38" s="19" t="s">
        <v>71</v>
      </c>
      <c r="AM38" s="20" t="s">
        <v>72</v>
      </c>
      <c r="AN38" s="19" t="s">
        <v>49</v>
      </c>
      <c r="AO38" s="19">
        <v>15</v>
      </c>
      <c r="AP38" s="13">
        <v>453200</v>
      </c>
      <c r="AQ38" s="14">
        <f t="shared" si="32"/>
        <v>6798000</v>
      </c>
      <c r="AS38" s="19" t="s">
        <v>71</v>
      </c>
      <c r="AT38" s="20" t="s">
        <v>72</v>
      </c>
      <c r="AU38" s="19" t="s">
        <v>14</v>
      </c>
      <c r="AV38" s="19">
        <v>33</v>
      </c>
      <c r="AW38" s="13">
        <v>453200</v>
      </c>
      <c r="AX38" s="14">
        <f t="shared" si="33"/>
        <v>14955600</v>
      </c>
      <c r="AZ38" s="19" t="s">
        <v>71</v>
      </c>
      <c r="BA38" s="20" t="s">
        <v>72</v>
      </c>
      <c r="BB38" s="19" t="s">
        <v>49</v>
      </c>
      <c r="BC38" s="19">
        <v>50</v>
      </c>
      <c r="BD38" s="13">
        <v>453200</v>
      </c>
      <c r="BE38" s="14">
        <f t="shared" si="34"/>
        <v>22660000</v>
      </c>
    </row>
    <row r="39" spans="2:57" ht="23.25" thickBot="1" x14ac:dyDescent="0.3">
      <c r="B39" s="30" t="s">
        <v>73</v>
      </c>
      <c r="C39" s="38" t="s">
        <v>74</v>
      </c>
      <c r="D39" s="30" t="s">
        <v>49</v>
      </c>
      <c r="E39" s="32">
        <f t="shared" si="28"/>
        <v>40</v>
      </c>
      <c r="F39" s="33">
        <v>825000</v>
      </c>
      <c r="G39" s="34">
        <f t="shared" ref="G39" si="37">ROUND(E39*F39,0)</f>
        <v>33000000</v>
      </c>
      <c r="H39" s="57"/>
      <c r="J39" s="19" t="s">
        <v>73</v>
      </c>
      <c r="K39" s="20" t="s">
        <v>74</v>
      </c>
      <c r="L39" s="19" t="s">
        <v>49</v>
      </c>
      <c r="M39" s="19">
        <v>6</v>
      </c>
      <c r="N39" s="13">
        <v>825000</v>
      </c>
      <c r="O39" s="14">
        <f t="shared" si="36"/>
        <v>4950000</v>
      </c>
      <c r="P39" s="5"/>
      <c r="Q39" s="19" t="s">
        <v>73</v>
      </c>
      <c r="R39" s="20" t="s">
        <v>74</v>
      </c>
      <c r="S39" s="19" t="s">
        <v>49</v>
      </c>
      <c r="T39" s="19">
        <v>6</v>
      </c>
      <c r="U39" s="13">
        <v>825000</v>
      </c>
      <c r="V39" s="14">
        <f t="shared" si="29"/>
        <v>4950000</v>
      </c>
      <c r="X39" s="19" t="s">
        <v>73</v>
      </c>
      <c r="Y39" s="20" t="s">
        <v>74</v>
      </c>
      <c r="Z39" s="19" t="s">
        <v>49</v>
      </c>
      <c r="AA39" s="19">
        <v>6</v>
      </c>
      <c r="AB39" s="13">
        <v>825000</v>
      </c>
      <c r="AC39" s="14">
        <f t="shared" si="30"/>
        <v>4950000</v>
      </c>
      <c r="AE39" s="19" t="s">
        <v>73</v>
      </c>
      <c r="AF39" s="20" t="s">
        <v>74</v>
      </c>
      <c r="AG39" s="19" t="s">
        <v>49</v>
      </c>
      <c r="AH39" s="19">
        <v>6</v>
      </c>
      <c r="AI39" s="13">
        <v>825000</v>
      </c>
      <c r="AJ39" s="14">
        <f t="shared" si="31"/>
        <v>4950000</v>
      </c>
      <c r="AL39" s="19" t="s">
        <v>73</v>
      </c>
      <c r="AM39" s="20" t="s">
        <v>74</v>
      </c>
      <c r="AN39" s="19" t="s">
        <v>49</v>
      </c>
      <c r="AO39" s="19">
        <v>4</v>
      </c>
      <c r="AP39" s="13">
        <v>825000</v>
      </c>
      <c r="AQ39" s="14">
        <f t="shared" si="32"/>
        <v>3300000</v>
      </c>
      <c r="AS39" s="19" t="s">
        <v>73</v>
      </c>
      <c r="AT39" s="20" t="s">
        <v>74</v>
      </c>
      <c r="AU39" s="19" t="s">
        <v>14</v>
      </c>
      <c r="AV39" s="19">
        <v>6</v>
      </c>
      <c r="AW39" s="13">
        <v>825000</v>
      </c>
      <c r="AX39" s="14">
        <f t="shared" si="33"/>
        <v>4950000</v>
      </c>
      <c r="AZ39" s="19" t="s">
        <v>73</v>
      </c>
      <c r="BA39" s="20" t="s">
        <v>74</v>
      </c>
      <c r="BB39" s="19" t="s">
        <v>49</v>
      </c>
      <c r="BC39" s="19">
        <v>6</v>
      </c>
      <c r="BD39" s="13">
        <v>825000</v>
      </c>
      <c r="BE39" s="14">
        <f t="shared" si="34"/>
        <v>4950000</v>
      </c>
    </row>
    <row r="40" spans="2:57" ht="16.5" thickBot="1" x14ac:dyDescent="0.3">
      <c r="B40" s="28">
        <v>5</v>
      </c>
      <c r="C40" s="81" t="s">
        <v>75</v>
      </c>
      <c r="D40" s="81"/>
      <c r="E40" s="81"/>
      <c r="F40" s="81"/>
      <c r="G40" s="29">
        <f>SUBTOTAL(9,G41:G49)</f>
        <v>324216326</v>
      </c>
      <c r="H40" s="56"/>
      <c r="J40" s="15">
        <v>5</v>
      </c>
      <c r="K40" s="95" t="s">
        <v>75</v>
      </c>
      <c r="L40" s="95"/>
      <c r="M40" s="95"/>
      <c r="N40" s="95"/>
      <c r="O40" s="16">
        <f>SUBTOTAL(9,O41:O49)</f>
        <v>50702721</v>
      </c>
      <c r="Q40" s="15">
        <v>5</v>
      </c>
      <c r="R40" s="95" t="s">
        <v>75</v>
      </c>
      <c r="S40" s="95"/>
      <c r="T40" s="95"/>
      <c r="U40" s="95"/>
      <c r="V40" s="16">
        <f>SUBTOTAL(9,V41:V49)</f>
        <v>20000000</v>
      </c>
      <c r="X40" s="15">
        <v>5</v>
      </c>
      <c r="Y40" s="95" t="s">
        <v>75</v>
      </c>
      <c r="Z40" s="95"/>
      <c r="AA40" s="95"/>
      <c r="AB40" s="95"/>
      <c r="AC40" s="16">
        <f>SUBTOTAL(9,AC41:AC49)</f>
        <v>50702721</v>
      </c>
      <c r="AE40" s="15">
        <v>5</v>
      </c>
      <c r="AF40" s="95" t="s">
        <v>75</v>
      </c>
      <c r="AG40" s="95"/>
      <c r="AH40" s="95"/>
      <c r="AI40" s="95"/>
      <c r="AJ40" s="16">
        <f>SUBTOTAL(9,AJ41:AJ49)</f>
        <v>50702721</v>
      </c>
      <c r="AL40" s="15">
        <v>5</v>
      </c>
      <c r="AM40" s="95" t="s">
        <v>75</v>
      </c>
      <c r="AN40" s="95"/>
      <c r="AO40" s="95"/>
      <c r="AP40" s="95"/>
      <c r="AQ40" s="16">
        <f>SUBTOTAL(9,AQ41:AQ49)</f>
        <v>50702721</v>
      </c>
      <c r="AS40" s="15">
        <v>5</v>
      </c>
      <c r="AT40" s="95" t="s">
        <v>75</v>
      </c>
      <c r="AU40" s="95"/>
      <c r="AV40" s="95"/>
      <c r="AW40" s="95"/>
      <c r="AX40" s="16">
        <f>SUBTOTAL(9,AX41:AX49)</f>
        <v>50702721</v>
      </c>
      <c r="AZ40" s="15">
        <v>5</v>
      </c>
      <c r="BA40" s="95" t="s">
        <v>75</v>
      </c>
      <c r="BB40" s="95"/>
      <c r="BC40" s="95"/>
      <c r="BD40" s="95"/>
      <c r="BE40" s="16">
        <f>SUBTOTAL(9,BE41:BE49)</f>
        <v>50702721</v>
      </c>
    </row>
    <row r="41" spans="2:57" ht="16.5" thickBot="1" x14ac:dyDescent="0.3">
      <c r="B41" s="30" t="s">
        <v>76</v>
      </c>
      <c r="C41" s="39" t="s">
        <v>77</v>
      </c>
      <c r="D41" s="40" t="s">
        <v>49</v>
      </c>
      <c r="E41" s="32">
        <f t="shared" ref="E41:E49" si="38">ROUND(SUM(M41,T41,AA41,AH41,AO41,AV41,BC41,),2)</f>
        <v>6</v>
      </c>
      <c r="F41" s="41">
        <v>4523000</v>
      </c>
      <c r="G41" s="34">
        <f>ROUND(E41*F41,0)</f>
        <v>27138000</v>
      </c>
      <c r="H41" s="57"/>
      <c r="J41" s="19" t="s">
        <v>76</v>
      </c>
      <c r="K41" s="25" t="s">
        <v>77</v>
      </c>
      <c r="L41" s="4" t="s">
        <v>49</v>
      </c>
      <c r="M41" s="4">
        <v>1</v>
      </c>
      <c r="N41" s="24">
        <v>4523000</v>
      </c>
      <c r="O41" s="14">
        <f>ROUND(M41*N41,0)</f>
        <v>4523000</v>
      </c>
      <c r="Q41" s="19" t="s">
        <v>76</v>
      </c>
      <c r="R41" s="25" t="s">
        <v>77</v>
      </c>
      <c r="S41" s="4" t="s">
        <v>49</v>
      </c>
      <c r="T41" s="4">
        <v>0</v>
      </c>
      <c r="U41" s="24">
        <v>4523000</v>
      </c>
      <c r="V41" s="14">
        <f t="shared" ref="V41:V49" si="39">ROUND(T41*U41,0)</f>
        <v>0</v>
      </c>
      <c r="X41" s="19" t="s">
        <v>76</v>
      </c>
      <c r="Y41" s="25" t="s">
        <v>77</v>
      </c>
      <c r="Z41" s="4" t="s">
        <v>49</v>
      </c>
      <c r="AA41" s="4">
        <v>1</v>
      </c>
      <c r="AB41" s="24">
        <v>4523000</v>
      </c>
      <c r="AC41" s="14">
        <f t="shared" ref="AC41:AC49" si="40">ROUND(AA41*AB41,0)</f>
        <v>4523000</v>
      </c>
      <c r="AE41" s="19" t="s">
        <v>76</v>
      </c>
      <c r="AF41" s="25" t="s">
        <v>77</v>
      </c>
      <c r="AG41" s="4" t="s">
        <v>49</v>
      </c>
      <c r="AH41" s="4">
        <v>1</v>
      </c>
      <c r="AI41" s="24">
        <v>4523000</v>
      </c>
      <c r="AJ41" s="14">
        <f t="shared" ref="AJ41:AJ49" si="41">ROUND(AH41*AI41,0)</f>
        <v>4523000</v>
      </c>
      <c r="AL41" s="19" t="s">
        <v>76</v>
      </c>
      <c r="AM41" s="25" t="s">
        <v>77</v>
      </c>
      <c r="AN41" s="4" t="s">
        <v>49</v>
      </c>
      <c r="AO41" s="4">
        <v>1</v>
      </c>
      <c r="AP41" s="24">
        <v>4523000</v>
      </c>
      <c r="AQ41" s="14">
        <f t="shared" ref="AQ41:AQ49" si="42">ROUND(AO41*AP41,0)</f>
        <v>4523000</v>
      </c>
      <c r="AS41" s="19" t="s">
        <v>76</v>
      </c>
      <c r="AT41" s="25" t="s">
        <v>77</v>
      </c>
      <c r="AU41" s="4" t="s">
        <v>14</v>
      </c>
      <c r="AV41" s="4">
        <v>1</v>
      </c>
      <c r="AW41" s="24">
        <v>4523000</v>
      </c>
      <c r="AX41" s="14">
        <f t="shared" ref="AX41:AX49" si="43">ROUND(AV41*AW41,0)</f>
        <v>4523000</v>
      </c>
      <c r="AZ41" s="19" t="s">
        <v>76</v>
      </c>
      <c r="BA41" s="25" t="s">
        <v>77</v>
      </c>
      <c r="BB41" s="4" t="s">
        <v>49</v>
      </c>
      <c r="BC41" s="4">
        <v>1</v>
      </c>
      <c r="BD41" s="24">
        <v>4523000</v>
      </c>
      <c r="BE41" s="14">
        <f t="shared" ref="BE41:BE49" si="44">ROUND(BC41*BD41,0)</f>
        <v>4523000</v>
      </c>
    </row>
    <row r="42" spans="2:57" ht="16.5" thickBot="1" x14ac:dyDescent="0.3">
      <c r="B42" s="30" t="s">
        <v>78</v>
      </c>
      <c r="C42" s="31" t="s">
        <v>79</v>
      </c>
      <c r="D42" s="30" t="s">
        <v>49</v>
      </c>
      <c r="E42" s="32">
        <f t="shared" si="38"/>
        <v>6</v>
      </c>
      <c r="F42" s="33">
        <v>2450000</v>
      </c>
      <c r="G42" s="34">
        <f t="shared" ref="G42:G49" si="45">ROUND(E42*F42,0)</f>
        <v>14700000</v>
      </c>
      <c r="H42" s="57"/>
      <c r="J42" s="19" t="s">
        <v>78</v>
      </c>
      <c r="K42" s="18" t="s">
        <v>79</v>
      </c>
      <c r="L42" s="19" t="s">
        <v>49</v>
      </c>
      <c r="M42" s="19">
        <v>1</v>
      </c>
      <c r="N42" s="13">
        <v>2450000</v>
      </c>
      <c r="O42" s="14">
        <f t="shared" si="36"/>
        <v>2450000</v>
      </c>
      <c r="P42" s="5"/>
      <c r="Q42" s="19" t="s">
        <v>78</v>
      </c>
      <c r="R42" s="18" t="s">
        <v>79</v>
      </c>
      <c r="S42" s="19" t="s">
        <v>49</v>
      </c>
      <c r="T42" s="19">
        <v>0</v>
      </c>
      <c r="U42" s="13">
        <v>2450000</v>
      </c>
      <c r="V42" s="14">
        <f t="shared" si="39"/>
        <v>0</v>
      </c>
      <c r="X42" s="19" t="s">
        <v>78</v>
      </c>
      <c r="Y42" s="18" t="s">
        <v>79</v>
      </c>
      <c r="Z42" s="19" t="s">
        <v>49</v>
      </c>
      <c r="AA42" s="19">
        <v>1</v>
      </c>
      <c r="AB42" s="13">
        <v>2450000</v>
      </c>
      <c r="AC42" s="14">
        <f t="shared" si="40"/>
        <v>2450000</v>
      </c>
      <c r="AE42" s="19" t="s">
        <v>78</v>
      </c>
      <c r="AF42" s="18" t="s">
        <v>79</v>
      </c>
      <c r="AG42" s="19" t="s">
        <v>49</v>
      </c>
      <c r="AH42" s="19">
        <v>1</v>
      </c>
      <c r="AI42" s="13">
        <v>2450000</v>
      </c>
      <c r="AJ42" s="14">
        <f t="shared" si="41"/>
        <v>2450000</v>
      </c>
      <c r="AL42" s="19" t="s">
        <v>78</v>
      </c>
      <c r="AM42" s="18" t="s">
        <v>79</v>
      </c>
      <c r="AN42" s="19" t="s">
        <v>49</v>
      </c>
      <c r="AO42" s="19">
        <v>1</v>
      </c>
      <c r="AP42" s="13">
        <v>2450000</v>
      </c>
      <c r="AQ42" s="14">
        <f t="shared" si="42"/>
        <v>2450000</v>
      </c>
      <c r="AS42" s="19" t="s">
        <v>78</v>
      </c>
      <c r="AT42" s="18" t="s">
        <v>79</v>
      </c>
      <c r="AU42" s="19" t="s">
        <v>14</v>
      </c>
      <c r="AV42" s="19">
        <v>1</v>
      </c>
      <c r="AW42" s="13">
        <v>2450000</v>
      </c>
      <c r="AX42" s="14">
        <f t="shared" si="43"/>
        <v>2450000</v>
      </c>
      <c r="AZ42" s="19" t="s">
        <v>78</v>
      </c>
      <c r="BA42" s="18" t="s">
        <v>79</v>
      </c>
      <c r="BB42" s="19" t="s">
        <v>49</v>
      </c>
      <c r="BC42" s="19">
        <v>1</v>
      </c>
      <c r="BD42" s="13">
        <v>2450000</v>
      </c>
      <c r="BE42" s="14">
        <f t="shared" si="44"/>
        <v>2450000</v>
      </c>
    </row>
    <row r="43" spans="2:57" ht="23.25" thickBot="1" x14ac:dyDescent="0.3">
      <c r="B43" s="30" t="s">
        <v>80</v>
      </c>
      <c r="C43" s="31" t="s">
        <v>81</v>
      </c>
      <c r="D43" s="30" t="s">
        <v>49</v>
      </c>
      <c r="E43" s="32">
        <f t="shared" si="38"/>
        <v>6</v>
      </c>
      <c r="F43" s="33">
        <v>1432000</v>
      </c>
      <c r="G43" s="34">
        <f t="shared" si="45"/>
        <v>8592000</v>
      </c>
      <c r="H43" s="57"/>
      <c r="J43" s="19" t="s">
        <v>80</v>
      </c>
      <c r="K43" s="18" t="s">
        <v>81</v>
      </c>
      <c r="L43" s="19" t="s">
        <v>49</v>
      </c>
      <c r="M43" s="19">
        <v>1</v>
      </c>
      <c r="N43" s="13">
        <v>1432000</v>
      </c>
      <c r="O43" s="14">
        <f t="shared" si="36"/>
        <v>1432000</v>
      </c>
      <c r="P43" s="5"/>
      <c r="Q43" s="19" t="s">
        <v>80</v>
      </c>
      <c r="R43" s="18" t="s">
        <v>129</v>
      </c>
      <c r="S43" s="19" t="s">
        <v>49</v>
      </c>
      <c r="T43" s="19">
        <v>0</v>
      </c>
      <c r="U43" s="13">
        <v>1432000</v>
      </c>
      <c r="V43" s="14">
        <f t="shared" si="39"/>
        <v>0</v>
      </c>
      <c r="X43" s="19" t="s">
        <v>80</v>
      </c>
      <c r="Y43" s="18" t="s">
        <v>81</v>
      </c>
      <c r="Z43" s="19" t="s">
        <v>49</v>
      </c>
      <c r="AA43" s="19">
        <v>1</v>
      </c>
      <c r="AB43" s="13">
        <v>1432000</v>
      </c>
      <c r="AC43" s="14">
        <f t="shared" si="40"/>
        <v>1432000</v>
      </c>
      <c r="AE43" s="19" t="s">
        <v>80</v>
      </c>
      <c r="AF43" s="18" t="s">
        <v>129</v>
      </c>
      <c r="AG43" s="19" t="s">
        <v>49</v>
      </c>
      <c r="AH43" s="19">
        <v>1</v>
      </c>
      <c r="AI43" s="13">
        <v>1432000</v>
      </c>
      <c r="AJ43" s="14">
        <f t="shared" si="41"/>
        <v>1432000</v>
      </c>
      <c r="AL43" s="19" t="s">
        <v>80</v>
      </c>
      <c r="AM43" s="18" t="s">
        <v>81</v>
      </c>
      <c r="AN43" s="19" t="s">
        <v>49</v>
      </c>
      <c r="AO43" s="19">
        <v>1</v>
      </c>
      <c r="AP43" s="13">
        <v>1432000</v>
      </c>
      <c r="AQ43" s="14">
        <f t="shared" si="42"/>
        <v>1432000</v>
      </c>
      <c r="AS43" s="19" t="s">
        <v>80</v>
      </c>
      <c r="AT43" s="18" t="s">
        <v>81</v>
      </c>
      <c r="AU43" s="19" t="s">
        <v>14</v>
      </c>
      <c r="AV43" s="19">
        <v>1</v>
      </c>
      <c r="AW43" s="13">
        <v>1432000</v>
      </c>
      <c r="AX43" s="14">
        <f t="shared" si="43"/>
        <v>1432000</v>
      </c>
      <c r="AZ43" s="19" t="s">
        <v>80</v>
      </c>
      <c r="BA43" s="18" t="s">
        <v>81</v>
      </c>
      <c r="BB43" s="19" t="s">
        <v>49</v>
      </c>
      <c r="BC43" s="19">
        <v>1</v>
      </c>
      <c r="BD43" s="13">
        <v>1432000</v>
      </c>
      <c r="BE43" s="14">
        <f t="shared" si="44"/>
        <v>1432000</v>
      </c>
    </row>
    <row r="44" spans="2:57" ht="23.25" thickBot="1" x14ac:dyDescent="0.3">
      <c r="B44" s="30" t="s">
        <v>82</v>
      </c>
      <c r="C44" s="31" t="s">
        <v>83</v>
      </c>
      <c r="D44" s="30" t="s">
        <v>49</v>
      </c>
      <c r="E44" s="32">
        <f t="shared" si="38"/>
        <v>6</v>
      </c>
      <c r="F44" s="33">
        <v>449463</v>
      </c>
      <c r="G44" s="34">
        <f t="shared" si="45"/>
        <v>2696778</v>
      </c>
      <c r="H44" s="57"/>
      <c r="J44" s="19" t="s">
        <v>82</v>
      </c>
      <c r="K44" s="18" t="s">
        <v>83</v>
      </c>
      <c r="L44" s="19" t="s">
        <v>49</v>
      </c>
      <c r="M44" s="19">
        <v>1</v>
      </c>
      <c r="N44" s="13">
        <v>449463</v>
      </c>
      <c r="O44" s="14">
        <f t="shared" si="36"/>
        <v>449463</v>
      </c>
      <c r="P44" s="5"/>
      <c r="Q44" s="19" t="s">
        <v>82</v>
      </c>
      <c r="R44" s="18" t="s">
        <v>83</v>
      </c>
      <c r="S44" s="19" t="s">
        <v>49</v>
      </c>
      <c r="T44" s="19">
        <v>0</v>
      </c>
      <c r="U44" s="13">
        <v>449463</v>
      </c>
      <c r="V44" s="14">
        <f t="shared" si="39"/>
        <v>0</v>
      </c>
      <c r="X44" s="19" t="s">
        <v>82</v>
      </c>
      <c r="Y44" s="18" t="s">
        <v>83</v>
      </c>
      <c r="Z44" s="19" t="s">
        <v>49</v>
      </c>
      <c r="AA44" s="19">
        <v>1</v>
      </c>
      <c r="AB44" s="13">
        <v>449463</v>
      </c>
      <c r="AC44" s="14">
        <f t="shared" si="40"/>
        <v>449463</v>
      </c>
      <c r="AE44" s="19" t="s">
        <v>82</v>
      </c>
      <c r="AF44" s="18" t="s">
        <v>83</v>
      </c>
      <c r="AG44" s="19" t="s">
        <v>49</v>
      </c>
      <c r="AH44" s="19">
        <v>1</v>
      </c>
      <c r="AI44" s="13">
        <v>449463</v>
      </c>
      <c r="AJ44" s="14">
        <f t="shared" si="41"/>
        <v>449463</v>
      </c>
      <c r="AL44" s="19" t="s">
        <v>82</v>
      </c>
      <c r="AM44" s="18" t="s">
        <v>83</v>
      </c>
      <c r="AN44" s="19" t="s">
        <v>49</v>
      </c>
      <c r="AO44" s="19">
        <v>1</v>
      </c>
      <c r="AP44" s="13">
        <v>449463</v>
      </c>
      <c r="AQ44" s="14">
        <f t="shared" si="42"/>
        <v>449463</v>
      </c>
      <c r="AS44" s="19" t="s">
        <v>82</v>
      </c>
      <c r="AT44" s="18" t="s">
        <v>83</v>
      </c>
      <c r="AU44" s="19" t="s">
        <v>14</v>
      </c>
      <c r="AV44" s="19">
        <v>1</v>
      </c>
      <c r="AW44" s="13">
        <v>449463</v>
      </c>
      <c r="AX44" s="14">
        <f t="shared" si="43"/>
        <v>449463</v>
      </c>
      <c r="AZ44" s="19" t="s">
        <v>82</v>
      </c>
      <c r="BA44" s="18" t="s">
        <v>83</v>
      </c>
      <c r="BB44" s="19" t="s">
        <v>49</v>
      </c>
      <c r="BC44" s="19">
        <v>1</v>
      </c>
      <c r="BD44" s="13">
        <v>449463</v>
      </c>
      <c r="BE44" s="14">
        <f t="shared" si="44"/>
        <v>449463</v>
      </c>
    </row>
    <row r="45" spans="2:57" ht="23.25" thickBot="1" x14ac:dyDescent="0.3">
      <c r="B45" s="30" t="s">
        <v>84</v>
      </c>
      <c r="C45" s="31" t="s">
        <v>85</v>
      </c>
      <c r="D45" s="30" t="s">
        <v>49</v>
      </c>
      <c r="E45" s="32">
        <f t="shared" si="38"/>
        <v>6</v>
      </c>
      <c r="F45" s="33">
        <v>1950000</v>
      </c>
      <c r="G45" s="34">
        <f t="shared" si="45"/>
        <v>11700000</v>
      </c>
      <c r="H45" s="57"/>
      <c r="J45" s="19" t="s">
        <v>84</v>
      </c>
      <c r="K45" s="18" t="s">
        <v>85</v>
      </c>
      <c r="L45" s="19" t="s">
        <v>49</v>
      </c>
      <c r="M45" s="19">
        <v>1</v>
      </c>
      <c r="N45" s="13">
        <v>1950000</v>
      </c>
      <c r="O45" s="14">
        <f t="shared" si="36"/>
        <v>1950000</v>
      </c>
      <c r="P45" s="5"/>
      <c r="Q45" s="19" t="s">
        <v>84</v>
      </c>
      <c r="R45" s="18" t="s">
        <v>85</v>
      </c>
      <c r="S45" s="19" t="s">
        <v>49</v>
      </c>
      <c r="T45" s="19">
        <v>0</v>
      </c>
      <c r="U45" s="13">
        <v>1950000</v>
      </c>
      <c r="V45" s="14">
        <f t="shared" si="39"/>
        <v>0</v>
      </c>
      <c r="X45" s="19" t="s">
        <v>84</v>
      </c>
      <c r="Y45" s="18" t="s">
        <v>85</v>
      </c>
      <c r="Z45" s="19" t="s">
        <v>49</v>
      </c>
      <c r="AA45" s="19">
        <v>1</v>
      </c>
      <c r="AB45" s="13">
        <v>1950000</v>
      </c>
      <c r="AC45" s="14">
        <f t="shared" si="40"/>
        <v>1950000</v>
      </c>
      <c r="AE45" s="19" t="s">
        <v>84</v>
      </c>
      <c r="AF45" s="18" t="s">
        <v>85</v>
      </c>
      <c r="AG45" s="19" t="s">
        <v>49</v>
      </c>
      <c r="AH45" s="19">
        <v>1</v>
      </c>
      <c r="AI45" s="13">
        <v>1950000</v>
      </c>
      <c r="AJ45" s="14">
        <f t="shared" si="41"/>
        <v>1950000</v>
      </c>
      <c r="AL45" s="19" t="s">
        <v>84</v>
      </c>
      <c r="AM45" s="18" t="s">
        <v>85</v>
      </c>
      <c r="AN45" s="19" t="s">
        <v>49</v>
      </c>
      <c r="AO45" s="19">
        <v>1</v>
      </c>
      <c r="AP45" s="13">
        <v>1950000</v>
      </c>
      <c r="AQ45" s="14">
        <f t="shared" si="42"/>
        <v>1950000</v>
      </c>
      <c r="AS45" s="19" t="s">
        <v>84</v>
      </c>
      <c r="AT45" s="18" t="s">
        <v>155</v>
      </c>
      <c r="AU45" s="19" t="s">
        <v>14</v>
      </c>
      <c r="AV45" s="19">
        <v>1</v>
      </c>
      <c r="AW45" s="13">
        <v>1950000</v>
      </c>
      <c r="AX45" s="14">
        <f t="shared" si="43"/>
        <v>1950000</v>
      </c>
      <c r="AZ45" s="19" t="s">
        <v>84</v>
      </c>
      <c r="BA45" s="18" t="s">
        <v>85</v>
      </c>
      <c r="BB45" s="19" t="s">
        <v>49</v>
      </c>
      <c r="BC45" s="19">
        <v>1</v>
      </c>
      <c r="BD45" s="13">
        <v>1950000</v>
      </c>
      <c r="BE45" s="14">
        <f t="shared" si="44"/>
        <v>1950000</v>
      </c>
    </row>
    <row r="46" spans="2:57" ht="23.25" thickBot="1" x14ac:dyDescent="0.3">
      <c r="B46" s="30" t="s">
        <v>86</v>
      </c>
      <c r="C46" s="31" t="s">
        <v>87</v>
      </c>
      <c r="D46" s="30" t="s">
        <v>49</v>
      </c>
      <c r="E46" s="32">
        <f t="shared" si="38"/>
        <v>6</v>
      </c>
      <c r="F46" s="33">
        <v>377788</v>
      </c>
      <c r="G46" s="34">
        <f t="shared" si="45"/>
        <v>2266728</v>
      </c>
      <c r="H46" s="57"/>
      <c r="J46" s="19" t="s">
        <v>86</v>
      </c>
      <c r="K46" s="18" t="s">
        <v>87</v>
      </c>
      <c r="L46" s="19" t="s">
        <v>49</v>
      </c>
      <c r="M46" s="19">
        <v>1</v>
      </c>
      <c r="N46" s="13">
        <v>377788</v>
      </c>
      <c r="O46" s="14">
        <f t="shared" si="36"/>
        <v>377788</v>
      </c>
      <c r="P46" s="5"/>
      <c r="Q46" s="19" t="s">
        <v>86</v>
      </c>
      <c r="R46" s="18" t="s">
        <v>87</v>
      </c>
      <c r="S46" s="19" t="s">
        <v>49</v>
      </c>
      <c r="T46" s="19">
        <v>0</v>
      </c>
      <c r="U46" s="13">
        <v>377788</v>
      </c>
      <c r="V46" s="14">
        <f t="shared" si="39"/>
        <v>0</v>
      </c>
      <c r="X46" s="19" t="s">
        <v>86</v>
      </c>
      <c r="Y46" s="18" t="s">
        <v>87</v>
      </c>
      <c r="Z46" s="19" t="s">
        <v>49</v>
      </c>
      <c r="AA46" s="19">
        <v>1</v>
      </c>
      <c r="AB46" s="13">
        <v>377788</v>
      </c>
      <c r="AC46" s="14">
        <f t="shared" si="40"/>
        <v>377788</v>
      </c>
      <c r="AE46" s="19" t="s">
        <v>86</v>
      </c>
      <c r="AF46" s="18" t="s">
        <v>87</v>
      </c>
      <c r="AG46" s="19" t="s">
        <v>49</v>
      </c>
      <c r="AH46" s="19">
        <v>1</v>
      </c>
      <c r="AI46" s="13">
        <v>377788</v>
      </c>
      <c r="AJ46" s="14">
        <f t="shared" si="41"/>
        <v>377788</v>
      </c>
      <c r="AL46" s="19" t="s">
        <v>86</v>
      </c>
      <c r="AM46" s="18" t="s">
        <v>87</v>
      </c>
      <c r="AN46" s="19" t="s">
        <v>49</v>
      </c>
      <c r="AO46" s="19">
        <v>1</v>
      </c>
      <c r="AP46" s="13">
        <v>377788</v>
      </c>
      <c r="AQ46" s="14">
        <f t="shared" si="42"/>
        <v>377788</v>
      </c>
      <c r="AS46" s="19" t="s">
        <v>86</v>
      </c>
      <c r="AT46" s="18" t="s">
        <v>87</v>
      </c>
      <c r="AU46" s="19" t="s">
        <v>14</v>
      </c>
      <c r="AV46" s="19">
        <v>1</v>
      </c>
      <c r="AW46" s="13">
        <v>377788</v>
      </c>
      <c r="AX46" s="14">
        <f t="shared" si="43"/>
        <v>377788</v>
      </c>
      <c r="AZ46" s="19" t="s">
        <v>86</v>
      </c>
      <c r="BA46" s="18" t="s">
        <v>87</v>
      </c>
      <c r="BB46" s="19" t="s">
        <v>49</v>
      </c>
      <c r="BC46" s="19">
        <v>1</v>
      </c>
      <c r="BD46" s="13">
        <v>377788</v>
      </c>
      <c r="BE46" s="14">
        <f t="shared" si="44"/>
        <v>377788</v>
      </c>
    </row>
    <row r="47" spans="2:57" ht="23.25" thickBot="1" x14ac:dyDescent="0.3">
      <c r="B47" s="30" t="s">
        <v>88</v>
      </c>
      <c r="C47" s="31" t="s">
        <v>89</v>
      </c>
      <c r="D47" s="30" t="s">
        <v>49</v>
      </c>
      <c r="E47" s="32">
        <f t="shared" si="38"/>
        <v>6</v>
      </c>
      <c r="F47" s="33">
        <v>545000</v>
      </c>
      <c r="G47" s="34">
        <f t="shared" si="45"/>
        <v>3270000</v>
      </c>
      <c r="H47" s="57"/>
      <c r="J47" s="19" t="s">
        <v>88</v>
      </c>
      <c r="K47" s="18" t="s">
        <v>89</v>
      </c>
      <c r="L47" s="19" t="s">
        <v>49</v>
      </c>
      <c r="M47" s="19">
        <v>1</v>
      </c>
      <c r="N47" s="13">
        <v>545000</v>
      </c>
      <c r="O47" s="14">
        <f t="shared" si="36"/>
        <v>545000</v>
      </c>
      <c r="P47" s="5"/>
      <c r="Q47" s="19" t="s">
        <v>88</v>
      </c>
      <c r="R47" s="18" t="s">
        <v>89</v>
      </c>
      <c r="S47" s="19" t="s">
        <v>49</v>
      </c>
      <c r="T47" s="19">
        <v>0</v>
      </c>
      <c r="U47" s="13">
        <v>545000</v>
      </c>
      <c r="V47" s="14">
        <f t="shared" si="39"/>
        <v>0</v>
      </c>
      <c r="X47" s="19" t="s">
        <v>88</v>
      </c>
      <c r="Y47" s="18" t="s">
        <v>89</v>
      </c>
      <c r="Z47" s="19" t="s">
        <v>49</v>
      </c>
      <c r="AA47" s="19">
        <v>1</v>
      </c>
      <c r="AB47" s="13">
        <v>545000</v>
      </c>
      <c r="AC47" s="14">
        <f t="shared" si="40"/>
        <v>545000</v>
      </c>
      <c r="AE47" s="19" t="s">
        <v>88</v>
      </c>
      <c r="AF47" s="18" t="s">
        <v>89</v>
      </c>
      <c r="AG47" s="19" t="s">
        <v>49</v>
      </c>
      <c r="AH47" s="19">
        <v>1</v>
      </c>
      <c r="AI47" s="13">
        <v>545000</v>
      </c>
      <c r="AJ47" s="14">
        <f t="shared" si="41"/>
        <v>545000</v>
      </c>
      <c r="AL47" s="19" t="s">
        <v>88</v>
      </c>
      <c r="AM47" s="18" t="s">
        <v>89</v>
      </c>
      <c r="AN47" s="19" t="s">
        <v>49</v>
      </c>
      <c r="AO47" s="19">
        <v>1</v>
      </c>
      <c r="AP47" s="13">
        <v>545000</v>
      </c>
      <c r="AQ47" s="14">
        <f t="shared" si="42"/>
        <v>545000</v>
      </c>
      <c r="AS47" s="19" t="s">
        <v>88</v>
      </c>
      <c r="AT47" s="18" t="s">
        <v>89</v>
      </c>
      <c r="AU47" s="19" t="s">
        <v>14</v>
      </c>
      <c r="AV47" s="19">
        <v>1</v>
      </c>
      <c r="AW47" s="13">
        <v>545000</v>
      </c>
      <c r="AX47" s="14">
        <f t="shared" si="43"/>
        <v>545000</v>
      </c>
      <c r="AZ47" s="19" t="s">
        <v>88</v>
      </c>
      <c r="BA47" s="18" t="s">
        <v>89</v>
      </c>
      <c r="BB47" s="19" t="s">
        <v>49</v>
      </c>
      <c r="BC47" s="19">
        <v>1</v>
      </c>
      <c r="BD47" s="13">
        <v>545000</v>
      </c>
      <c r="BE47" s="14">
        <f t="shared" si="44"/>
        <v>545000</v>
      </c>
    </row>
    <row r="48" spans="2:57" ht="23.25" thickBot="1" x14ac:dyDescent="0.3">
      <c r="B48" s="30" t="s">
        <v>90</v>
      </c>
      <c r="C48" s="31" t="s">
        <v>91</v>
      </c>
      <c r="D48" s="30" t="s">
        <v>49</v>
      </c>
      <c r="E48" s="32">
        <f t="shared" si="38"/>
        <v>6</v>
      </c>
      <c r="F48" s="33">
        <v>18975470</v>
      </c>
      <c r="G48" s="34">
        <f t="shared" si="45"/>
        <v>113852820</v>
      </c>
      <c r="H48" s="57"/>
      <c r="J48" s="19" t="s">
        <v>90</v>
      </c>
      <c r="K48" s="18" t="s">
        <v>91</v>
      </c>
      <c r="L48" s="19" t="s">
        <v>49</v>
      </c>
      <c r="M48" s="19">
        <v>1</v>
      </c>
      <c r="N48" s="13">
        <v>18975470</v>
      </c>
      <c r="O48" s="14">
        <f t="shared" si="36"/>
        <v>18975470</v>
      </c>
      <c r="P48" s="5"/>
      <c r="Q48" s="19" t="s">
        <v>90</v>
      </c>
      <c r="R48" s="18" t="s">
        <v>91</v>
      </c>
      <c r="S48" s="19" t="s">
        <v>49</v>
      </c>
      <c r="T48" s="19">
        <v>0</v>
      </c>
      <c r="U48" s="13">
        <v>18975470</v>
      </c>
      <c r="V48" s="14">
        <f t="shared" si="39"/>
        <v>0</v>
      </c>
      <c r="X48" s="19" t="s">
        <v>90</v>
      </c>
      <c r="Y48" s="18" t="s">
        <v>91</v>
      </c>
      <c r="Z48" s="19" t="s">
        <v>49</v>
      </c>
      <c r="AA48" s="19">
        <v>1</v>
      </c>
      <c r="AB48" s="13">
        <v>18975470</v>
      </c>
      <c r="AC48" s="14">
        <f t="shared" si="40"/>
        <v>18975470</v>
      </c>
      <c r="AE48" s="19" t="s">
        <v>90</v>
      </c>
      <c r="AF48" s="18" t="s">
        <v>91</v>
      </c>
      <c r="AG48" s="19" t="s">
        <v>49</v>
      </c>
      <c r="AH48" s="19">
        <v>1</v>
      </c>
      <c r="AI48" s="13">
        <v>18975470</v>
      </c>
      <c r="AJ48" s="14">
        <f t="shared" si="41"/>
        <v>18975470</v>
      </c>
      <c r="AL48" s="19" t="s">
        <v>90</v>
      </c>
      <c r="AM48" s="18" t="s">
        <v>91</v>
      </c>
      <c r="AN48" s="19" t="s">
        <v>49</v>
      </c>
      <c r="AO48" s="19">
        <v>1</v>
      </c>
      <c r="AP48" s="13">
        <v>18975470</v>
      </c>
      <c r="AQ48" s="14">
        <f t="shared" si="42"/>
        <v>18975470</v>
      </c>
      <c r="AS48" s="19" t="s">
        <v>90</v>
      </c>
      <c r="AT48" s="18" t="s">
        <v>91</v>
      </c>
      <c r="AU48" s="19" t="s">
        <v>14</v>
      </c>
      <c r="AV48" s="19">
        <v>1</v>
      </c>
      <c r="AW48" s="13">
        <v>18975470</v>
      </c>
      <c r="AX48" s="14">
        <f t="shared" si="43"/>
        <v>18975470</v>
      </c>
      <c r="AZ48" s="19" t="s">
        <v>90</v>
      </c>
      <c r="BA48" s="18" t="s">
        <v>91</v>
      </c>
      <c r="BB48" s="19" t="s">
        <v>49</v>
      </c>
      <c r="BC48" s="19">
        <v>1</v>
      </c>
      <c r="BD48" s="13">
        <v>18975470</v>
      </c>
      <c r="BE48" s="14">
        <f t="shared" si="44"/>
        <v>18975470</v>
      </c>
    </row>
    <row r="49" spans="2:57" ht="23.25" thickBot="1" x14ac:dyDescent="0.3">
      <c r="B49" s="30" t="s">
        <v>92</v>
      </c>
      <c r="C49" s="31" t="s">
        <v>93</v>
      </c>
      <c r="D49" s="30" t="s">
        <v>94</v>
      </c>
      <c r="E49" s="32">
        <f t="shared" si="38"/>
        <v>7</v>
      </c>
      <c r="F49" s="33">
        <v>20000000</v>
      </c>
      <c r="G49" s="34">
        <f t="shared" si="45"/>
        <v>140000000</v>
      </c>
      <c r="H49" s="57"/>
      <c r="J49" s="19" t="s">
        <v>92</v>
      </c>
      <c r="K49" s="18" t="s">
        <v>93</v>
      </c>
      <c r="L49" s="19" t="s">
        <v>94</v>
      </c>
      <c r="M49" s="19">
        <v>1</v>
      </c>
      <c r="N49" s="13">
        <v>20000000</v>
      </c>
      <c r="O49" s="14">
        <f t="shared" si="36"/>
        <v>20000000</v>
      </c>
      <c r="P49" s="5"/>
      <c r="Q49" s="19" t="s">
        <v>92</v>
      </c>
      <c r="R49" s="18" t="s">
        <v>93</v>
      </c>
      <c r="S49" s="19" t="s">
        <v>94</v>
      </c>
      <c r="T49" s="19">
        <v>1</v>
      </c>
      <c r="U49" s="13">
        <v>20000000</v>
      </c>
      <c r="V49" s="14">
        <f t="shared" si="39"/>
        <v>20000000</v>
      </c>
      <c r="X49" s="19" t="s">
        <v>92</v>
      </c>
      <c r="Y49" s="18" t="s">
        <v>93</v>
      </c>
      <c r="Z49" s="19" t="s">
        <v>94</v>
      </c>
      <c r="AA49" s="19">
        <v>1</v>
      </c>
      <c r="AB49" s="13">
        <v>20000000</v>
      </c>
      <c r="AC49" s="14">
        <f t="shared" si="40"/>
        <v>20000000</v>
      </c>
      <c r="AE49" s="19" t="s">
        <v>92</v>
      </c>
      <c r="AF49" s="18" t="s">
        <v>139</v>
      </c>
      <c r="AG49" s="19" t="s">
        <v>94</v>
      </c>
      <c r="AH49" s="19">
        <v>1</v>
      </c>
      <c r="AI49" s="13">
        <v>20000000</v>
      </c>
      <c r="AJ49" s="14">
        <f t="shared" si="41"/>
        <v>20000000</v>
      </c>
      <c r="AL49" s="19" t="s">
        <v>92</v>
      </c>
      <c r="AM49" s="18" t="s">
        <v>93</v>
      </c>
      <c r="AN49" s="19" t="s">
        <v>94</v>
      </c>
      <c r="AO49" s="19">
        <v>1</v>
      </c>
      <c r="AP49" s="13">
        <v>20000000</v>
      </c>
      <c r="AQ49" s="14">
        <f t="shared" si="42"/>
        <v>20000000</v>
      </c>
      <c r="AS49" s="19" t="s">
        <v>92</v>
      </c>
      <c r="AT49" s="18" t="s">
        <v>93</v>
      </c>
      <c r="AU49" s="19" t="s">
        <v>94</v>
      </c>
      <c r="AV49" s="19">
        <v>1</v>
      </c>
      <c r="AW49" s="13">
        <v>20000000</v>
      </c>
      <c r="AX49" s="14">
        <f t="shared" si="43"/>
        <v>20000000</v>
      </c>
      <c r="AZ49" s="19" t="s">
        <v>92</v>
      </c>
      <c r="BA49" s="18" t="s">
        <v>93</v>
      </c>
      <c r="BB49" s="19" t="s">
        <v>94</v>
      </c>
      <c r="BC49" s="19">
        <v>1</v>
      </c>
      <c r="BD49" s="13">
        <v>20000000</v>
      </c>
      <c r="BE49" s="14">
        <f t="shared" si="44"/>
        <v>20000000</v>
      </c>
    </row>
    <row r="50" spans="2:57" ht="16.5" thickBot="1" x14ac:dyDescent="0.3">
      <c r="B50" s="28">
        <v>6</v>
      </c>
      <c r="C50" s="81" t="s">
        <v>95</v>
      </c>
      <c r="D50" s="81"/>
      <c r="E50" s="81"/>
      <c r="F50" s="81"/>
      <c r="G50" s="29">
        <f>SUBTOTAL(9,G51:G54)</f>
        <v>957037500</v>
      </c>
      <c r="H50" s="56"/>
      <c r="J50" s="15">
        <v>6</v>
      </c>
      <c r="K50" s="95" t="s">
        <v>95</v>
      </c>
      <c r="L50" s="95"/>
      <c r="M50" s="95"/>
      <c r="N50" s="95"/>
      <c r="O50" s="16">
        <f>SUBTOTAL(9,O51:O54)</f>
        <v>4500000</v>
      </c>
      <c r="Q50" s="15">
        <v>6</v>
      </c>
      <c r="R50" s="95" t="s">
        <v>95</v>
      </c>
      <c r="S50" s="95"/>
      <c r="T50" s="95"/>
      <c r="U50" s="95"/>
      <c r="V50" s="16">
        <f>SUBTOTAL(9,V51:V54)</f>
        <v>0</v>
      </c>
      <c r="X50" s="15">
        <v>6</v>
      </c>
      <c r="Y50" s="95" t="s">
        <v>95</v>
      </c>
      <c r="Z50" s="95"/>
      <c r="AA50" s="95"/>
      <c r="AB50" s="95"/>
      <c r="AC50" s="16">
        <f>SUBTOTAL(9,AC51:AC54)</f>
        <v>0</v>
      </c>
      <c r="AE50" s="15">
        <v>6</v>
      </c>
      <c r="AF50" s="95" t="s">
        <v>95</v>
      </c>
      <c r="AG50" s="95"/>
      <c r="AH50" s="95"/>
      <c r="AI50" s="95"/>
      <c r="AJ50" s="16">
        <f>SUBTOTAL(9,AJ51:AJ53)</f>
        <v>346612500</v>
      </c>
      <c r="AL50" s="15">
        <v>6</v>
      </c>
      <c r="AM50" s="95" t="s">
        <v>95</v>
      </c>
      <c r="AN50" s="95"/>
      <c r="AO50" s="95"/>
      <c r="AP50" s="95"/>
      <c r="AQ50" s="16">
        <f>SUBTOTAL(9,AQ51:AQ54)</f>
        <v>215100000</v>
      </c>
      <c r="AS50" s="15">
        <v>6</v>
      </c>
      <c r="AT50" s="95" t="s">
        <v>95</v>
      </c>
      <c r="AU50" s="95"/>
      <c r="AV50" s="95"/>
      <c r="AW50" s="95"/>
      <c r="AX50" s="16">
        <f>SUBTOTAL(9,AX51:AX54)</f>
        <v>0</v>
      </c>
      <c r="AZ50" s="15">
        <v>6</v>
      </c>
      <c r="BA50" s="95" t="s">
        <v>95</v>
      </c>
      <c r="BB50" s="95"/>
      <c r="BC50" s="95"/>
      <c r="BD50" s="95"/>
      <c r="BE50" s="16">
        <f>SUBTOTAL(9,BE51:BE54)</f>
        <v>381825000</v>
      </c>
    </row>
    <row r="51" spans="2:57" ht="34.5" thickBot="1" x14ac:dyDescent="0.3">
      <c r="B51" s="30" t="s">
        <v>96</v>
      </c>
      <c r="C51" s="31" t="s">
        <v>97</v>
      </c>
      <c r="D51" s="30" t="s">
        <v>68</v>
      </c>
      <c r="E51" s="32">
        <f t="shared" ref="E51:E54" si="46">ROUND(SUM(M51,T51,AA51,AH51,AO51,AV51,BC51,),2)</f>
        <v>1065</v>
      </c>
      <c r="F51" s="33">
        <v>215000</v>
      </c>
      <c r="G51" s="34">
        <f t="shared" ref="G51:G54" si="47">ROUND(E51*F51,0)</f>
        <v>228975000</v>
      </c>
      <c r="H51" s="57"/>
      <c r="J51" s="19" t="s">
        <v>96</v>
      </c>
      <c r="K51" s="18" t="s">
        <v>97</v>
      </c>
      <c r="L51" s="19" t="s">
        <v>68</v>
      </c>
      <c r="M51" s="19">
        <v>0</v>
      </c>
      <c r="N51" s="13">
        <v>215000</v>
      </c>
      <c r="O51" s="14">
        <f t="shared" si="36"/>
        <v>0</v>
      </c>
      <c r="Q51" s="19" t="s">
        <v>96</v>
      </c>
      <c r="R51" s="18" t="s">
        <v>151</v>
      </c>
      <c r="S51" s="19" t="s">
        <v>68</v>
      </c>
      <c r="T51" s="19">
        <v>0</v>
      </c>
      <c r="U51" s="13">
        <v>215000</v>
      </c>
      <c r="V51" s="14">
        <f t="shared" ref="V51:V54" si="48">ROUND(T51*U51,0)</f>
        <v>0</v>
      </c>
      <c r="X51" s="19" t="s">
        <v>96</v>
      </c>
      <c r="Y51" s="18" t="s">
        <v>97</v>
      </c>
      <c r="Z51" s="19" t="s">
        <v>68</v>
      </c>
      <c r="AA51" s="19">
        <v>0</v>
      </c>
      <c r="AB51" s="13">
        <v>215000</v>
      </c>
      <c r="AC51" s="14">
        <f t="shared" ref="AC51:AC54" si="49">ROUND(AA51*AB51,0)</f>
        <v>0</v>
      </c>
      <c r="AE51" s="19" t="s">
        <v>96</v>
      </c>
      <c r="AF51" s="18" t="s">
        <v>97</v>
      </c>
      <c r="AG51" s="19" t="s">
        <v>68</v>
      </c>
      <c r="AH51" s="19">
        <v>395</v>
      </c>
      <c r="AI51" s="13">
        <v>215000</v>
      </c>
      <c r="AJ51" s="14">
        <f t="shared" ref="AJ51:AJ54" si="50">ROUND(AH51*AI51,0)</f>
        <v>84925000</v>
      </c>
      <c r="AL51" s="19" t="s">
        <v>96</v>
      </c>
      <c r="AM51" s="18" t="s">
        <v>97</v>
      </c>
      <c r="AN51" s="19" t="s">
        <v>68</v>
      </c>
      <c r="AO51" s="19">
        <v>240</v>
      </c>
      <c r="AP51" s="13">
        <v>215000</v>
      </c>
      <c r="AQ51" s="14">
        <f t="shared" ref="AQ51:AQ54" si="51">ROUND(AO51*AP51,0)</f>
        <v>51600000</v>
      </c>
      <c r="AS51" s="19" t="s">
        <v>96</v>
      </c>
      <c r="AT51" s="18" t="s">
        <v>97</v>
      </c>
      <c r="AU51" s="19" t="s">
        <v>68</v>
      </c>
      <c r="AV51" s="19"/>
      <c r="AW51" s="13">
        <v>215000</v>
      </c>
      <c r="AX51" s="14">
        <f t="shared" ref="AX51:AX54" si="52">ROUND(AV51*AW51,0)</f>
        <v>0</v>
      </c>
      <c r="AZ51" s="19" t="s">
        <v>96</v>
      </c>
      <c r="BA51" s="18" t="s">
        <v>97</v>
      </c>
      <c r="BB51" s="19" t="s">
        <v>68</v>
      </c>
      <c r="BC51" s="19">
        <v>430</v>
      </c>
      <c r="BD51" s="13">
        <v>215000</v>
      </c>
      <c r="BE51" s="14">
        <f t="shared" ref="BE51:BE54" si="53">ROUND(BC51*BD51,0)</f>
        <v>92450000</v>
      </c>
    </row>
    <row r="52" spans="2:57" ht="16.5" thickBot="1" x14ac:dyDescent="0.3">
      <c r="B52" s="30" t="s">
        <v>98</v>
      </c>
      <c r="C52" s="31" t="s">
        <v>99</v>
      </c>
      <c r="D52" s="30" t="s">
        <v>68</v>
      </c>
      <c r="E52" s="32">
        <f t="shared" si="46"/>
        <v>1065</v>
      </c>
      <c r="F52" s="33">
        <v>125000</v>
      </c>
      <c r="G52" s="34">
        <f t="shared" si="47"/>
        <v>133125000</v>
      </c>
      <c r="H52" s="57"/>
      <c r="J52" s="19" t="s">
        <v>98</v>
      </c>
      <c r="K52" s="18" t="s">
        <v>99</v>
      </c>
      <c r="L52" s="19" t="s">
        <v>68</v>
      </c>
      <c r="M52" s="19">
        <v>0</v>
      </c>
      <c r="N52" s="13">
        <v>125000</v>
      </c>
      <c r="O52" s="14">
        <f t="shared" si="36"/>
        <v>0</v>
      </c>
      <c r="Q52" s="19" t="s">
        <v>98</v>
      </c>
      <c r="R52" s="18" t="s">
        <v>99</v>
      </c>
      <c r="S52" s="19" t="s">
        <v>68</v>
      </c>
      <c r="T52" s="19">
        <v>0</v>
      </c>
      <c r="U52" s="13">
        <v>125000</v>
      </c>
      <c r="V52" s="14">
        <f t="shared" si="48"/>
        <v>0</v>
      </c>
      <c r="X52" s="19" t="s">
        <v>98</v>
      </c>
      <c r="Y52" s="18" t="s">
        <v>99</v>
      </c>
      <c r="Z52" s="19" t="s">
        <v>68</v>
      </c>
      <c r="AA52" s="19">
        <v>0</v>
      </c>
      <c r="AB52" s="13">
        <v>125000</v>
      </c>
      <c r="AC52" s="14">
        <f>ROUND(AA52*AB52,0)</f>
        <v>0</v>
      </c>
      <c r="AE52" s="19" t="s">
        <v>98</v>
      </c>
      <c r="AF52" s="18" t="s">
        <v>99</v>
      </c>
      <c r="AG52" s="19" t="s">
        <v>68</v>
      </c>
      <c r="AH52" s="19">
        <v>395</v>
      </c>
      <c r="AI52" s="13">
        <v>125000</v>
      </c>
      <c r="AJ52" s="14">
        <f t="shared" si="50"/>
        <v>49375000</v>
      </c>
      <c r="AL52" s="19" t="s">
        <v>98</v>
      </c>
      <c r="AM52" s="18" t="s">
        <v>99</v>
      </c>
      <c r="AN52" s="19" t="s">
        <v>68</v>
      </c>
      <c r="AO52" s="19">
        <v>240</v>
      </c>
      <c r="AP52" s="13">
        <v>125000</v>
      </c>
      <c r="AQ52" s="14">
        <f t="shared" si="51"/>
        <v>30000000</v>
      </c>
      <c r="AS52" s="19" t="s">
        <v>98</v>
      </c>
      <c r="AT52" s="18" t="s">
        <v>99</v>
      </c>
      <c r="AU52" s="19" t="s">
        <v>17</v>
      </c>
      <c r="AV52" s="19"/>
      <c r="AW52" s="13">
        <v>125000</v>
      </c>
      <c r="AX52" s="14">
        <f t="shared" si="52"/>
        <v>0</v>
      </c>
      <c r="AZ52" s="19" t="s">
        <v>98</v>
      </c>
      <c r="BA52" s="18" t="s">
        <v>99</v>
      </c>
      <c r="BB52" s="19" t="s">
        <v>68</v>
      </c>
      <c r="BC52" s="19">
        <v>430</v>
      </c>
      <c r="BD52" s="13">
        <v>125000</v>
      </c>
      <c r="BE52" s="14">
        <f t="shared" si="53"/>
        <v>53750000</v>
      </c>
    </row>
    <row r="53" spans="2:57" ht="34.5" thickBot="1" x14ac:dyDescent="0.3">
      <c r="B53" s="30" t="s">
        <v>100</v>
      </c>
      <c r="C53" s="31" t="s">
        <v>101</v>
      </c>
      <c r="D53" s="30" t="s">
        <v>11</v>
      </c>
      <c r="E53" s="32">
        <f t="shared" si="46"/>
        <v>2662.5</v>
      </c>
      <c r="F53" s="33">
        <v>215000</v>
      </c>
      <c r="G53" s="34">
        <f t="shared" si="47"/>
        <v>572437500</v>
      </c>
      <c r="H53" s="57"/>
      <c r="J53" s="19" t="s">
        <v>100</v>
      </c>
      <c r="K53" s="18" t="s">
        <v>101</v>
      </c>
      <c r="L53" s="19" t="s">
        <v>11</v>
      </c>
      <c r="M53" s="19">
        <v>0</v>
      </c>
      <c r="N53" s="13">
        <v>215000</v>
      </c>
      <c r="O53" s="14">
        <f t="shared" si="36"/>
        <v>0</v>
      </c>
      <c r="Q53" s="19" t="s">
        <v>100</v>
      </c>
      <c r="R53" s="18" t="s">
        <v>101</v>
      </c>
      <c r="S53" s="19" t="s">
        <v>11</v>
      </c>
      <c r="T53" s="19">
        <v>0</v>
      </c>
      <c r="U53" s="13">
        <v>215000</v>
      </c>
      <c r="V53" s="14">
        <f t="shared" si="48"/>
        <v>0</v>
      </c>
      <c r="X53" s="19" t="s">
        <v>100</v>
      </c>
      <c r="Y53" s="18" t="s">
        <v>101</v>
      </c>
      <c r="Z53" s="19" t="s">
        <v>11</v>
      </c>
      <c r="AA53" s="19">
        <v>0</v>
      </c>
      <c r="AB53" s="13">
        <v>215000</v>
      </c>
      <c r="AC53" s="14">
        <f t="shared" si="49"/>
        <v>0</v>
      </c>
      <c r="AE53" s="19" t="s">
        <v>100</v>
      </c>
      <c r="AF53" s="18" t="s">
        <v>101</v>
      </c>
      <c r="AG53" s="19" t="s">
        <v>11</v>
      </c>
      <c r="AH53" s="19">
        <v>987.5</v>
      </c>
      <c r="AI53" s="13">
        <v>215000</v>
      </c>
      <c r="AJ53" s="14">
        <f t="shared" si="50"/>
        <v>212312500</v>
      </c>
      <c r="AL53" s="19" t="s">
        <v>100</v>
      </c>
      <c r="AM53" s="18" t="s">
        <v>153</v>
      </c>
      <c r="AN53" s="19" t="s">
        <v>11</v>
      </c>
      <c r="AO53" s="19">
        <v>600</v>
      </c>
      <c r="AP53" s="13">
        <v>215000</v>
      </c>
      <c r="AQ53" s="14">
        <f t="shared" si="51"/>
        <v>129000000</v>
      </c>
      <c r="AS53" s="19" t="s">
        <v>100</v>
      </c>
      <c r="AT53" s="18" t="s">
        <v>101</v>
      </c>
      <c r="AU53" s="19" t="s">
        <v>11</v>
      </c>
      <c r="AV53" s="19"/>
      <c r="AW53" s="13">
        <v>215000</v>
      </c>
      <c r="AX53" s="14">
        <f t="shared" si="52"/>
        <v>0</v>
      </c>
      <c r="AZ53" s="19" t="s">
        <v>100</v>
      </c>
      <c r="BA53" s="18" t="s">
        <v>101</v>
      </c>
      <c r="BB53" s="19" t="s">
        <v>11</v>
      </c>
      <c r="BC53" s="19">
        <v>1075</v>
      </c>
      <c r="BD53" s="13">
        <v>215000</v>
      </c>
      <c r="BE53" s="14">
        <f t="shared" si="53"/>
        <v>231125000</v>
      </c>
    </row>
    <row r="54" spans="2:57" ht="42.95" customHeight="1" thickBot="1" x14ac:dyDescent="0.3">
      <c r="B54" s="30" t="s">
        <v>102</v>
      </c>
      <c r="C54" s="31" t="s">
        <v>103</v>
      </c>
      <c r="D54" s="30" t="s">
        <v>49</v>
      </c>
      <c r="E54" s="32">
        <f t="shared" si="46"/>
        <v>5</v>
      </c>
      <c r="F54" s="33">
        <v>4500000</v>
      </c>
      <c r="G54" s="34">
        <f t="shared" si="47"/>
        <v>22500000</v>
      </c>
      <c r="H54" s="57"/>
      <c r="J54" s="19" t="s">
        <v>102</v>
      </c>
      <c r="K54" s="18" t="s">
        <v>103</v>
      </c>
      <c r="L54" s="19" t="s">
        <v>49</v>
      </c>
      <c r="M54" s="19">
        <v>1</v>
      </c>
      <c r="N54" s="13">
        <v>4500000</v>
      </c>
      <c r="O54" s="14">
        <f t="shared" si="36"/>
        <v>4500000</v>
      </c>
      <c r="Q54" s="19" t="s">
        <v>102</v>
      </c>
      <c r="R54" s="18" t="s">
        <v>103</v>
      </c>
      <c r="S54" s="19" t="s">
        <v>49</v>
      </c>
      <c r="T54" s="19">
        <v>0</v>
      </c>
      <c r="U54" s="13">
        <v>4500000</v>
      </c>
      <c r="V54" s="14">
        <f t="shared" si="48"/>
        <v>0</v>
      </c>
      <c r="X54" s="19" t="s">
        <v>102</v>
      </c>
      <c r="Y54" s="18" t="s">
        <v>103</v>
      </c>
      <c r="Z54" s="19" t="s">
        <v>49</v>
      </c>
      <c r="AA54" s="19">
        <v>0</v>
      </c>
      <c r="AB54" s="13">
        <v>4500000</v>
      </c>
      <c r="AC54" s="14">
        <f t="shared" si="49"/>
        <v>0</v>
      </c>
      <c r="AE54" s="19" t="s">
        <v>102</v>
      </c>
      <c r="AF54" s="18" t="s">
        <v>103</v>
      </c>
      <c r="AG54" s="19" t="s">
        <v>49</v>
      </c>
      <c r="AH54" s="19">
        <v>2</v>
      </c>
      <c r="AI54" s="13">
        <v>4500000</v>
      </c>
      <c r="AJ54" s="14">
        <f t="shared" si="50"/>
        <v>9000000</v>
      </c>
      <c r="AL54" s="19" t="s">
        <v>102</v>
      </c>
      <c r="AM54" s="18" t="s">
        <v>103</v>
      </c>
      <c r="AN54" s="19" t="s">
        <v>49</v>
      </c>
      <c r="AO54" s="19">
        <v>1</v>
      </c>
      <c r="AP54" s="13">
        <v>4500000</v>
      </c>
      <c r="AQ54" s="14">
        <f t="shared" si="51"/>
        <v>4500000</v>
      </c>
      <c r="AS54" s="19" t="s">
        <v>102</v>
      </c>
      <c r="AT54" s="18" t="s">
        <v>103</v>
      </c>
      <c r="AU54" s="19" t="s">
        <v>14</v>
      </c>
      <c r="AV54" s="19"/>
      <c r="AW54" s="13">
        <v>4500000</v>
      </c>
      <c r="AX54" s="14">
        <f t="shared" si="52"/>
        <v>0</v>
      </c>
      <c r="AZ54" s="19" t="s">
        <v>102</v>
      </c>
      <c r="BA54" s="18" t="s">
        <v>103</v>
      </c>
      <c r="BB54" s="19" t="s">
        <v>49</v>
      </c>
      <c r="BC54" s="19">
        <v>1</v>
      </c>
      <c r="BD54" s="13">
        <v>4500000</v>
      </c>
      <c r="BE54" s="14">
        <f t="shared" si="53"/>
        <v>4500000</v>
      </c>
    </row>
    <row r="55" spans="2:57" ht="17.100000000000001" customHeight="1" thickBot="1" x14ac:dyDescent="0.3">
      <c r="B55" s="28">
        <v>7</v>
      </c>
      <c r="C55" s="81" t="s">
        <v>104</v>
      </c>
      <c r="D55" s="81"/>
      <c r="E55" s="81"/>
      <c r="F55" s="81"/>
      <c r="G55" s="29">
        <f>SUBTOTAL(9,G56:G60)</f>
        <v>553246200</v>
      </c>
      <c r="H55" s="56"/>
      <c r="J55" s="15">
        <v>7</v>
      </c>
      <c r="K55" s="95" t="s">
        <v>104</v>
      </c>
      <c r="L55" s="95"/>
      <c r="M55" s="95"/>
      <c r="N55" s="95"/>
      <c r="O55" s="16">
        <f>SUBTOTAL(9,O56:O60)</f>
        <v>0</v>
      </c>
      <c r="Q55" s="15">
        <v>7</v>
      </c>
      <c r="R55" s="95" t="s">
        <v>104</v>
      </c>
      <c r="S55" s="95"/>
      <c r="T55" s="95"/>
      <c r="U55" s="95"/>
      <c r="V55" s="16">
        <f>SUBTOTAL(9,V56:V60)</f>
        <v>0</v>
      </c>
      <c r="X55" s="15">
        <v>7</v>
      </c>
      <c r="Y55" s="95" t="s">
        <v>104</v>
      </c>
      <c r="Z55" s="95"/>
      <c r="AA55" s="95"/>
      <c r="AB55" s="95"/>
      <c r="AC55" s="16">
        <f>SUBTOTAL(9,AC56:AC60)</f>
        <v>184114000</v>
      </c>
      <c r="AE55" s="15">
        <v>7</v>
      </c>
      <c r="AF55" s="95" t="s">
        <v>104</v>
      </c>
      <c r="AG55" s="95"/>
      <c r="AH55" s="95"/>
      <c r="AI55" s="95"/>
      <c r="AJ55" s="16">
        <f>SUBTOTAL(9,AJ56:AJ60)</f>
        <v>39000000</v>
      </c>
      <c r="AL55" s="15">
        <v>7</v>
      </c>
      <c r="AM55" s="95" t="s">
        <v>104</v>
      </c>
      <c r="AN55" s="95"/>
      <c r="AO55" s="95"/>
      <c r="AP55" s="95"/>
      <c r="AQ55" s="16">
        <f>SUBTOTAL(9,AQ56:AQ60)</f>
        <v>181777200</v>
      </c>
      <c r="AS55" s="15">
        <v>7</v>
      </c>
      <c r="AT55" s="95" t="s">
        <v>104</v>
      </c>
      <c r="AU55" s="95"/>
      <c r="AV55" s="95"/>
      <c r="AW55" s="95"/>
      <c r="AX55" s="16">
        <f>SUBTOTAL(9,AX56:AX60)</f>
        <v>0</v>
      </c>
      <c r="AZ55" s="15">
        <v>7</v>
      </c>
      <c r="BA55" s="95" t="s">
        <v>104</v>
      </c>
      <c r="BB55" s="95"/>
      <c r="BC55" s="95"/>
      <c r="BD55" s="95"/>
      <c r="BE55" s="16">
        <f>SUBTOTAL(9,BE56:BE60)</f>
        <v>148355000</v>
      </c>
    </row>
    <row r="56" spans="2:57" ht="23.25" thickBot="1" x14ac:dyDescent="0.3">
      <c r="B56" s="30" t="s">
        <v>105</v>
      </c>
      <c r="C56" s="31" t="s">
        <v>106</v>
      </c>
      <c r="D56" s="42" t="s">
        <v>68</v>
      </c>
      <c r="E56" s="32">
        <f t="shared" ref="E56:E60" si="54">ROUND(SUM(M56,T56,AA56,AH56,AO56,AV56,BC56,),2)</f>
        <v>265.2</v>
      </c>
      <c r="F56" s="33">
        <v>55000</v>
      </c>
      <c r="G56" s="34">
        <f t="shared" ref="G56:G60" si="55">ROUND(E56*F56,0)</f>
        <v>14586000</v>
      </c>
      <c r="H56" s="57"/>
      <c r="J56" s="19" t="s">
        <v>105</v>
      </c>
      <c r="K56" s="18" t="s">
        <v>106</v>
      </c>
      <c r="L56" s="21" t="s">
        <v>68</v>
      </c>
      <c r="M56" s="19">
        <v>0</v>
      </c>
      <c r="N56" s="13">
        <v>55000</v>
      </c>
      <c r="O56" s="14">
        <f t="shared" si="36"/>
        <v>0</v>
      </c>
      <c r="Q56" s="19" t="s">
        <v>105</v>
      </c>
      <c r="R56" s="18" t="s">
        <v>106</v>
      </c>
      <c r="S56" s="21" t="s">
        <v>68</v>
      </c>
      <c r="T56" s="19">
        <v>0</v>
      </c>
      <c r="U56" s="13">
        <v>55000</v>
      </c>
      <c r="V56" s="14">
        <f t="shared" ref="V56:V60" si="56">ROUND(T56*U56,0)</f>
        <v>0</v>
      </c>
      <c r="X56" s="19" t="s">
        <v>105</v>
      </c>
      <c r="Y56" s="18" t="s">
        <v>106</v>
      </c>
      <c r="Z56" s="21" t="s">
        <v>68</v>
      </c>
      <c r="AA56" s="19">
        <v>80</v>
      </c>
      <c r="AB56" s="13">
        <v>55000</v>
      </c>
      <c r="AC56" s="14">
        <f t="shared" ref="AC56:AC60" si="57">ROUND(AA56*AB56,0)</f>
        <v>4400000</v>
      </c>
      <c r="AE56" s="19" t="s">
        <v>105</v>
      </c>
      <c r="AF56" s="18" t="s">
        <v>106</v>
      </c>
      <c r="AG56" s="21" t="s">
        <v>68</v>
      </c>
      <c r="AH56" s="19">
        <v>0</v>
      </c>
      <c r="AI56" s="13">
        <v>55000</v>
      </c>
      <c r="AJ56" s="14">
        <f>ROUND(AH56*AI56,0)</f>
        <v>0</v>
      </c>
      <c r="AL56" s="19" t="s">
        <v>105</v>
      </c>
      <c r="AM56" s="18" t="s">
        <v>106</v>
      </c>
      <c r="AN56" s="21" t="s">
        <v>68</v>
      </c>
      <c r="AO56" s="19">
        <v>65.2</v>
      </c>
      <c r="AP56" s="13">
        <v>55000</v>
      </c>
      <c r="AQ56" s="14">
        <f t="shared" ref="AQ56:AQ60" si="58">ROUND(AO56*AP56,0)</f>
        <v>3586000</v>
      </c>
      <c r="AS56" s="19" t="s">
        <v>105</v>
      </c>
      <c r="AT56" s="18" t="s">
        <v>106</v>
      </c>
      <c r="AU56" s="21" t="s">
        <v>17</v>
      </c>
      <c r="AV56" s="19">
        <v>0</v>
      </c>
      <c r="AW56" s="13">
        <v>55000</v>
      </c>
      <c r="AX56" s="14">
        <f t="shared" ref="AX56:AX60" si="59">ROUND(AV56*AW56,0)</f>
        <v>0</v>
      </c>
      <c r="AZ56" s="19" t="s">
        <v>105</v>
      </c>
      <c r="BA56" s="18" t="s">
        <v>106</v>
      </c>
      <c r="BB56" s="21" t="s">
        <v>68</v>
      </c>
      <c r="BC56" s="19">
        <v>120</v>
      </c>
      <c r="BD56" s="13">
        <v>55000</v>
      </c>
      <c r="BE56" s="14">
        <f t="shared" ref="BE56:BE60" si="60">ROUND(BC56*BD56,0)</f>
        <v>6600000</v>
      </c>
    </row>
    <row r="57" spans="2:57" ht="23.25" thickBot="1" x14ac:dyDescent="0.3">
      <c r="B57" s="30" t="s">
        <v>107</v>
      </c>
      <c r="C57" s="31" t="s">
        <v>108</v>
      </c>
      <c r="D57" s="30" t="s">
        <v>68</v>
      </c>
      <c r="E57" s="32">
        <f t="shared" si="54"/>
        <v>262</v>
      </c>
      <c r="F57" s="33">
        <v>84600</v>
      </c>
      <c r="G57" s="34">
        <f t="shared" si="55"/>
        <v>22165200</v>
      </c>
      <c r="H57" s="57"/>
      <c r="J57" s="19" t="s">
        <v>107</v>
      </c>
      <c r="K57" s="18" t="s">
        <v>108</v>
      </c>
      <c r="L57" s="19" t="s">
        <v>68</v>
      </c>
      <c r="M57" s="19">
        <v>0</v>
      </c>
      <c r="N57" s="13">
        <v>84600</v>
      </c>
      <c r="O57" s="14">
        <f t="shared" si="36"/>
        <v>0</v>
      </c>
      <c r="Q57" s="19" t="s">
        <v>107</v>
      </c>
      <c r="R57" s="18" t="s">
        <v>108</v>
      </c>
      <c r="S57" s="19" t="s">
        <v>68</v>
      </c>
      <c r="T57" s="19">
        <v>0</v>
      </c>
      <c r="U57" s="13">
        <v>84600</v>
      </c>
      <c r="V57" s="14">
        <f t="shared" si="56"/>
        <v>0</v>
      </c>
      <c r="X57" s="19" t="s">
        <v>107</v>
      </c>
      <c r="Y57" s="18" t="s">
        <v>108</v>
      </c>
      <c r="Z57" s="19" t="s">
        <v>68</v>
      </c>
      <c r="AA57" s="19">
        <v>90</v>
      </c>
      <c r="AB57" s="13">
        <v>84600</v>
      </c>
      <c r="AC57" s="14">
        <f t="shared" si="57"/>
        <v>7614000</v>
      </c>
      <c r="AE57" s="19" t="s">
        <v>107</v>
      </c>
      <c r="AF57" s="18" t="s">
        <v>108</v>
      </c>
      <c r="AG57" s="19" t="s">
        <v>68</v>
      </c>
      <c r="AH57" s="19">
        <v>0</v>
      </c>
      <c r="AI57" s="13">
        <v>84600</v>
      </c>
      <c r="AJ57" s="14">
        <f>ROUND(AH57*AI57,0)</f>
        <v>0</v>
      </c>
      <c r="AL57" s="19" t="s">
        <v>107</v>
      </c>
      <c r="AM57" s="18" t="s">
        <v>108</v>
      </c>
      <c r="AN57" s="19" t="s">
        <v>68</v>
      </c>
      <c r="AO57" s="19">
        <v>72</v>
      </c>
      <c r="AP57" s="13">
        <v>84600</v>
      </c>
      <c r="AQ57" s="14">
        <f t="shared" si="58"/>
        <v>6091200</v>
      </c>
      <c r="AS57" s="19" t="s">
        <v>107</v>
      </c>
      <c r="AT57" s="18" t="s">
        <v>108</v>
      </c>
      <c r="AU57" s="19" t="s">
        <v>17</v>
      </c>
      <c r="AV57" s="19">
        <v>0</v>
      </c>
      <c r="AW57" s="13">
        <v>84600</v>
      </c>
      <c r="AX57" s="14">
        <f t="shared" si="59"/>
        <v>0</v>
      </c>
      <c r="AZ57" s="19" t="s">
        <v>107</v>
      </c>
      <c r="BA57" s="18" t="s">
        <v>108</v>
      </c>
      <c r="BB57" s="19" t="s">
        <v>68</v>
      </c>
      <c r="BC57" s="19">
        <v>100</v>
      </c>
      <c r="BD57" s="13">
        <v>84600</v>
      </c>
      <c r="BE57" s="14">
        <f t="shared" si="60"/>
        <v>8460000</v>
      </c>
    </row>
    <row r="58" spans="2:57" ht="34.5" thickBot="1" x14ac:dyDescent="0.3">
      <c r="B58" s="30" t="s">
        <v>109</v>
      </c>
      <c r="C58" s="31" t="s">
        <v>110</v>
      </c>
      <c r="D58" s="30" t="s">
        <v>49</v>
      </c>
      <c r="E58" s="32">
        <f t="shared" si="54"/>
        <v>3</v>
      </c>
      <c r="F58" s="33">
        <v>6500000</v>
      </c>
      <c r="G58" s="34">
        <f t="shared" si="55"/>
        <v>19500000</v>
      </c>
      <c r="H58" s="57"/>
      <c r="J58" s="19" t="s">
        <v>109</v>
      </c>
      <c r="K58" s="18" t="s">
        <v>110</v>
      </c>
      <c r="L58" s="19" t="s">
        <v>49</v>
      </c>
      <c r="M58" s="19">
        <v>0</v>
      </c>
      <c r="N58" s="13">
        <v>6500000</v>
      </c>
      <c r="O58" s="14">
        <f t="shared" si="36"/>
        <v>0</v>
      </c>
      <c r="Q58" s="19" t="s">
        <v>109</v>
      </c>
      <c r="R58" s="18" t="s">
        <v>110</v>
      </c>
      <c r="S58" s="19" t="s">
        <v>49</v>
      </c>
      <c r="T58" s="19">
        <v>0</v>
      </c>
      <c r="U58" s="13">
        <v>6500000</v>
      </c>
      <c r="V58" s="14">
        <f t="shared" si="56"/>
        <v>0</v>
      </c>
      <c r="X58" s="19" t="s">
        <v>109</v>
      </c>
      <c r="Y58" s="18" t="s">
        <v>110</v>
      </c>
      <c r="Z58" s="19" t="s">
        <v>49</v>
      </c>
      <c r="AA58" s="19">
        <v>1</v>
      </c>
      <c r="AB58" s="13">
        <v>6500000</v>
      </c>
      <c r="AC58" s="14">
        <f t="shared" si="57"/>
        <v>6500000</v>
      </c>
      <c r="AE58" s="19" t="s">
        <v>109</v>
      </c>
      <c r="AF58" s="18" t="s">
        <v>110</v>
      </c>
      <c r="AG58" s="19" t="s">
        <v>49</v>
      </c>
      <c r="AH58" s="19">
        <v>0</v>
      </c>
      <c r="AI58" s="13">
        <v>6500000</v>
      </c>
      <c r="AJ58" s="14">
        <f>ROUND(AH58*AI58,0)</f>
        <v>0</v>
      </c>
      <c r="AL58" s="19" t="s">
        <v>109</v>
      </c>
      <c r="AM58" s="18" t="s">
        <v>110</v>
      </c>
      <c r="AN58" s="19" t="s">
        <v>49</v>
      </c>
      <c r="AO58" s="19">
        <v>1</v>
      </c>
      <c r="AP58" s="13">
        <v>6500000</v>
      </c>
      <c r="AQ58" s="14">
        <f t="shared" si="58"/>
        <v>6500000</v>
      </c>
      <c r="AS58" s="19" t="s">
        <v>109</v>
      </c>
      <c r="AT58" s="18" t="s">
        <v>110</v>
      </c>
      <c r="AU58" s="19" t="s">
        <v>14</v>
      </c>
      <c r="AV58" s="19">
        <v>0</v>
      </c>
      <c r="AW58" s="13">
        <v>6500000</v>
      </c>
      <c r="AX58" s="14">
        <f t="shared" si="59"/>
        <v>0</v>
      </c>
      <c r="AZ58" s="19" t="s">
        <v>109</v>
      </c>
      <c r="BA58" s="18" t="s">
        <v>110</v>
      </c>
      <c r="BB58" s="19" t="s">
        <v>49</v>
      </c>
      <c r="BC58" s="19">
        <v>1</v>
      </c>
      <c r="BD58" s="13">
        <v>6500000</v>
      </c>
      <c r="BE58" s="14">
        <f t="shared" si="60"/>
        <v>6500000</v>
      </c>
    </row>
    <row r="59" spans="2:57" ht="57" thickBot="1" x14ac:dyDescent="0.3">
      <c r="B59" s="43" t="s">
        <v>111</v>
      </c>
      <c r="C59" s="44" t="s">
        <v>112</v>
      </c>
      <c r="D59" s="43" t="s">
        <v>49</v>
      </c>
      <c r="E59" s="32">
        <f t="shared" si="54"/>
        <v>3</v>
      </c>
      <c r="F59" s="45">
        <v>126600000</v>
      </c>
      <c r="G59" s="34">
        <f t="shared" si="55"/>
        <v>379800000</v>
      </c>
      <c r="H59" s="57"/>
      <c r="J59" s="9" t="s">
        <v>111</v>
      </c>
      <c r="K59" s="2" t="s">
        <v>112</v>
      </c>
      <c r="L59" s="9" t="s">
        <v>49</v>
      </c>
      <c r="M59" s="9">
        <v>0</v>
      </c>
      <c r="N59" s="10">
        <v>126600000</v>
      </c>
      <c r="O59" s="14">
        <f t="shared" si="36"/>
        <v>0</v>
      </c>
      <c r="Q59" s="9" t="s">
        <v>111</v>
      </c>
      <c r="R59" s="2" t="s">
        <v>112</v>
      </c>
      <c r="S59" s="9" t="s">
        <v>49</v>
      </c>
      <c r="T59" s="9">
        <v>0</v>
      </c>
      <c r="U59" s="10">
        <v>126600000</v>
      </c>
      <c r="V59" s="14">
        <f t="shared" si="56"/>
        <v>0</v>
      </c>
      <c r="X59" s="9" t="s">
        <v>111</v>
      </c>
      <c r="Y59" s="2" t="s">
        <v>112</v>
      </c>
      <c r="Z59" s="9" t="s">
        <v>49</v>
      </c>
      <c r="AA59" s="9">
        <v>1</v>
      </c>
      <c r="AB59" s="10">
        <v>126600000</v>
      </c>
      <c r="AC59" s="14">
        <f t="shared" si="57"/>
        <v>126600000</v>
      </c>
      <c r="AE59" s="9" t="s">
        <v>111</v>
      </c>
      <c r="AF59" s="2" t="s">
        <v>112</v>
      </c>
      <c r="AG59" s="9" t="s">
        <v>49</v>
      </c>
      <c r="AH59" s="9">
        <v>0</v>
      </c>
      <c r="AI59" s="10">
        <v>126600000</v>
      </c>
      <c r="AJ59" s="14">
        <f>ROUND(AH59*AI59,0)</f>
        <v>0</v>
      </c>
      <c r="AL59" s="9" t="s">
        <v>111</v>
      </c>
      <c r="AM59" s="2" t="s">
        <v>112</v>
      </c>
      <c r="AN59" s="9" t="s">
        <v>49</v>
      </c>
      <c r="AO59" s="9">
        <v>1</v>
      </c>
      <c r="AP59" s="10">
        <v>126600000</v>
      </c>
      <c r="AQ59" s="14">
        <f t="shared" si="58"/>
        <v>126600000</v>
      </c>
      <c r="AS59" s="9" t="s">
        <v>111</v>
      </c>
      <c r="AT59" s="2" t="s">
        <v>112</v>
      </c>
      <c r="AU59" s="9" t="s">
        <v>14</v>
      </c>
      <c r="AV59" s="9">
        <v>0</v>
      </c>
      <c r="AW59" s="10">
        <v>126600000</v>
      </c>
      <c r="AX59" s="14">
        <f t="shared" si="59"/>
        <v>0</v>
      </c>
      <c r="AZ59" s="9" t="s">
        <v>111</v>
      </c>
      <c r="BA59" s="2" t="s">
        <v>112</v>
      </c>
      <c r="BB59" s="9" t="s">
        <v>49</v>
      </c>
      <c r="BC59" s="9">
        <v>1</v>
      </c>
      <c r="BD59" s="10">
        <v>126600000</v>
      </c>
      <c r="BE59" s="14">
        <f t="shared" si="60"/>
        <v>126600000</v>
      </c>
    </row>
    <row r="60" spans="2:57" ht="57" customHeight="1" thickBot="1" x14ac:dyDescent="0.3">
      <c r="B60" s="30" t="s">
        <v>135</v>
      </c>
      <c r="C60" s="38" t="s">
        <v>140</v>
      </c>
      <c r="D60" s="30" t="s">
        <v>11</v>
      </c>
      <c r="E60" s="32">
        <f t="shared" si="54"/>
        <v>601</v>
      </c>
      <c r="F60" s="33">
        <v>195000</v>
      </c>
      <c r="G60" s="34">
        <f t="shared" si="55"/>
        <v>117195000</v>
      </c>
      <c r="H60" s="57"/>
      <c r="J60" s="19" t="s">
        <v>135</v>
      </c>
      <c r="K60" s="20" t="s">
        <v>140</v>
      </c>
      <c r="L60" s="19" t="s">
        <v>11</v>
      </c>
      <c r="M60" s="19">
        <v>0</v>
      </c>
      <c r="N60" s="13">
        <v>195000</v>
      </c>
      <c r="O60" s="14">
        <f t="shared" si="36"/>
        <v>0</v>
      </c>
      <c r="Q60" s="19" t="s">
        <v>135</v>
      </c>
      <c r="R60" s="20" t="s">
        <v>140</v>
      </c>
      <c r="S60" s="19" t="s">
        <v>11</v>
      </c>
      <c r="T60" s="19">
        <v>0</v>
      </c>
      <c r="U60" s="13">
        <v>195000</v>
      </c>
      <c r="V60" s="14">
        <f t="shared" si="56"/>
        <v>0</v>
      </c>
      <c r="X60" s="19" t="s">
        <v>135</v>
      </c>
      <c r="Y60" s="20" t="s">
        <v>140</v>
      </c>
      <c r="Z60" s="19" t="s">
        <v>11</v>
      </c>
      <c r="AA60" s="19">
        <v>200</v>
      </c>
      <c r="AB60" s="13">
        <v>195000</v>
      </c>
      <c r="AC60" s="14">
        <f t="shared" si="57"/>
        <v>39000000</v>
      </c>
      <c r="AE60" s="19" t="s">
        <v>135</v>
      </c>
      <c r="AF60" s="20" t="s">
        <v>140</v>
      </c>
      <c r="AG60" s="19" t="s">
        <v>11</v>
      </c>
      <c r="AH60" s="19">
        <v>200</v>
      </c>
      <c r="AI60" s="13">
        <v>195000</v>
      </c>
      <c r="AJ60" s="14">
        <f>ROUND(AH60*AI60,0)</f>
        <v>39000000</v>
      </c>
      <c r="AL60" s="19" t="s">
        <v>135</v>
      </c>
      <c r="AM60" s="20" t="s">
        <v>140</v>
      </c>
      <c r="AN60" s="19" t="s">
        <v>11</v>
      </c>
      <c r="AO60" s="19">
        <v>200</v>
      </c>
      <c r="AP60" s="13">
        <v>195000</v>
      </c>
      <c r="AQ60" s="14">
        <f t="shared" si="58"/>
        <v>39000000</v>
      </c>
      <c r="AS60" s="19" t="s">
        <v>135</v>
      </c>
      <c r="AT60" s="20" t="s">
        <v>140</v>
      </c>
      <c r="AU60" s="19" t="s">
        <v>11</v>
      </c>
      <c r="AV60" s="19">
        <v>0</v>
      </c>
      <c r="AW60" s="13">
        <v>195000</v>
      </c>
      <c r="AX60" s="14">
        <f t="shared" si="59"/>
        <v>0</v>
      </c>
      <c r="AZ60" s="19" t="s">
        <v>135</v>
      </c>
      <c r="BA60" s="20" t="s">
        <v>140</v>
      </c>
      <c r="BB60" s="19" t="s">
        <v>11</v>
      </c>
      <c r="BC60" s="19">
        <v>1</v>
      </c>
      <c r="BD60" s="13">
        <v>195000</v>
      </c>
      <c r="BE60" s="14">
        <f t="shared" si="60"/>
        <v>195000</v>
      </c>
    </row>
    <row r="61" spans="2:57" ht="17.100000000000001" customHeight="1" thickBot="1" x14ac:dyDescent="0.3">
      <c r="B61" s="71" t="s">
        <v>113</v>
      </c>
      <c r="C61" s="72"/>
      <c r="D61" s="72"/>
      <c r="E61" s="72"/>
      <c r="F61" s="82"/>
      <c r="G61" s="46">
        <f>SUBTOTAL(9,G7:G60)</f>
        <v>5858317438</v>
      </c>
      <c r="H61" s="58"/>
      <c r="J61" s="99" t="s">
        <v>113</v>
      </c>
      <c r="K61" s="100"/>
      <c r="L61" s="100"/>
      <c r="M61" s="100"/>
      <c r="N61" s="101"/>
      <c r="O61" s="3">
        <f>SUBTOTAL(9,O7:O60)</f>
        <v>875679137</v>
      </c>
      <c r="Q61" s="99" t="s">
        <v>130</v>
      </c>
      <c r="R61" s="100"/>
      <c r="S61" s="100"/>
      <c r="T61" s="100"/>
      <c r="U61" s="101"/>
      <c r="V61" s="3">
        <f>SUBTOTAL(9,V7:V60)</f>
        <v>536799666</v>
      </c>
      <c r="X61" s="99" t="s">
        <v>136</v>
      </c>
      <c r="Y61" s="100"/>
      <c r="Z61" s="100"/>
      <c r="AA61" s="100"/>
      <c r="AB61" s="101"/>
      <c r="AC61" s="3">
        <f>SUBTOTAL(9,AC7:AC60)</f>
        <v>772924562</v>
      </c>
      <c r="AE61" s="99" t="s">
        <v>136</v>
      </c>
      <c r="AF61" s="100"/>
      <c r="AG61" s="100"/>
      <c r="AH61" s="100"/>
      <c r="AI61" s="101"/>
      <c r="AJ61" s="3">
        <f>SUBTOTAL(9,AJ7:AJ60)</f>
        <v>1024458857</v>
      </c>
      <c r="AL61" s="99" t="s">
        <v>136</v>
      </c>
      <c r="AM61" s="100"/>
      <c r="AN61" s="100"/>
      <c r="AO61" s="100"/>
      <c r="AP61" s="101"/>
      <c r="AQ61" s="3">
        <f>SUBTOTAL(9,AQ7:AQ60)</f>
        <v>766672327</v>
      </c>
      <c r="AS61" s="99" t="s">
        <v>136</v>
      </c>
      <c r="AT61" s="100"/>
      <c r="AU61" s="100"/>
      <c r="AV61" s="100"/>
      <c r="AW61" s="101"/>
      <c r="AX61" s="3">
        <f>SUBTOTAL(9,AX7:AX60)</f>
        <v>565857527</v>
      </c>
      <c r="AZ61" s="99" t="s">
        <v>136</v>
      </c>
      <c r="BA61" s="100"/>
      <c r="BB61" s="100"/>
      <c r="BC61" s="100"/>
      <c r="BD61" s="101"/>
      <c r="BE61" s="3">
        <f>SUBTOTAL(9,BE7:BE60)</f>
        <v>1315925362</v>
      </c>
    </row>
    <row r="62" spans="2:57" ht="17.100000000000001" customHeight="1" thickBot="1" x14ac:dyDescent="0.3">
      <c r="B62" s="68"/>
      <c r="C62" s="69"/>
      <c r="D62" s="70" t="s">
        <v>114</v>
      </c>
      <c r="E62" s="70"/>
      <c r="F62" s="47">
        <v>0.25</v>
      </c>
      <c r="G62" s="48">
        <f>ROUND(F62*$G$61,0)</f>
        <v>1464579360</v>
      </c>
      <c r="H62" s="59"/>
      <c r="J62" s="92"/>
      <c r="K62" s="93"/>
      <c r="L62" s="94" t="s">
        <v>114</v>
      </c>
      <c r="M62" s="94"/>
      <c r="N62" s="23">
        <v>0.25</v>
      </c>
      <c r="O62" s="12">
        <f>ROUND(N62*$O$61,0)</f>
        <v>218919784</v>
      </c>
      <c r="Q62" s="92"/>
      <c r="R62" s="93"/>
      <c r="S62" s="94" t="s">
        <v>114</v>
      </c>
      <c r="T62" s="94"/>
      <c r="U62" s="23">
        <v>0.25</v>
      </c>
      <c r="V62" s="12">
        <f>ROUND(U62*$V$61,0)</f>
        <v>134199917</v>
      </c>
      <c r="X62" s="92"/>
      <c r="Y62" s="93"/>
      <c r="Z62" s="94" t="s">
        <v>114</v>
      </c>
      <c r="AA62" s="94"/>
      <c r="AB62" s="23">
        <v>0.25</v>
      </c>
      <c r="AC62" s="12">
        <f>ROUND(AB62*$AC$61,0)</f>
        <v>193231141</v>
      </c>
      <c r="AE62" s="92"/>
      <c r="AF62" s="93"/>
      <c r="AG62" s="94" t="s">
        <v>114</v>
      </c>
      <c r="AH62" s="94"/>
      <c r="AI62" s="23">
        <v>0.25</v>
      </c>
      <c r="AJ62" s="12">
        <f>ROUND(AI62*$AJ$61,0)</f>
        <v>256114714</v>
      </c>
      <c r="AL62" s="92"/>
      <c r="AM62" s="93"/>
      <c r="AN62" s="94" t="s">
        <v>114</v>
      </c>
      <c r="AO62" s="94"/>
      <c r="AP62" s="23">
        <v>0.25</v>
      </c>
      <c r="AQ62" s="12">
        <f>ROUND(AP62*$AQ$61,0)</f>
        <v>191668082</v>
      </c>
      <c r="AS62" s="92"/>
      <c r="AT62" s="93"/>
      <c r="AU62" s="94" t="s">
        <v>114</v>
      </c>
      <c r="AV62" s="94"/>
      <c r="AW62" s="23">
        <v>0.25</v>
      </c>
      <c r="AX62" s="12">
        <f>ROUND(AW62*$AX$61,0)</f>
        <v>141464382</v>
      </c>
      <c r="AZ62" s="92"/>
      <c r="BA62" s="93"/>
      <c r="BB62" s="94" t="s">
        <v>114</v>
      </c>
      <c r="BC62" s="94"/>
      <c r="BD62" s="23">
        <v>0.25</v>
      </c>
      <c r="BE62" s="12">
        <f>ROUND(BD62*$BE$61,0)</f>
        <v>328981341</v>
      </c>
    </row>
    <row r="63" spans="2:57" ht="17.100000000000001" customHeight="1" thickBot="1" x14ac:dyDescent="0.3">
      <c r="B63" s="68"/>
      <c r="C63" s="69"/>
      <c r="D63" s="70" t="s">
        <v>115</v>
      </c>
      <c r="E63" s="70"/>
      <c r="F63" s="49">
        <v>0.01</v>
      </c>
      <c r="G63" s="48">
        <f>ROUND(F63*$G$61,0)</f>
        <v>58583174</v>
      </c>
      <c r="H63" s="59"/>
      <c r="J63" s="92"/>
      <c r="K63" s="93"/>
      <c r="L63" s="94" t="s">
        <v>115</v>
      </c>
      <c r="M63" s="94"/>
      <c r="N63" s="22">
        <v>0.01</v>
      </c>
      <c r="O63" s="12">
        <f>ROUND(N63*$O$61,0)</f>
        <v>8756791</v>
      </c>
      <c r="Q63" s="92"/>
      <c r="R63" s="93"/>
      <c r="S63" s="94" t="s">
        <v>115</v>
      </c>
      <c r="T63" s="94"/>
      <c r="U63" s="22">
        <v>0.01</v>
      </c>
      <c r="V63" s="12">
        <f t="shared" ref="V63:V64" si="61">ROUND(U63*$V$61,0)</f>
        <v>5367997</v>
      </c>
      <c r="X63" s="92"/>
      <c r="Y63" s="93"/>
      <c r="Z63" s="94" t="s">
        <v>115</v>
      </c>
      <c r="AA63" s="94"/>
      <c r="AB63" s="22">
        <v>0.01</v>
      </c>
      <c r="AC63" s="12">
        <f t="shared" ref="AC63:AC64" si="62">ROUND(AB63*$AC$61,0)</f>
        <v>7729246</v>
      </c>
      <c r="AE63" s="92"/>
      <c r="AF63" s="93"/>
      <c r="AG63" s="94" t="s">
        <v>115</v>
      </c>
      <c r="AH63" s="94"/>
      <c r="AI63" s="22">
        <v>0.01</v>
      </c>
      <c r="AJ63" s="12">
        <f t="shared" ref="AJ63:AJ64" si="63">ROUND(AI63*$AJ$61,0)</f>
        <v>10244589</v>
      </c>
      <c r="AL63" s="92"/>
      <c r="AM63" s="93"/>
      <c r="AN63" s="94" t="s">
        <v>115</v>
      </c>
      <c r="AO63" s="94"/>
      <c r="AP63" s="22">
        <v>0.01</v>
      </c>
      <c r="AQ63" s="12">
        <f t="shared" ref="AQ63:AQ64" si="64">ROUND(AP63*$AQ$61,0)</f>
        <v>7666723</v>
      </c>
      <c r="AS63" s="92"/>
      <c r="AT63" s="93"/>
      <c r="AU63" s="94" t="s">
        <v>115</v>
      </c>
      <c r="AV63" s="94"/>
      <c r="AW63" s="22">
        <v>0.01</v>
      </c>
      <c r="AX63" s="12">
        <f t="shared" ref="AX63:AX64" si="65">ROUND(AW63*$AX$61,0)</f>
        <v>5658575</v>
      </c>
      <c r="AZ63" s="92"/>
      <c r="BA63" s="93"/>
      <c r="BB63" s="94" t="s">
        <v>115</v>
      </c>
      <c r="BC63" s="94"/>
      <c r="BD63" s="22">
        <v>0.01</v>
      </c>
      <c r="BE63" s="12">
        <f t="shared" ref="BE63:BE64" si="66">ROUND(BD63*$BE$61,0)</f>
        <v>13159254</v>
      </c>
    </row>
    <row r="64" spans="2:57" ht="16.5" thickBot="1" x14ac:dyDescent="0.3">
      <c r="B64" s="68"/>
      <c r="C64" s="69"/>
      <c r="D64" s="70" t="s">
        <v>116</v>
      </c>
      <c r="E64" s="70"/>
      <c r="F64" s="49">
        <v>0.05</v>
      </c>
      <c r="G64" s="48">
        <f>ROUND(F64*$G$61,0)</f>
        <v>292915872</v>
      </c>
      <c r="H64" s="59"/>
      <c r="J64" s="92"/>
      <c r="K64" s="93"/>
      <c r="L64" s="94" t="s">
        <v>116</v>
      </c>
      <c r="M64" s="94"/>
      <c r="N64" s="22">
        <v>0.05</v>
      </c>
      <c r="O64" s="12">
        <f>ROUND(N64*$O$61,0)</f>
        <v>43783957</v>
      </c>
      <c r="Q64" s="92"/>
      <c r="R64" s="93"/>
      <c r="S64" s="94" t="s">
        <v>116</v>
      </c>
      <c r="T64" s="94"/>
      <c r="U64" s="22">
        <v>0.05</v>
      </c>
      <c r="V64" s="12">
        <f t="shared" si="61"/>
        <v>26839983</v>
      </c>
      <c r="X64" s="92"/>
      <c r="Y64" s="93"/>
      <c r="Z64" s="94" t="s">
        <v>116</v>
      </c>
      <c r="AA64" s="94"/>
      <c r="AB64" s="22">
        <v>0.05</v>
      </c>
      <c r="AC64" s="12">
        <f t="shared" si="62"/>
        <v>38646228</v>
      </c>
      <c r="AE64" s="92"/>
      <c r="AF64" s="93"/>
      <c r="AG64" s="94" t="s">
        <v>116</v>
      </c>
      <c r="AH64" s="94"/>
      <c r="AI64" s="22">
        <v>0.05</v>
      </c>
      <c r="AJ64" s="12">
        <f t="shared" si="63"/>
        <v>51222943</v>
      </c>
      <c r="AL64" s="92"/>
      <c r="AM64" s="93"/>
      <c r="AN64" s="94" t="s">
        <v>116</v>
      </c>
      <c r="AO64" s="94"/>
      <c r="AP64" s="22">
        <v>0.05</v>
      </c>
      <c r="AQ64" s="12">
        <f t="shared" si="64"/>
        <v>38333616</v>
      </c>
      <c r="AS64" s="92"/>
      <c r="AT64" s="93"/>
      <c r="AU64" s="94" t="s">
        <v>116</v>
      </c>
      <c r="AV64" s="94"/>
      <c r="AW64" s="22">
        <v>0.05</v>
      </c>
      <c r="AX64" s="12">
        <f t="shared" si="65"/>
        <v>28292876</v>
      </c>
      <c r="AZ64" s="92"/>
      <c r="BA64" s="93"/>
      <c r="BB64" s="94" t="s">
        <v>116</v>
      </c>
      <c r="BC64" s="94"/>
      <c r="BD64" s="22">
        <v>0.05</v>
      </c>
      <c r="BE64" s="12">
        <f t="shared" si="66"/>
        <v>65796268</v>
      </c>
    </row>
    <row r="65" spans="2:57" ht="17.100000000000001" customHeight="1" thickBot="1" x14ac:dyDescent="0.3">
      <c r="B65" s="71" t="s">
        <v>117</v>
      </c>
      <c r="C65" s="72"/>
      <c r="D65" s="73"/>
      <c r="E65" s="73"/>
      <c r="F65" s="74"/>
      <c r="G65" s="50">
        <f>SUM(G61:G64)</f>
        <v>7674395844</v>
      </c>
      <c r="H65" s="58"/>
      <c r="J65" s="99" t="s">
        <v>117</v>
      </c>
      <c r="K65" s="100"/>
      <c r="L65" s="102"/>
      <c r="M65" s="102"/>
      <c r="N65" s="103"/>
      <c r="O65" s="3">
        <f>SUM(O61:O64)</f>
        <v>1147139669</v>
      </c>
      <c r="Q65" s="99" t="s">
        <v>131</v>
      </c>
      <c r="R65" s="100"/>
      <c r="S65" s="102"/>
      <c r="T65" s="102"/>
      <c r="U65" s="103"/>
      <c r="V65" s="3">
        <f>SUM(V61:V64)</f>
        <v>703207563</v>
      </c>
      <c r="X65" s="99" t="s">
        <v>117</v>
      </c>
      <c r="Y65" s="100"/>
      <c r="Z65" s="102"/>
      <c r="AA65" s="102"/>
      <c r="AB65" s="103"/>
      <c r="AC65" s="3">
        <f>SUM(AC61:AC64)</f>
        <v>1012531177</v>
      </c>
      <c r="AE65" s="99" t="s">
        <v>117</v>
      </c>
      <c r="AF65" s="100"/>
      <c r="AG65" s="102"/>
      <c r="AH65" s="102"/>
      <c r="AI65" s="103"/>
      <c r="AJ65" s="3">
        <f>SUM(AJ61:AJ64)</f>
        <v>1342041103</v>
      </c>
      <c r="AL65" s="99" t="s">
        <v>117</v>
      </c>
      <c r="AM65" s="100"/>
      <c r="AN65" s="102"/>
      <c r="AO65" s="102"/>
      <c r="AP65" s="103"/>
      <c r="AQ65" s="3">
        <f>SUM(AQ61:AQ64)</f>
        <v>1004340748</v>
      </c>
      <c r="AS65" s="99" t="s">
        <v>117</v>
      </c>
      <c r="AT65" s="100"/>
      <c r="AU65" s="102"/>
      <c r="AV65" s="102"/>
      <c r="AW65" s="103"/>
      <c r="AX65" s="3">
        <f>SUM(AX61:AX64)</f>
        <v>741273360</v>
      </c>
      <c r="AZ65" s="99" t="s">
        <v>117</v>
      </c>
      <c r="BA65" s="100"/>
      <c r="BB65" s="102"/>
      <c r="BC65" s="102"/>
      <c r="BD65" s="103"/>
      <c r="BE65" s="3">
        <f>SUM(BE61:BE64)</f>
        <v>1723862225</v>
      </c>
    </row>
    <row r="66" spans="2:57" ht="16.5" thickBot="1" x14ac:dyDescent="0.3">
      <c r="B66" s="51"/>
      <c r="C66" s="51"/>
      <c r="D66" s="51"/>
      <c r="E66" s="51"/>
      <c r="F66" s="51"/>
      <c r="G66" s="52">
        <f>SUM(O65,V65,AC65,AJ65,AQ65,AX65,BE65)</f>
        <v>7674395845</v>
      </c>
      <c r="H66" s="58"/>
    </row>
    <row r="72" spans="2:57" x14ac:dyDescent="0.25">
      <c r="G72" s="60"/>
    </row>
    <row r="73" spans="2:57" x14ac:dyDescent="0.25">
      <c r="G73" s="61"/>
    </row>
    <row r="74" spans="2:57" x14ac:dyDescent="0.25">
      <c r="G74" s="60"/>
    </row>
    <row r="75" spans="2:57" x14ac:dyDescent="0.25">
      <c r="G75" s="62"/>
    </row>
    <row r="76" spans="2:57" x14ac:dyDescent="0.25">
      <c r="G76" s="60"/>
    </row>
    <row r="77" spans="2:57" x14ac:dyDescent="0.25">
      <c r="G77" s="63"/>
    </row>
    <row r="78" spans="2:57" x14ac:dyDescent="0.25">
      <c r="G78" s="60"/>
    </row>
    <row r="79" spans="2:57" x14ac:dyDescent="0.25">
      <c r="G79" s="64"/>
    </row>
    <row r="80" spans="2:57" x14ac:dyDescent="0.25">
      <c r="G80" s="60"/>
    </row>
    <row r="81" spans="7:7" x14ac:dyDescent="0.25">
      <c r="G81" s="63"/>
    </row>
    <row r="82" spans="7:7" x14ac:dyDescent="0.25">
      <c r="G82" s="60"/>
    </row>
    <row r="83" spans="7:7" x14ac:dyDescent="0.25">
      <c r="G83" s="65"/>
    </row>
    <row r="84" spans="7:7" x14ac:dyDescent="0.25">
      <c r="G84" s="60"/>
    </row>
    <row r="85" spans="7:7" x14ac:dyDescent="0.25">
      <c r="G85" s="66"/>
    </row>
    <row r="86" spans="7:7" x14ac:dyDescent="0.25">
      <c r="G86" s="67"/>
    </row>
  </sheetData>
  <mergeCells count="136">
    <mergeCell ref="J61:N61"/>
    <mergeCell ref="J62:K64"/>
    <mergeCell ref="L62:M62"/>
    <mergeCell ref="L63:M63"/>
    <mergeCell ref="L64:M64"/>
    <mergeCell ref="K55:N55"/>
    <mergeCell ref="J65:N65"/>
    <mergeCell ref="L3:O3"/>
    <mergeCell ref="S3:V3"/>
    <mergeCell ref="S4:V4"/>
    <mergeCell ref="S5:V5"/>
    <mergeCell ref="R7:U7"/>
    <mergeCell ref="R14:U14"/>
    <mergeCell ref="J3:K5"/>
    <mergeCell ref="L4:O4"/>
    <mergeCell ref="L5:O5"/>
    <mergeCell ref="K50:N50"/>
    <mergeCell ref="K40:N40"/>
    <mergeCell ref="K30:N30"/>
    <mergeCell ref="K21:N21"/>
    <mergeCell ref="K7:N7"/>
    <mergeCell ref="K14:N14"/>
    <mergeCell ref="X65:AB65"/>
    <mergeCell ref="Z3:AC3"/>
    <mergeCell ref="Z4:AC4"/>
    <mergeCell ref="Z5:AC5"/>
    <mergeCell ref="Y7:AB7"/>
    <mergeCell ref="Y14:AB14"/>
    <mergeCell ref="Y21:AB21"/>
    <mergeCell ref="Q62:R64"/>
    <mergeCell ref="S62:T62"/>
    <mergeCell ref="S63:T63"/>
    <mergeCell ref="S64:T64"/>
    <mergeCell ref="Q65:U65"/>
    <mergeCell ref="X3:Y5"/>
    <mergeCell ref="Y30:AB30"/>
    <mergeCell ref="Y40:AB40"/>
    <mergeCell ref="Y50:AB50"/>
    <mergeCell ref="Y55:AB55"/>
    <mergeCell ref="R21:U21"/>
    <mergeCell ref="R30:U30"/>
    <mergeCell ref="R40:U40"/>
    <mergeCell ref="R50:U50"/>
    <mergeCell ref="R55:U55"/>
    <mergeCell ref="Q61:U61"/>
    <mergeCell ref="Q3:R5"/>
    <mergeCell ref="AE65:AI65"/>
    <mergeCell ref="AF21:AI21"/>
    <mergeCell ref="AF30:AI30"/>
    <mergeCell ref="AF40:AI40"/>
    <mergeCell ref="AF50:AI50"/>
    <mergeCell ref="AF55:AI55"/>
    <mergeCell ref="AE61:AI61"/>
    <mergeCell ref="AE3:AF5"/>
    <mergeCell ref="AG3:AJ3"/>
    <mergeCell ref="AG4:AJ4"/>
    <mergeCell ref="AG5:AJ5"/>
    <mergeCell ref="AF7:AI7"/>
    <mergeCell ref="AF14:AI14"/>
    <mergeCell ref="AL65:AP65"/>
    <mergeCell ref="AS3:AT5"/>
    <mergeCell ref="AT30:AW30"/>
    <mergeCell ref="AT40:AW40"/>
    <mergeCell ref="AT50:AW50"/>
    <mergeCell ref="AT55:AW55"/>
    <mergeCell ref="AM21:AP21"/>
    <mergeCell ref="AM30:AP30"/>
    <mergeCell ref="AM40:AP40"/>
    <mergeCell ref="AM50:AP50"/>
    <mergeCell ref="AM55:AP55"/>
    <mergeCell ref="AL61:AP61"/>
    <mergeCell ref="AL3:AM5"/>
    <mergeCell ref="AN3:AQ3"/>
    <mergeCell ref="AN4:AQ4"/>
    <mergeCell ref="AN5:AQ5"/>
    <mergeCell ref="AM7:AP7"/>
    <mergeCell ref="AM14:AP14"/>
    <mergeCell ref="AZ65:BD65"/>
    <mergeCell ref="AE62:AF64"/>
    <mergeCell ref="BA21:BD21"/>
    <mergeCell ref="BA30:BD30"/>
    <mergeCell ref="BA40:BD40"/>
    <mergeCell ref="BA50:BD50"/>
    <mergeCell ref="BA55:BD55"/>
    <mergeCell ref="AZ61:BD61"/>
    <mergeCell ref="AZ3:BA5"/>
    <mergeCell ref="BB3:BE3"/>
    <mergeCell ref="BB4:BE4"/>
    <mergeCell ref="BB5:BE5"/>
    <mergeCell ref="BA7:BD7"/>
    <mergeCell ref="BA14:BD14"/>
    <mergeCell ref="AS61:AW61"/>
    <mergeCell ref="AS62:AT64"/>
    <mergeCell ref="AU62:AV62"/>
    <mergeCell ref="AU63:AV63"/>
    <mergeCell ref="AU64:AV64"/>
    <mergeCell ref="AS65:AW65"/>
    <mergeCell ref="AU3:AX3"/>
    <mergeCell ref="AU4:AX4"/>
    <mergeCell ref="AU5:AX5"/>
    <mergeCell ref="AT7:AW7"/>
    <mergeCell ref="B3:C5"/>
    <mergeCell ref="D3:G3"/>
    <mergeCell ref="D4:G4"/>
    <mergeCell ref="D5:G5"/>
    <mergeCell ref="C7:F7"/>
    <mergeCell ref="C14:F14"/>
    <mergeCell ref="AZ62:BA64"/>
    <mergeCell ref="BB62:BC62"/>
    <mergeCell ref="BB63:BC63"/>
    <mergeCell ref="BB64:BC64"/>
    <mergeCell ref="AT14:AW14"/>
    <mergeCell ref="AT21:AW21"/>
    <mergeCell ref="AL62:AM64"/>
    <mergeCell ref="AN62:AO62"/>
    <mergeCell ref="AN63:AO63"/>
    <mergeCell ref="AN64:AO64"/>
    <mergeCell ref="AG62:AH62"/>
    <mergeCell ref="AG63:AH63"/>
    <mergeCell ref="AG64:AH64"/>
    <mergeCell ref="X61:AB61"/>
    <mergeCell ref="X62:Y64"/>
    <mergeCell ref="Z62:AA62"/>
    <mergeCell ref="Z63:AA63"/>
    <mergeCell ref="Z64:AA64"/>
    <mergeCell ref="B62:C64"/>
    <mergeCell ref="D62:E62"/>
    <mergeCell ref="D63:E63"/>
    <mergeCell ref="D64:E64"/>
    <mergeCell ref="B65:F65"/>
    <mergeCell ref="C21:F21"/>
    <mergeCell ref="C30:F30"/>
    <mergeCell ref="C40:F40"/>
    <mergeCell ref="C50:F50"/>
    <mergeCell ref="C55:F55"/>
    <mergeCell ref="B61:F61"/>
  </mergeCells>
  <phoneticPr fontId="1" type="noConversion"/>
  <pageMargins left="0.7" right="0.7" top="0.75" bottom="0.75" header="0.3" footer="0.3"/>
  <ignoredErrors>
    <ignoredError sqref="B7:G7 G66 B14:G14 B8:D8 F8:G8 B9:D13 F9:G13 B21:G21 B15:D20 F15:G20 B30:G30 B22:D29 F22:G29 B40:G40 B31:D39 F31:G39 B50:G50 B41:D49 F41:G49 B55:G55 B51:D54 F51:G54 B61:G65 B56:D60 F56:G60 E8:E13 E15:E20 E22:E29 E31:E39 E41:E49 E51:E54 E56:E60" unlockedFormula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65"/>
  <sheetViews>
    <sheetView showGridLines="0" topLeftCell="A49" zoomScale="165" workbookViewId="0">
      <selection activeCell="C59" sqref="C59"/>
    </sheetView>
  </sheetViews>
  <sheetFormatPr baseColWidth="10" defaultRowHeight="15.75" x14ac:dyDescent="0.25"/>
  <cols>
    <col min="2" max="2" width="6.875" customWidth="1"/>
    <col min="3" max="3" width="35.875" customWidth="1"/>
    <col min="4" max="6" width="10.875" customWidth="1"/>
    <col min="7" max="7" width="12.875" customWidth="1"/>
  </cols>
  <sheetData>
    <row r="2" spans="2:7" ht="16.5" thickBot="1" x14ac:dyDescent="0.3"/>
    <row r="3" spans="2:7" ht="38.1" customHeight="1" thickBot="1" x14ac:dyDescent="0.3">
      <c r="B3" s="107"/>
      <c r="C3" s="108"/>
      <c r="D3" s="113" t="s">
        <v>0</v>
      </c>
      <c r="E3" s="114"/>
      <c r="F3" s="114"/>
      <c r="G3" s="115"/>
    </row>
    <row r="4" spans="2:7" ht="24.95" customHeight="1" thickBot="1" x14ac:dyDescent="0.3">
      <c r="B4" s="109"/>
      <c r="C4" s="110"/>
      <c r="D4" s="99" t="s">
        <v>1</v>
      </c>
      <c r="E4" s="100"/>
      <c r="F4" s="100"/>
      <c r="G4" s="101"/>
    </row>
    <row r="5" spans="2:7" ht="17.100000000000001" customHeight="1" thickBot="1" x14ac:dyDescent="0.3">
      <c r="B5" s="111"/>
      <c r="C5" s="112"/>
      <c r="D5" s="99" t="s">
        <v>2</v>
      </c>
      <c r="E5" s="100"/>
      <c r="F5" s="100"/>
      <c r="G5" s="101"/>
    </row>
    <row r="6" spans="2:7" ht="24.95" customHeight="1" thickBot="1" x14ac:dyDescent="0.3">
      <c r="B6" s="7" t="s">
        <v>154</v>
      </c>
      <c r="C6" s="1" t="s">
        <v>3</v>
      </c>
      <c r="D6" s="1" t="s">
        <v>4</v>
      </c>
      <c r="E6" s="1" t="s">
        <v>5</v>
      </c>
      <c r="F6" s="1" t="s">
        <v>6</v>
      </c>
      <c r="G6" s="1" t="s">
        <v>7</v>
      </c>
    </row>
    <row r="7" spans="2:7" ht="16.5" thickBot="1" x14ac:dyDescent="0.3">
      <c r="B7" s="15">
        <v>1</v>
      </c>
      <c r="C7" s="95" t="s">
        <v>8</v>
      </c>
      <c r="D7" s="95"/>
      <c r="E7" s="95"/>
      <c r="F7" s="95"/>
      <c r="G7" s="16">
        <f>SUBTOTAL(9,G8:G13)</f>
        <v>29736916</v>
      </c>
    </row>
    <row r="8" spans="2:7" ht="16.5" thickBot="1" x14ac:dyDescent="0.3">
      <c r="B8" s="19" t="s">
        <v>9</v>
      </c>
      <c r="C8" s="18" t="s">
        <v>10</v>
      </c>
      <c r="D8" s="19" t="s">
        <v>11</v>
      </c>
      <c r="E8" s="11">
        <v>1000</v>
      </c>
      <c r="F8" s="13">
        <v>10819</v>
      </c>
      <c r="G8" s="14">
        <f t="shared" ref="G8:G13" si="0">ROUND(E8*F8,0)</f>
        <v>10819000</v>
      </c>
    </row>
    <row r="9" spans="2:7" ht="23.25" thickBot="1" x14ac:dyDescent="0.3">
      <c r="B9" s="19" t="s">
        <v>12</v>
      </c>
      <c r="C9" s="18" t="s">
        <v>13</v>
      </c>
      <c r="D9" s="19" t="s">
        <v>14</v>
      </c>
      <c r="E9" s="19">
        <v>1</v>
      </c>
      <c r="F9" s="13">
        <v>4167916</v>
      </c>
      <c r="G9" s="14">
        <f t="shared" si="0"/>
        <v>4167916</v>
      </c>
    </row>
    <row r="10" spans="2:7" ht="23.25" thickBot="1" x14ac:dyDescent="0.3">
      <c r="B10" s="19" t="s">
        <v>15</v>
      </c>
      <c r="C10" s="18" t="s">
        <v>16</v>
      </c>
      <c r="D10" s="19" t="s">
        <v>17</v>
      </c>
      <c r="E10" s="19">
        <v>400</v>
      </c>
      <c r="F10" s="13">
        <v>24500</v>
      </c>
      <c r="G10" s="14">
        <f t="shared" si="0"/>
        <v>9800000</v>
      </c>
    </row>
    <row r="11" spans="2:7" ht="16.5" thickBot="1" x14ac:dyDescent="0.3">
      <c r="B11" s="19" t="s">
        <v>18</v>
      </c>
      <c r="C11" s="18" t="s">
        <v>19</v>
      </c>
      <c r="D11" s="19" t="s">
        <v>11</v>
      </c>
      <c r="E11" s="19">
        <v>1000</v>
      </c>
      <c r="F11" s="13">
        <v>4550</v>
      </c>
      <c r="G11" s="14">
        <f t="shared" si="0"/>
        <v>4550000</v>
      </c>
    </row>
    <row r="12" spans="2:7" ht="23.25" thickBot="1" x14ac:dyDescent="0.3">
      <c r="B12" s="19" t="s">
        <v>20</v>
      </c>
      <c r="C12" s="18" t="s">
        <v>21</v>
      </c>
      <c r="D12" s="19" t="s">
        <v>11</v>
      </c>
      <c r="E12" s="19">
        <v>2</v>
      </c>
      <c r="F12" s="13">
        <v>35000</v>
      </c>
      <c r="G12" s="14">
        <f t="shared" si="0"/>
        <v>70000</v>
      </c>
    </row>
    <row r="13" spans="2:7" ht="16.5" thickBot="1" x14ac:dyDescent="0.3">
      <c r="B13" s="19" t="s">
        <v>22</v>
      </c>
      <c r="C13" s="18" t="s">
        <v>23</v>
      </c>
      <c r="D13" s="19" t="s">
        <v>24</v>
      </c>
      <c r="E13" s="19">
        <v>2</v>
      </c>
      <c r="F13" s="13">
        <v>165000</v>
      </c>
      <c r="G13" s="14">
        <f t="shared" si="0"/>
        <v>330000</v>
      </c>
    </row>
    <row r="14" spans="2:7" ht="16.5" thickBot="1" x14ac:dyDescent="0.3">
      <c r="B14" s="15">
        <v>2</v>
      </c>
      <c r="C14" s="95" t="s">
        <v>25</v>
      </c>
      <c r="D14" s="95"/>
      <c r="E14" s="95"/>
      <c r="F14" s="95"/>
      <c r="G14" s="16">
        <f>SUBTOTAL(9,G15:G20)</f>
        <v>44482500</v>
      </c>
    </row>
    <row r="15" spans="2:7" ht="41.1" customHeight="1" thickBot="1" x14ac:dyDescent="0.3">
      <c r="B15" s="19" t="s">
        <v>26</v>
      </c>
      <c r="C15" s="18" t="s">
        <v>27</v>
      </c>
      <c r="D15" s="19" t="s">
        <v>24</v>
      </c>
      <c r="E15" s="19">
        <v>100</v>
      </c>
      <c r="F15" s="13">
        <v>38600</v>
      </c>
      <c r="G15" s="14">
        <f t="shared" ref="G15:G20" si="1">ROUND(E15*F15,0)</f>
        <v>3860000</v>
      </c>
    </row>
    <row r="16" spans="2:7" ht="16.5" thickBot="1" x14ac:dyDescent="0.3">
      <c r="B16" s="19" t="s">
        <v>28</v>
      </c>
      <c r="C16" s="18" t="s">
        <v>29</v>
      </c>
      <c r="D16" s="19" t="s">
        <v>24</v>
      </c>
      <c r="E16" s="19">
        <v>30</v>
      </c>
      <c r="F16" s="13">
        <v>18000</v>
      </c>
      <c r="G16" s="14">
        <f t="shared" si="1"/>
        <v>540000</v>
      </c>
    </row>
    <row r="17" spans="2:7" ht="23.25" thickBot="1" x14ac:dyDescent="0.3">
      <c r="B17" s="19" t="s">
        <v>30</v>
      </c>
      <c r="C17" s="18" t="s">
        <v>31</v>
      </c>
      <c r="D17" s="19" t="s">
        <v>24</v>
      </c>
      <c r="E17" s="19">
        <v>240</v>
      </c>
      <c r="F17" s="13">
        <v>68000</v>
      </c>
      <c r="G17" s="14">
        <f t="shared" si="1"/>
        <v>16320000</v>
      </c>
    </row>
    <row r="18" spans="2:7" ht="23.25" thickBot="1" x14ac:dyDescent="0.3">
      <c r="B18" s="19" t="s">
        <v>32</v>
      </c>
      <c r="C18" s="18" t="s">
        <v>33</v>
      </c>
      <c r="D18" s="19" t="s">
        <v>11</v>
      </c>
      <c r="E18" s="19">
        <v>1000</v>
      </c>
      <c r="F18" s="13">
        <v>7500</v>
      </c>
      <c r="G18" s="14">
        <f t="shared" si="1"/>
        <v>7500000</v>
      </c>
    </row>
    <row r="19" spans="2:7" ht="16.5" thickBot="1" x14ac:dyDescent="0.3">
      <c r="B19" s="19" t="s">
        <v>34</v>
      </c>
      <c r="C19" s="18" t="s">
        <v>35</v>
      </c>
      <c r="D19" s="19" t="s">
        <v>36</v>
      </c>
      <c r="E19" s="19">
        <v>12000</v>
      </c>
      <c r="F19" s="13">
        <v>1100</v>
      </c>
      <c r="G19" s="14">
        <f t="shared" si="1"/>
        <v>13200000</v>
      </c>
    </row>
    <row r="20" spans="2:7" ht="23.25" thickBot="1" x14ac:dyDescent="0.3">
      <c r="B20" s="19" t="s">
        <v>37</v>
      </c>
      <c r="C20" s="18" t="s">
        <v>38</v>
      </c>
      <c r="D20" s="19" t="s">
        <v>24</v>
      </c>
      <c r="E20" s="19">
        <v>125</v>
      </c>
      <c r="F20" s="13">
        <v>24500</v>
      </c>
      <c r="G20" s="14">
        <f t="shared" si="1"/>
        <v>3062500</v>
      </c>
    </row>
    <row r="21" spans="2:7" ht="16.5" thickBot="1" x14ac:dyDescent="0.3">
      <c r="B21" s="8">
        <v>3</v>
      </c>
      <c r="C21" s="96" t="s">
        <v>39</v>
      </c>
      <c r="D21" s="97"/>
      <c r="E21" s="97"/>
      <c r="F21" s="98"/>
      <c r="G21" s="6">
        <f>SUBTOTAL(9,G22:G29)</f>
        <v>308821000</v>
      </c>
    </row>
    <row r="22" spans="2:7" ht="23.25" thickBot="1" x14ac:dyDescent="0.3">
      <c r="B22" s="19" t="s">
        <v>40</v>
      </c>
      <c r="C22" s="18" t="s">
        <v>149</v>
      </c>
      <c r="D22" s="19" t="s">
        <v>11</v>
      </c>
      <c r="E22" s="19">
        <v>1094</v>
      </c>
      <c r="F22" s="13">
        <v>118600</v>
      </c>
      <c r="G22" s="14">
        <f>ROUND(E22*F22,0)</f>
        <v>129748400</v>
      </c>
    </row>
    <row r="23" spans="2:7" ht="16.5" thickBot="1" x14ac:dyDescent="0.3">
      <c r="B23" s="19" t="s">
        <v>41</v>
      </c>
      <c r="C23" s="18" t="s">
        <v>42</v>
      </c>
      <c r="D23" s="19" t="s">
        <v>17</v>
      </c>
      <c r="E23" s="19">
        <v>333</v>
      </c>
      <c r="F23" s="13">
        <v>61500</v>
      </c>
      <c r="G23" s="14">
        <f t="shared" ref="G23:G29" si="2">ROUND(E23*F23,0)</f>
        <v>20479500</v>
      </c>
    </row>
    <row r="24" spans="2:7" ht="23.25" thickBot="1" x14ac:dyDescent="0.3">
      <c r="B24" s="19" t="s">
        <v>43</v>
      </c>
      <c r="C24" s="18" t="s">
        <v>44</v>
      </c>
      <c r="D24" s="19" t="s">
        <v>17</v>
      </c>
      <c r="E24" s="19">
        <v>800</v>
      </c>
      <c r="F24" s="13">
        <v>68950</v>
      </c>
      <c r="G24" s="14">
        <f t="shared" si="2"/>
        <v>55160000</v>
      </c>
    </row>
    <row r="25" spans="2:7" ht="21" customHeight="1" thickBot="1" x14ac:dyDescent="0.3">
      <c r="B25" s="19" t="s">
        <v>45</v>
      </c>
      <c r="C25" s="18" t="s">
        <v>46</v>
      </c>
      <c r="D25" s="19" t="s">
        <v>11</v>
      </c>
      <c r="E25" s="19">
        <v>300</v>
      </c>
      <c r="F25" s="13">
        <v>26200</v>
      </c>
      <c r="G25" s="14">
        <f t="shared" si="2"/>
        <v>7860000</v>
      </c>
    </row>
    <row r="26" spans="2:7" ht="23.25" thickBot="1" x14ac:dyDescent="0.3">
      <c r="B26" s="19" t="s">
        <v>47</v>
      </c>
      <c r="C26" s="18" t="s">
        <v>48</v>
      </c>
      <c r="D26" s="19" t="s">
        <v>49</v>
      </c>
      <c r="E26" s="19">
        <v>15</v>
      </c>
      <c r="F26" s="13">
        <v>246540</v>
      </c>
      <c r="G26" s="14">
        <f t="shared" si="2"/>
        <v>3698100</v>
      </c>
    </row>
    <row r="27" spans="2:7" ht="23.25" thickBot="1" x14ac:dyDescent="0.3">
      <c r="B27" s="19" t="s">
        <v>50</v>
      </c>
      <c r="C27" s="18" t="s">
        <v>150</v>
      </c>
      <c r="D27" s="19" t="s">
        <v>11</v>
      </c>
      <c r="E27" s="19">
        <v>250</v>
      </c>
      <c r="F27" s="13">
        <v>123500</v>
      </c>
      <c r="G27" s="14">
        <f t="shared" si="2"/>
        <v>30875000</v>
      </c>
    </row>
    <row r="28" spans="2:7" ht="23.25" thickBot="1" x14ac:dyDescent="0.3">
      <c r="B28" s="19" t="s">
        <v>51</v>
      </c>
      <c r="C28" s="18" t="s">
        <v>52</v>
      </c>
      <c r="D28" s="19" t="s">
        <v>17</v>
      </c>
      <c r="E28" s="19">
        <v>150</v>
      </c>
      <c r="F28" s="13">
        <v>325000</v>
      </c>
      <c r="G28" s="14">
        <f>ROUND(E28*F28,0)</f>
        <v>48750000</v>
      </c>
    </row>
    <row r="29" spans="2:7" ht="34.5" thickBot="1" x14ac:dyDescent="0.3">
      <c r="B29" s="19" t="s">
        <v>53</v>
      </c>
      <c r="C29" s="18" t="s">
        <v>54</v>
      </c>
      <c r="D29" s="19" t="s">
        <v>17</v>
      </c>
      <c r="E29" s="19">
        <v>50</v>
      </c>
      <c r="F29" s="13">
        <v>245000</v>
      </c>
      <c r="G29" s="14">
        <f t="shared" si="2"/>
        <v>12250000</v>
      </c>
    </row>
    <row r="30" spans="2:7" ht="16.5" thickBot="1" x14ac:dyDescent="0.3">
      <c r="B30" s="8">
        <v>4</v>
      </c>
      <c r="C30" s="104" t="s">
        <v>55</v>
      </c>
      <c r="D30" s="105"/>
      <c r="E30" s="105"/>
      <c r="F30" s="106"/>
      <c r="G30" s="6">
        <f>SUBTOTAL(9,G31:G39)</f>
        <v>437436000</v>
      </c>
    </row>
    <row r="31" spans="2:7" ht="45.75" thickBot="1" x14ac:dyDescent="0.3">
      <c r="B31" s="19" t="s">
        <v>56</v>
      </c>
      <c r="C31" s="17" t="s">
        <v>57</v>
      </c>
      <c r="D31" s="19" t="s">
        <v>14</v>
      </c>
      <c r="E31" s="19">
        <v>60</v>
      </c>
      <c r="F31" s="13">
        <v>2730000</v>
      </c>
      <c r="G31" s="14">
        <f>ROUND(E31*F31,0)</f>
        <v>163800000</v>
      </c>
    </row>
    <row r="32" spans="2:7" ht="32.1" customHeight="1" thickBot="1" x14ac:dyDescent="0.3">
      <c r="B32" s="19" t="s">
        <v>58</v>
      </c>
      <c r="C32" s="17" t="s">
        <v>59</v>
      </c>
      <c r="D32" s="19" t="s">
        <v>14</v>
      </c>
      <c r="E32" s="19">
        <v>60</v>
      </c>
      <c r="F32" s="13">
        <v>2150000</v>
      </c>
      <c r="G32" s="14">
        <f t="shared" ref="G32:G60" si="3">ROUND(E32*F32,0)</f>
        <v>129000000</v>
      </c>
    </row>
    <row r="33" spans="2:7" ht="34.5" thickBot="1" x14ac:dyDescent="0.3">
      <c r="B33" s="19" t="s">
        <v>60</v>
      </c>
      <c r="C33" s="17" t="s">
        <v>61</v>
      </c>
      <c r="D33" s="19" t="s">
        <v>17</v>
      </c>
      <c r="E33" s="19">
        <v>1800</v>
      </c>
      <c r="F33" s="13">
        <v>31540</v>
      </c>
      <c r="G33" s="14">
        <f t="shared" si="3"/>
        <v>56772000</v>
      </c>
    </row>
    <row r="34" spans="2:7" ht="23.25" thickBot="1" x14ac:dyDescent="0.3">
      <c r="B34" s="19" t="s">
        <v>62</v>
      </c>
      <c r="C34" s="17" t="s">
        <v>63</v>
      </c>
      <c r="D34" s="19" t="s">
        <v>17</v>
      </c>
      <c r="E34" s="19">
        <v>480</v>
      </c>
      <c r="F34" s="13">
        <v>15900</v>
      </c>
      <c r="G34" s="14">
        <f t="shared" si="3"/>
        <v>7632000</v>
      </c>
    </row>
    <row r="35" spans="2:7" ht="34.5" thickBot="1" x14ac:dyDescent="0.3">
      <c r="B35" s="19" t="s">
        <v>64</v>
      </c>
      <c r="C35" s="17" t="s">
        <v>65</v>
      </c>
      <c r="D35" s="19" t="s">
        <v>49</v>
      </c>
      <c r="E35" s="19">
        <v>60</v>
      </c>
      <c r="F35" s="13">
        <v>64500</v>
      </c>
      <c r="G35" s="14">
        <f t="shared" si="3"/>
        <v>3870000</v>
      </c>
    </row>
    <row r="36" spans="2:7" ht="23.25" thickBot="1" x14ac:dyDescent="0.3">
      <c r="B36" s="19" t="s">
        <v>66</v>
      </c>
      <c r="C36" s="17" t="s">
        <v>67</v>
      </c>
      <c r="D36" s="19" t="s">
        <v>68</v>
      </c>
      <c r="E36" s="19">
        <v>1800</v>
      </c>
      <c r="F36" s="13">
        <v>15400</v>
      </c>
      <c r="G36" s="14">
        <f t="shared" si="3"/>
        <v>27720000</v>
      </c>
    </row>
    <row r="37" spans="2:7" ht="23.25" thickBot="1" x14ac:dyDescent="0.3">
      <c r="B37" s="19" t="s">
        <v>69</v>
      </c>
      <c r="C37" s="17" t="s">
        <v>70</v>
      </c>
      <c r="D37" s="19" t="s">
        <v>68</v>
      </c>
      <c r="E37" s="19">
        <v>300</v>
      </c>
      <c r="F37" s="13">
        <v>55000</v>
      </c>
      <c r="G37" s="14">
        <f t="shared" si="3"/>
        <v>16500000</v>
      </c>
    </row>
    <row r="38" spans="2:7" ht="23.25" thickBot="1" x14ac:dyDescent="0.3">
      <c r="B38" s="19" t="s">
        <v>71</v>
      </c>
      <c r="C38" s="20" t="s">
        <v>72</v>
      </c>
      <c r="D38" s="19" t="s">
        <v>49</v>
      </c>
      <c r="E38" s="19">
        <v>60</v>
      </c>
      <c r="F38" s="13">
        <v>453200</v>
      </c>
      <c r="G38" s="14">
        <f>ROUND(E38*F38,0)</f>
        <v>27192000</v>
      </c>
    </row>
    <row r="39" spans="2:7" ht="23.25" thickBot="1" x14ac:dyDescent="0.3">
      <c r="B39" s="19" t="s">
        <v>73</v>
      </c>
      <c r="C39" s="20" t="s">
        <v>74</v>
      </c>
      <c r="D39" s="19" t="s">
        <v>49</v>
      </c>
      <c r="E39" s="19">
        <v>6</v>
      </c>
      <c r="F39" s="13">
        <v>825000</v>
      </c>
      <c r="G39" s="14">
        <f t="shared" si="3"/>
        <v>4950000</v>
      </c>
    </row>
    <row r="40" spans="2:7" ht="16.5" thickBot="1" x14ac:dyDescent="0.3">
      <c r="B40" s="15">
        <v>5</v>
      </c>
      <c r="C40" s="95" t="s">
        <v>75</v>
      </c>
      <c r="D40" s="95"/>
      <c r="E40" s="95"/>
      <c r="F40" s="95"/>
      <c r="G40" s="16">
        <f>SUBTOTAL(9,G41:G49)</f>
        <v>50702721</v>
      </c>
    </row>
    <row r="41" spans="2:7" ht="16.5" thickBot="1" x14ac:dyDescent="0.3">
      <c r="B41" s="19" t="s">
        <v>76</v>
      </c>
      <c r="C41" s="25" t="s">
        <v>77</v>
      </c>
      <c r="D41" s="4" t="s">
        <v>49</v>
      </c>
      <c r="E41" s="4">
        <v>1</v>
      </c>
      <c r="F41" s="24">
        <v>4523000</v>
      </c>
      <c r="G41" s="14">
        <f>ROUND(E41*F41,0)</f>
        <v>4523000</v>
      </c>
    </row>
    <row r="42" spans="2:7" ht="16.5" thickBot="1" x14ac:dyDescent="0.3">
      <c r="B42" s="19" t="s">
        <v>78</v>
      </c>
      <c r="C42" s="18" t="s">
        <v>79</v>
      </c>
      <c r="D42" s="19" t="s">
        <v>49</v>
      </c>
      <c r="E42" s="19">
        <v>1</v>
      </c>
      <c r="F42" s="13">
        <v>2450000</v>
      </c>
      <c r="G42" s="14">
        <f t="shared" si="3"/>
        <v>2450000</v>
      </c>
    </row>
    <row r="43" spans="2:7" ht="23.25" thickBot="1" x14ac:dyDescent="0.3">
      <c r="B43" s="19" t="s">
        <v>80</v>
      </c>
      <c r="C43" s="18" t="s">
        <v>81</v>
      </c>
      <c r="D43" s="19" t="s">
        <v>49</v>
      </c>
      <c r="E43" s="19">
        <v>1</v>
      </c>
      <c r="F43" s="13">
        <v>1432000</v>
      </c>
      <c r="G43" s="14">
        <f t="shared" si="3"/>
        <v>1432000</v>
      </c>
    </row>
    <row r="44" spans="2:7" ht="23.25" thickBot="1" x14ac:dyDescent="0.3">
      <c r="B44" s="19" t="s">
        <v>82</v>
      </c>
      <c r="C44" s="18" t="s">
        <v>83</v>
      </c>
      <c r="D44" s="19" t="s">
        <v>49</v>
      </c>
      <c r="E44" s="19">
        <v>1</v>
      </c>
      <c r="F44" s="13">
        <v>449463</v>
      </c>
      <c r="G44" s="14">
        <f t="shared" si="3"/>
        <v>449463</v>
      </c>
    </row>
    <row r="45" spans="2:7" ht="23.25" thickBot="1" x14ac:dyDescent="0.3">
      <c r="B45" s="19" t="s">
        <v>84</v>
      </c>
      <c r="C45" s="18" t="s">
        <v>85</v>
      </c>
      <c r="D45" s="19" t="s">
        <v>49</v>
      </c>
      <c r="E45" s="19">
        <v>1</v>
      </c>
      <c r="F45" s="13">
        <v>1950000</v>
      </c>
      <c r="G45" s="14">
        <f t="shared" si="3"/>
        <v>1950000</v>
      </c>
    </row>
    <row r="46" spans="2:7" ht="23.25" thickBot="1" x14ac:dyDescent="0.3">
      <c r="B46" s="19" t="s">
        <v>86</v>
      </c>
      <c r="C46" s="18" t="s">
        <v>87</v>
      </c>
      <c r="D46" s="19" t="s">
        <v>49</v>
      </c>
      <c r="E46" s="19">
        <v>1</v>
      </c>
      <c r="F46" s="13">
        <v>377788</v>
      </c>
      <c r="G46" s="14">
        <f t="shared" si="3"/>
        <v>377788</v>
      </c>
    </row>
    <row r="47" spans="2:7" ht="23.25" thickBot="1" x14ac:dyDescent="0.3">
      <c r="B47" s="19" t="s">
        <v>88</v>
      </c>
      <c r="C47" s="18" t="s">
        <v>89</v>
      </c>
      <c r="D47" s="19" t="s">
        <v>49</v>
      </c>
      <c r="E47" s="19">
        <v>1</v>
      </c>
      <c r="F47" s="13">
        <v>545000</v>
      </c>
      <c r="G47" s="14">
        <f t="shared" si="3"/>
        <v>545000</v>
      </c>
    </row>
    <row r="48" spans="2:7" ht="23.25" thickBot="1" x14ac:dyDescent="0.3">
      <c r="B48" s="19" t="s">
        <v>90</v>
      </c>
      <c r="C48" s="18" t="s">
        <v>91</v>
      </c>
      <c r="D48" s="19" t="s">
        <v>49</v>
      </c>
      <c r="E48" s="19">
        <v>1</v>
      </c>
      <c r="F48" s="13">
        <v>18975470</v>
      </c>
      <c r="G48" s="14">
        <f t="shared" si="3"/>
        <v>18975470</v>
      </c>
    </row>
    <row r="49" spans="2:7" ht="23.25" thickBot="1" x14ac:dyDescent="0.3">
      <c r="B49" s="19" t="s">
        <v>92</v>
      </c>
      <c r="C49" s="18" t="s">
        <v>93</v>
      </c>
      <c r="D49" s="19" t="s">
        <v>94</v>
      </c>
      <c r="E49" s="19">
        <v>1</v>
      </c>
      <c r="F49" s="13">
        <v>20000000</v>
      </c>
      <c r="G49" s="14">
        <f t="shared" si="3"/>
        <v>20000000</v>
      </c>
    </row>
    <row r="50" spans="2:7" ht="16.5" thickBot="1" x14ac:dyDescent="0.3">
      <c r="B50" s="15">
        <v>6</v>
      </c>
      <c r="C50" s="95" t="s">
        <v>95</v>
      </c>
      <c r="D50" s="95"/>
      <c r="E50" s="95"/>
      <c r="F50" s="95"/>
      <c r="G50" s="16">
        <f>SUBTOTAL(9,G51:G54)</f>
        <v>4500000</v>
      </c>
    </row>
    <row r="51" spans="2:7" ht="34.5" thickBot="1" x14ac:dyDescent="0.3">
      <c r="B51" s="19" t="s">
        <v>96</v>
      </c>
      <c r="C51" s="18" t="s">
        <v>97</v>
      </c>
      <c r="D51" s="19" t="s">
        <v>68</v>
      </c>
      <c r="E51" s="19">
        <v>0</v>
      </c>
      <c r="F51" s="13">
        <v>215000</v>
      </c>
      <c r="G51" s="14">
        <f t="shared" si="3"/>
        <v>0</v>
      </c>
    </row>
    <row r="52" spans="2:7" ht="16.5" thickBot="1" x14ac:dyDescent="0.3">
      <c r="B52" s="19" t="s">
        <v>98</v>
      </c>
      <c r="C52" s="18" t="s">
        <v>99</v>
      </c>
      <c r="D52" s="19" t="s">
        <v>68</v>
      </c>
      <c r="E52" s="19">
        <v>0</v>
      </c>
      <c r="F52" s="13">
        <v>125000</v>
      </c>
      <c r="G52" s="14">
        <f t="shared" si="3"/>
        <v>0</v>
      </c>
    </row>
    <row r="53" spans="2:7" ht="34.5" thickBot="1" x14ac:dyDescent="0.3">
      <c r="B53" s="19" t="s">
        <v>100</v>
      </c>
      <c r="C53" s="18" t="s">
        <v>101</v>
      </c>
      <c r="D53" s="19" t="s">
        <v>11</v>
      </c>
      <c r="E53" s="19">
        <v>0</v>
      </c>
      <c r="F53" s="13">
        <v>215000</v>
      </c>
      <c r="G53" s="14">
        <f t="shared" si="3"/>
        <v>0</v>
      </c>
    </row>
    <row r="54" spans="2:7" ht="45.75" thickBot="1" x14ac:dyDescent="0.3">
      <c r="B54" s="19" t="s">
        <v>102</v>
      </c>
      <c r="C54" s="18" t="s">
        <v>103</v>
      </c>
      <c r="D54" s="19" t="s">
        <v>49</v>
      </c>
      <c r="E54" s="19">
        <v>1</v>
      </c>
      <c r="F54" s="13">
        <v>4500000</v>
      </c>
      <c r="G54" s="14">
        <f t="shared" si="3"/>
        <v>4500000</v>
      </c>
    </row>
    <row r="55" spans="2:7" ht="16.5" thickBot="1" x14ac:dyDescent="0.3">
      <c r="B55" s="15">
        <v>7</v>
      </c>
      <c r="C55" s="95" t="s">
        <v>104</v>
      </c>
      <c r="D55" s="95"/>
      <c r="E55" s="95"/>
      <c r="F55" s="95"/>
      <c r="G55" s="16">
        <f>SUBTOTAL(9,G56:G60)</f>
        <v>0</v>
      </c>
    </row>
    <row r="56" spans="2:7" ht="23.25" thickBot="1" x14ac:dyDescent="0.3">
      <c r="B56" s="19" t="s">
        <v>105</v>
      </c>
      <c r="C56" s="18" t="s">
        <v>106</v>
      </c>
      <c r="D56" s="21" t="s">
        <v>68</v>
      </c>
      <c r="E56" s="19">
        <v>0</v>
      </c>
      <c r="F56" s="13">
        <v>55000</v>
      </c>
      <c r="G56" s="14">
        <f t="shared" si="3"/>
        <v>0</v>
      </c>
    </row>
    <row r="57" spans="2:7" ht="23.25" thickBot="1" x14ac:dyDescent="0.3">
      <c r="B57" s="19" t="s">
        <v>107</v>
      </c>
      <c r="C57" s="18" t="s">
        <v>108</v>
      </c>
      <c r="D57" s="19" t="s">
        <v>68</v>
      </c>
      <c r="E57" s="19">
        <v>0</v>
      </c>
      <c r="F57" s="13">
        <v>84600</v>
      </c>
      <c r="G57" s="14">
        <f t="shared" si="3"/>
        <v>0</v>
      </c>
    </row>
    <row r="58" spans="2:7" ht="34.5" thickBot="1" x14ac:dyDescent="0.3">
      <c r="B58" s="19" t="s">
        <v>109</v>
      </c>
      <c r="C58" s="18" t="s">
        <v>110</v>
      </c>
      <c r="D58" s="19" t="s">
        <v>49</v>
      </c>
      <c r="E58" s="19">
        <v>0</v>
      </c>
      <c r="F58" s="13">
        <v>6500000</v>
      </c>
      <c r="G58" s="14">
        <f t="shared" si="3"/>
        <v>0</v>
      </c>
    </row>
    <row r="59" spans="2:7" ht="57" thickBot="1" x14ac:dyDescent="0.3">
      <c r="B59" s="9" t="s">
        <v>111</v>
      </c>
      <c r="C59" s="2" t="s">
        <v>112</v>
      </c>
      <c r="D59" s="9" t="s">
        <v>49</v>
      </c>
      <c r="E59" s="9">
        <v>0</v>
      </c>
      <c r="F59" s="10">
        <v>126600000</v>
      </c>
      <c r="G59" s="14">
        <f t="shared" si="3"/>
        <v>0</v>
      </c>
    </row>
    <row r="60" spans="2:7" ht="57" thickBot="1" x14ac:dyDescent="0.3">
      <c r="B60" s="19" t="s">
        <v>135</v>
      </c>
      <c r="C60" s="20" t="s">
        <v>140</v>
      </c>
      <c r="D60" s="19" t="s">
        <v>11</v>
      </c>
      <c r="E60" s="19">
        <v>0</v>
      </c>
      <c r="F60" s="13">
        <v>195000</v>
      </c>
      <c r="G60" s="14">
        <f t="shared" si="3"/>
        <v>0</v>
      </c>
    </row>
    <row r="61" spans="2:7" ht="17.100000000000001" customHeight="1" thickBot="1" x14ac:dyDescent="0.3">
      <c r="B61" s="99" t="s">
        <v>113</v>
      </c>
      <c r="C61" s="100"/>
      <c r="D61" s="100"/>
      <c r="E61" s="100"/>
      <c r="F61" s="101"/>
      <c r="G61" s="3">
        <f>SUBTOTAL(9,G7:G60)</f>
        <v>875679137</v>
      </c>
    </row>
    <row r="62" spans="2:7" ht="16.5" thickBot="1" x14ac:dyDescent="0.3">
      <c r="B62" s="92"/>
      <c r="C62" s="93"/>
      <c r="D62" s="94" t="s">
        <v>114</v>
      </c>
      <c r="E62" s="94"/>
      <c r="F62" s="23">
        <v>0.25</v>
      </c>
      <c r="G62" s="12">
        <f>ROUND(F62*$G$61,0)</f>
        <v>218919784</v>
      </c>
    </row>
    <row r="63" spans="2:7" ht="17.100000000000001" customHeight="1" thickBot="1" x14ac:dyDescent="0.3">
      <c r="B63" s="92"/>
      <c r="C63" s="93"/>
      <c r="D63" s="94" t="s">
        <v>115</v>
      </c>
      <c r="E63" s="94"/>
      <c r="F63" s="22">
        <v>0.01</v>
      </c>
      <c r="G63" s="12">
        <f t="shared" ref="G63:G64" si="4">ROUND(F63*$G$61,0)</f>
        <v>8756791</v>
      </c>
    </row>
    <row r="64" spans="2:7" ht="16.5" thickBot="1" x14ac:dyDescent="0.3">
      <c r="B64" s="92"/>
      <c r="C64" s="93"/>
      <c r="D64" s="94" t="s">
        <v>116</v>
      </c>
      <c r="E64" s="94"/>
      <c r="F64" s="22">
        <v>0.05</v>
      </c>
      <c r="G64" s="12">
        <f t="shared" si="4"/>
        <v>43783957</v>
      </c>
    </row>
    <row r="65" spans="2:7" ht="16.5" thickBot="1" x14ac:dyDescent="0.3">
      <c r="B65" s="99" t="s">
        <v>117</v>
      </c>
      <c r="C65" s="100"/>
      <c r="D65" s="102"/>
      <c r="E65" s="102"/>
      <c r="F65" s="103"/>
      <c r="G65" s="3">
        <f>SUM(G61:G64)</f>
        <v>1147139669</v>
      </c>
    </row>
  </sheetData>
  <mergeCells count="17">
    <mergeCell ref="B62:C64"/>
    <mergeCell ref="D63:E63"/>
    <mergeCell ref="D64:E64"/>
    <mergeCell ref="B65:F65"/>
    <mergeCell ref="B3:C5"/>
    <mergeCell ref="D3:G3"/>
    <mergeCell ref="D4:G4"/>
    <mergeCell ref="D5:G5"/>
    <mergeCell ref="C7:F7"/>
    <mergeCell ref="C14:F14"/>
    <mergeCell ref="C50:F50"/>
    <mergeCell ref="C55:F55"/>
    <mergeCell ref="D62:E62"/>
    <mergeCell ref="C21:F21"/>
    <mergeCell ref="C30:F30"/>
    <mergeCell ref="C40:F40"/>
    <mergeCell ref="B61:F6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65"/>
  <sheetViews>
    <sheetView showGridLines="0" topLeftCell="A19" zoomScale="150" workbookViewId="0">
      <selection activeCell="B62" sqref="B62:C64"/>
    </sheetView>
  </sheetViews>
  <sheetFormatPr baseColWidth="10" defaultRowHeight="15.75" x14ac:dyDescent="0.25"/>
  <cols>
    <col min="2" max="2" width="6.875" customWidth="1"/>
    <col min="3" max="3" width="35.875" customWidth="1"/>
    <col min="7" max="7" width="12.875" customWidth="1"/>
  </cols>
  <sheetData>
    <row r="2" spans="2:7" ht="16.5" thickBot="1" x14ac:dyDescent="0.3"/>
    <row r="3" spans="2:7" ht="42.95" customHeight="1" thickBot="1" x14ac:dyDescent="0.3">
      <c r="B3" s="107"/>
      <c r="C3" s="108"/>
      <c r="D3" s="113" t="s">
        <v>0</v>
      </c>
      <c r="E3" s="114"/>
      <c r="F3" s="114"/>
      <c r="G3" s="115"/>
    </row>
    <row r="4" spans="2:7" ht="17.100000000000001" customHeight="1" thickBot="1" x14ac:dyDescent="0.3">
      <c r="B4" s="109"/>
      <c r="C4" s="110"/>
      <c r="D4" s="99" t="s">
        <v>118</v>
      </c>
      <c r="E4" s="100"/>
      <c r="F4" s="100"/>
      <c r="G4" s="101"/>
    </row>
    <row r="5" spans="2:7" ht="17.100000000000001" customHeight="1" thickBot="1" x14ac:dyDescent="0.3">
      <c r="B5" s="111"/>
      <c r="C5" s="112"/>
      <c r="D5" s="99" t="s">
        <v>119</v>
      </c>
      <c r="E5" s="100"/>
      <c r="F5" s="100"/>
      <c r="G5" s="101"/>
    </row>
    <row r="6" spans="2:7" ht="23.25" thickBot="1" x14ac:dyDescent="0.3">
      <c r="B6" s="7" t="s">
        <v>154</v>
      </c>
      <c r="C6" s="1" t="s">
        <v>3</v>
      </c>
      <c r="D6" s="1" t="s">
        <v>120</v>
      </c>
      <c r="E6" s="1" t="s">
        <v>121</v>
      </c>
      <c r="F6" s="1" t="s">
        <v>122</v>
      </c>
      <c r="G6" s="1" t="s">
        <v>123</v>
      </c>
    </row>
    <row r="7" spans="2:7" ht="16.5" thickBot="1" x14ac:dyDescent="0.3">
      <c r="B7" s="15">
        <v>1</v>
      </c>
      <c r="C7" s="95" t="s">
        <v>8</v>
      </c>
      <c r="D7" s="95"/>
      <c r="E7" s="95"/>
      <c r="F7" s="95"/>
      <c r="G7" s="16">
        <f>SUBTOTAL(9,G8:G13)</f>
        <v>24357766</v>
      </c>
    </row>
    <row r="8" spans="2:7" ht="16.5" thickBot="1" x14ac:dyDescent="0.3">
      <c r="B8" s="19" t="s">
        <v>9</v>
      </c>
      <c r="C8" s="18" t="s">
        <v>10</v>
      </c>
      <c r="D8" s="19" t="s">
        <v>11</v>
      </c>
      <c r="E8" s="11">
        <v>650</v>
      </c>
      <c r="F8" s="13">
        <v>10819</v>
      </c>
      <c r="G8" s="14">
        <f t="shared" ref="G8:G13" si="0">ROUND(E8*F8,0)</f>
        <v>7032350</v>
      </c>
    </row>
    <row r="9" spans="2:7" ht="23.25" thickBot="1" x14ac:dyDescent="0.3">
      <c r="B9" s="19" t="s">
        <v>12</v>
      </c>
      <c r="C9" s="18" t="s">
        <v>13</v>
      </c>
      <c r="D9" s="19" t="s">
        <v>49</v>
      </c>
      <c r="E9" s="19">
        <v>1</v>
      </c>
      <c r="F9" s="13">
        <v>4167916</v>
      </c>
      <c r="G9" s="14">
        <f t="shared" si="0"/>
        <v>4167916</v>
      </c>
    </row>
    <row r="10" spans="2:7" ht="23.25" thickBot="1" x14ac:dyDescent="0.3">
      <c r="B10" s="19" t="s">
        <v>15</v>
      </c>
      <c r="C10" s="18" t="s">
        <v>16</v>
      </c>
      <c r="D10" s="19" t="s">
        <v>68</v>
      </c>
      <c r="E10" s="19">
        <v>400</v>
      </c>
      <c r="F10" s="13">
        <v>24500</v>
      </c>
      <c r="G10" s="14">
        <f t="shared" si="0"/>
        <v>9800000</v>
      </c>
    </row>
    <row r="11" spans="2:7" ht="16.5" thickBot="1" x14ac:dyDescent="0.3">
      <c r="B11" s="19" t="s">
        <v>18</v>
      </c>
      <c r="C11" s="18" t="s">
        <v>19</v>
      </c>
      <c r="D11" s="19" t="s">
        <v>11</v>
      </c>
      <c r="E11" s="19">
        <v>650</v>
      </c>
      <c r="F11" s="13">
        <v>4550</v>
      </c>
      <c r="G11" s="14">
        <f t="shared" si="0"/>
        <v>2957500</v>
      </c>
    </row>
    <row r="12" spans="2:7" ht="23.25" thickBot="1" x14ac:dyDescent="0.3">
      <c r="B12" s="19" t="s">
        <v>20</v>
      </c>
      <c r="C12" s="18" t="s">
        <v>21</v>
      </c>
      <c r="D12" s="19" t="s">
        <v>11</v>
      </c>
      <c r="E12" s="19">
        <v>2</v>
      </c>
      <c r="F12" s="13">
        <v>35000</v>
      </c>
      <c r="G12" s="14">
        <f t="shared" si="0"/>
        <v>70000</v>
      </c>
    </row>
    <row r="13" spans="2:7" ht="16.5" thickBot="1" x14ac:dyDescent="0.3">
      <c r="B13" s="19" t="s">
        <v>22</v>
      </c>
      <c r="C13" s="18" t="s">
        <v>23</v>
      </c>
      <c r="D13" s="19" t="s">
        <v>24</v>
      </c>
      <c r="E13" s="19">
        <v>2</v>
      </c>
      <c r="F13" s="13">
        <v>165000</v>
      </c>
      <c r="G13" s="14">
        <f t="shared" si="0"/>
        <v>330000</v>
      </c>
    </row>
    <row r="14" spans="2:7" ht="16.5" thickBot="1" x14ac:dyDescent="0.3">
      <c r="B14" s="15">
        <v>2</v>
      </c>
      <c r="C14" s="95" t="s">
        <v>25</v>
      </c>
      <c r="D14" s="95"/>
      <c r="E14" s="95"/>
      <c r="F14" s="95"/>
      <c r="G14" s="16">
        <f>SUBTOTAL(9,G15:G20)</f>
        <v>54689250</v>
      </c>
    </row>
    <row r="15" spans="2:7" ht="36" customHeight="1" thickBot="1" x14ac:dyDescent="0.3">
      <c r="B15" s="19" t="s">
        <v>26</v>
      </c>
      <c r="C15" s="18" t="s">
        <v>27</v>
      </c>
      <c r="D15" s="19" t="s">
        <v>124</v>
      </c>
      <c r="E15" s="19">
        <v>130</v>
      </c>
      <c r="F15" s="13">
        <v>38600</v>
      </c>
      <c r="G15" s="14">
        <f t="shared" ref="G15:G20" si="1">ROUND(E15*F15,0)</f>
        <v>5018000</v>
      </c>
    </row>
    <row r="16" spans="2:7" ht="16.5" thickBot="1" x14ac:dyDescent="0.3">
      <c r="B16" s="19" t="s">
        <v>28</v>
      </c>
      <c r="C16" s="18" t="s">
        <v>29</v>
      </c>
      <c r="D16" s="19" t="s">
        <v>124</v>
      </c>
      <c r="E16" s="19">
        <v>30</v>
      </c>
      <c r="F16" s="13">
        <v>18000</v>
      </c>
      <c r="G16" s="14">
        <f t="shared" si="1"/>
        <v>540000</v>
      </c>
    </row>
    <row r="17" spans="2:7" ht="21.95" customHeight="1" thickBot="1" x14ac:dyDescent="0.3">
      <c r="B17" s="19" t="s">
        <v>30</v>
      </c>
      <c r="C17" s="18" t="s">
        <v>31</v>
      </c>
      <c r="D17" s="19" t="s">
        <v>124</v>
      </c>
      <c r="E17" s="19">
        <v>460</v>
      </c>
      <c r="F17" s="13">
        <v>68000</v>
      </c>
      <c r="G17" s="14">
        <f t="shared" si="1"/>
        <v>31280000</v>
      </c>
    </row>
    <row r="18" spans="2:7" ht="23.25" thickBot="1" x14ac:dyDescent="0.3">
      <c r="B18" s="19" t="s">
        <v>32</v>
      </c>
      <c r="C18" s="18" t="s">
        <v>33</v>
      </c>
      <c r="D18" s="19" t="s">
        <v>11</v>
      </c>
      <c r="E18" s="19">
        <v>500</v>
      </c>
      <c r="F18" s="13">
        <v>7500</v>
      </c>
      <c r="G18" s="14">
        <f t="shared" si="1"/>
        <v>3750000</v>
      </c>
    </row>
    <row r="19" spans="2:7" ht="16.5" thickBot="1" x14ac:dyDescent="0.3">
      <c r="B19" s="19" t="s">
        <v>34</v>
      </c>
      <c r="C19" s="18" t="s">
        <v>35</v>
      </c>
      <c r="D19" s="19" t="s">
        <v>125</v>
      </c>
      <c r="E19" s="19">
        <v>9200</v>
      </c>
      <c r="F19" s="13">
        <v>1100</v>
      </c>
      <c r="G19" s="14">
        <f t="shared" si="1"/>
        <v>10120000</v>
      </c>
    </row>
    <row r="20" spans="2:7" ht="23.25" thickBot="1" x14ac:dyDescent="0.3">
      <c r="B20" s="19" t="s">
        <v>37</v>
      </c>
      <c r="C20" s="18" t="s">
        <v>38</v>
      </c>
      <c r="D20" s="19" t="s">
        <v>24</v>
      </c>
      <c r="E20" s="19">
        <v>162.5</v>
      </c>
      <c r="F20" s="13">
        <v>24500</v>
      </c>
      <c r="G20" s="14">
        <f t="shared" si="1"/>
        <v>3981250</v>
      </c>
    </row>
    <row r="21" spans="2:7" ht="16.5" thickBot="1" x14ac:dyDescent="0.3">
      <c r="B21" s="8">
        <v>3</v>
      </c>
      <c r="C21" s="96" t="s">
        <v>39</v>
      </c>
      <c r="D21" s="97"/>
      <c r="E21" s="97"/>
      <c r="F21" s="98"/>
      <c r="G21" s="6">
        <f>SUBTOTAL(9,G22:G29)</f>
        <v>209351550</v>
      </c>
    </row>
    <row r="22" spans="2:7" ht="23.25" thickBot="1" x14ac:dyDescent="0.3">
      <c r="B22" s="19" t="s">
        <v>40</v>
      </c>
      <c r="C22" s="18" t="s">
        <v>144</v>
      </c>
      <c r="D22" s="19" t="s">
        <v>11</v>
      </c>
      <c r="E22" s="19">
        <v>525</v>
      </c>
      <c r="F22" s="13">
        <v>118600</v>
      </c>
      <c r="G22" s="14">
        <f t="shared" ref="G22:G29" si="2">ROUND(E22*F22,0)</f>
        <v>62265000</v>
      </c>
    </row>
    <row r="23" spans="2:7" ht="16.5" thickBot="1" x14ac:dyDescent="0.3">
      <c r="B23" s="19" t="s">
        <v>41</v>
      </c>
      <c r="C23" s="18" t="s">
        <v>42</v>
      </c>
      <c r="D23" s="19" t="s">
        <v>68</v>
      </c>
      <c r="E23" s="19">
        <v>171</v>
      </c>
      <c r="F23" s="13">
        <v>61500</v>
      </c>
      <c r="G23" s="14">
        <f t="shared" si="2"/>
        <v>10516500</v>
      </c>
    </row>
    <row r="24" spans="2:7" ht="23.25" thickBot="1" x14ac:dyDescent="0.3">
      <c r="B24" s="19" t="s">
        <v>43</v>
      </c>
      <c r="C24" s="18" t="s">
        <v>44</v>
      </c>
      <c r="D24" s="19" t="s">
        <v>68</v>
      </c>
      <c r="E24" s="19">
        <v>515</v>
      </c>
      <c r="F24" s="13">
        <v>68950</v>
      </c>
      <c r="G24" s="14">
        <f t="shared" si="2"/>
        <v>35509250</v>
      </c>
    </row>
    <row r="25" spans="2:7" ht="24.95" customHeight="1" thickBot="1" x14ac:dyDescent="0.3">
      <c r="B25" s="19" t="s">
        <v>45</v>
      </c>
      <c r="C25" s="18" t="s">
        <v>46</v>
      </c>
      <c r="D25" s="19" t="s">
        <v>11</v>
      </c>
      <c r="E25" s="19">
        <v>400</v>
      </c>
      <c r="F25" s="13">
        <v>26200</v>
      </c>
      <c r="G25" s="14">
        <f t="shared" si="2"/>
        <v>10480000</v>
      </c>
    </row>
    <row r="26" spans="2:7" ht="23.25" thickBot="1" x14ac:dyDescent="0.3">
      <c r="B26" s="19" t="s">
        <v>47</v>
      </c>
      <c r="C26" s="18" t="s">
        <v>126</v>
      </c>
      <c r="D26" s="19" t="s">
        <v>49</v>
      </c>
      <c r="E26" s="19">
        <v>20</v>
      </c>
      <c r="F26" s="13">
        <v>246540</v>
      </c>
      <c r="G26" s="14">
        <f t="shared" si="2"/>
        <v>4930800</v>
      </c>
    </row>
    <row r="27" spans="2:7" ht="23.25" thickBot="1" x14ac:dyDescent="0.3">
      <c r="B27" s="19" t="s">
        <v>50</v>
      </c>
      <c r="C27" s="18" t="s">
        <v>127</v>
      </c>
      <c r="D27" s="19" t="s">
        <v>11</v>
      </c>
      <c r="E27" s="19">
        <v>200</v>
      </c>
      <c r="F27" s="13">
        <v>123500</v>
      </c>
      <c r="G27" s="14">
        <f t="shared" si="2"/>
        <v>24700000</v>
      </c>
    </row>
    <row r="28" spans="2:7" ht="23.25" thickBot="1" x14ac:dyDescent="0.3">
      <c r="B28" s="19" t="s">
        <v>51</v>
      </c>
      <c r="C28" s="18" t="s">
        <v>52</v>
      </c>
      <c r="D28" s="19" t="s">
        <v>68</v>
      </c>
      <c r="E28" s="19">
        <v>180</v>
      </c>
      <c r="F28" s="13">
        <v>325000</v>
      </c>
      <c r="G28" s="14">
        <f t="shared" si="2"/>
        <v>58500000</v>
      </c>
    </row>
    <row r="29" spans="2:7" ht="34.5" thickBot="1" x14ac:dyDescent="0.3">
      <c r="B29" s="19" t="s">
        <v>53</v>
      </c>
      <c r="C29" s="18" t="s">
        <v>54</v>
      </c>
      <c r="D29" s="19" t="s">
        <v>68</v>
      </c>
      <c r="E29" s="19">
        <v>10</v>
      </c>
      <c r="F29" s="13">
        <v>245000</v>
      </c>
      <c r="G29" s="14">
        <f t="shared" si="2"/>
        <v>2450000</v>
      </c>
    </row>
    <row r="30" spans="2:7" ht="16.5" thickBot="1" x14ac:dyDescent="0.3">
      <c r="B30" s="8">
        <v>4</v>
      </c>
      <c r="C30" s="104" t="s">
        <v>55</v>
      </c>
      <c r="D30" s="105"/>
      <c r="E30" s="105"/>
      <c r="F30" s="106"/>
      <c r="G30" s="6">
        <f>SUBTOTAL(9,G31:G39)</f>
        <v>228401100</v>
      </c>
    </row>
    <row r="31" spans="2:7" ht="45.75" thickBot="1" x14ac:dyDescent="0.3">
      <c r="B31" s="19" t="s">
        <v>56</v>
      </c>
      <c r="C31" s="17" t="s">
        <v>57</v>
      </c>
      <c r="D31" s="19" t="s">
        <v>49</v>
      </c>
      <c r="E31" s="19">
        <v>31</v>
      </c>
      <c r="F31" s="13">
        <v>2730000</v>
      </c>
      <c r="G31" s="14">
        <f t="shared" ref="G31:G39" si="3">ROUND(E31*F31,0)</f>
        <v>84630000</v>
      </c>
    </row>
    <row r="32" spans="2:7" ht="33.950000000000003" customHeight="1" thickBot="1" x14ac:dyDescent="0.3">
      <c r="B32" s="19" t="s">
        <v>58</v>
      </c>
      <c r="C32" s="17" t="s">
        <v>59</v>
      </c>
      <c r="D32" s="19" t="s">
        <v>49</v>
      </c>
      <c r="E32" s="19">
        <v>31</v>
      </c>
      <c r="F32" s="13">
        <v>2150000</v>
      </c>
      <c r="G32" s="14">
        <f t="shared" si="3"/>
        <v>66650000</v>
      </c>
    </row>
    <row r="33" spans="2:7" ht="34.5" thickBot="1" x14ac:dyDescent="0.3">
      <c r="B33" s="19" t="s">
        <v>60</v>
      </c>
      <c r="C33" s="17" t="s">
        <v>61</v>
      </c>
      <c r="D33" s="19" t="s">
        <v>68</v>
      </c>
      <c r="E33" s="19">
        <v>930</v>
      </c>
      <c r="F33" s="13">
        <v>31540</v>
      </c>
      <c r="G33" s="14">
        <f t="shared" si="3"/>
        <v>29332200</v>
      </c>
    </row>
    <row r="34" spans="2:7" ht="23.25" thickBot="1" x14ac:dyDescent="0.3">
      <c r="B34" s="19" t="s">
        <v>62</v>
      </c>
      <c r="C34" s="17" t="s">
        <v>63</v>
      </c>
      <c r="D34" s="19" t="s">
        <v>68</v>
      </c>
      <c r="E34" s="19">
        <v>248</v>
      </c>
      <c r="F34" s="13">
        <v>15900</v>
      </c>
      <c r="G34" s="14">
        <f t="shared" si="3"/>
        <v>3943200</v>
      </c>
    </row>
    <row r="35" spans="2:7" ht="34.5" thickBot="1" x14ac:dyDescent="0.3">
      <c r="B35" s="19" t="s">
        <v>64</v>
      </c>
      <c r="C35" s="17" t="s">
        <v>128</v>
      </c>
      <c r="D35" s="19" t="s">
        <v>49</v>
      </c>
      <c r="E35" s="19">
        <v>31</v>
      </c>
      <c r="F35" s="13">
        <v>64500</v>
      </c>
      <c r="G35" s="14">
        <f t="shared" si="3"/>
        <v>1999500</v>
      </c>
    </row>
    <row r="36" spans="2:7" ht="23.25" thickBot="1" x14ac:dyDescent="0.3">
      <c r="B36" s="19" t="s">
        <v>66</v>
      </c>
      <c r="C36" s="17" t="s">
        <v>67</v>
      </c>
      <c r="D36" s="19" t="s">
        <v>68</v>
      </c>
      <c r="E36" s="19">
        <v>930</v>
      </c>
      <c r="F36" s="13">
        <v>15400</v>
      </c>
      <c r="G36" s="14">
        <f t="shared" si="3"/>
        <v>14322000</v>
      </c>
    </row>
    <row r="37" spans="2:7" ht="23.25" thickBot="1" x14ac:dyDescent="0.3">
      <c r="B37" s="19" t="s">
        <v>69</v>
      </c>
      <c r="C37" s="17" t="s">
        <v>70</v>
      </c>
      <c r="D37" s="19" t="s">
        <v>68</v>
      </c>
      <c r="E37" s="19">
        <v>155</v>
      </c>
      <c r="F37" s="13">
        <v>55000</v>
      </c>
      <c r="G37" s="14">
        <f t="shared" si="3"/>
        <v>8525000</v>
      </c>
    </row>
    <row r="38" spans="2:7" ht="23.25" thickBot="1" x14ac:dyDescent="0.3">
      <c r="B38" s="19" t="s">
        <v>71</v>
      </c>
      <c r="C38" s="20" t="s">
        <v>72</v>
      </c>
      <c r="D38" s="19" t="s">
        <v>49</v>
      </c>
      <c r="E38" s="19">
        <v>31</v>
      </c>
      <c r="F38" s="13">
        <v>453200</v>
      </c>
      <c r="G38" s="14">
        <f t="shared" si="3"/>
        <v>14049200</v>
      </c>
    </row>
    <row r="39" spans="2:7" ht="23.25" thickBot="1" x14ac:dyDescent="0.3">
      <c r="B39" s="19" t="s">
        <v>73</v>
      </c>
      <c r="C39" s="20" t="s">
        <v>74</v>
      </c>
      <c r="D39" s="19" t="s">
        <v>49</v>
      </c>
      <c r="E39" s="19">
        <v>6</v>
      </c>
      <c r="F39" s="13">
        <v>825000</v>
      </c>
      <c r="G39" s="14">
        <f t="shared" si="3"/>
        <v>4950000</v>
      </c>
    </row>
    <row r="40" spans="2:7" ht="16.5" thickBot="1" x14ac:dyDescent="0.3">
      <c r="B40" s="15">
        <v>5</v>
      </c>
      <c r="C40" s="95" t="s">
        <v>75</v>
      </c>
      <c r="D40" s="95"/>
      <c r="E40" s="95"/>
      <c r="F40" s="95"/>
      <c r="G40" s="16">
        <f>SUBTOTAL(9,G41:G49)</f>
        <v>20000000</v>
      </c>
    </row>
    <row r="41" spans="2:7" ht="16.5" thickBot="1" x14ac:dyDescent="0.3">
      <c r="B41" s="19" t="s">
        <v>76</v>
      </c>
      <c r="C41" s="25" t="s">
        <v>77</v>
      </c>
      <c r="D41" s="4" t="s">
        <v>49</v>
      </c>
      <c r="E41" s="4">
        <v>0</v>
      </c>
      <c r="F41" s="24">
        <v>4523000</v>
      </c>
      <c r="G41" s="14">
        <f t="shared" ref="G41:G49" si="4">ROUND(E41*F41,0)</f>
        <v>0</v>
      </c>
    </row>
    <row r="42" spans="2:7" ht="16.5" thickBot="1" x14ac:dyDescent="0.3">
      <c r="B42" s="19" t="s">
        <v>78</v>
      </c>
      <c r="C42" s="18" t="s">
        <v>79</v>
      </c>
      <c r="D42" s="19" t="s">
        <v>49</v>
      </c>
      <c r="E42" s="19">
        <v>0</v>
      </c>
      <c r="F42" s="13">
        <v>2450000</v>
      </c>
      <c r="G42" s="14">
        <f t="shared" si="4"/>
        <v>0</v>
      </c>
    </row>
    <row r="43" spans="2:7" ht="23.25" thickBot="1" x14ac:dyDescent="0.3">
      <c r="B43" s="19" t="s">
        <v>80</v>
      </c>
      <c r="C43" s="18" t="s">
        <v>129</v>
      </c>
      <c r="D43" s="19" t="s">
        <v>49</v>
      </c>
      <c r="E43" s="19">
        <v>0</v>
      </c>
      <c r="F43" s="13">
        <v>1432000</v>
      </c>
      <c r="G43" s="14">
        <f t="shared" si="4"/>
        <v>0</v>
      </c>
    </row>
    <row r="44" spans="2:7" ht="23.25" thickBot="1" x14ac:dyDescent="0.3">
      <c r="B44" s="19" t="s">
        <v>82</v>
      </c>
      <c r="C44" s="18" t="s">
        <v>83</v>
      </c>
      <c r="D44" s="19" t="s">
        <v>49</v>
      </c>
      <c r="E44" s="19">
        <v>0</v>
      </c>
      <c r="F44" s="13">
        <v>449463</v>
      </c>
      <c r="G44" s="14">
        <f t="shared" si="4"/>
        <v>0</v>
      </c>
    </row>
    <row r="45" spans="2:7" ht="23.25" thickBot="1" x14ac:dyDescent="0.3">
      <c r="B45" s="19" t="s">
        <v>84</v>
      </c>
      <c r="C45" s="18" t="s">
        <v>85</v>
      </c>
      <c r="D45" s="19" t="s">
        <v>49</v>
      </c>
      <c r="E45" s="19">
        <v>0</v>
      </c>
      <c r="F45" s="13">
        <v>1950000</v>
      </c>
      <c r="G45" s="14">
        <f t="shared" si="4"/>
        <v>0</v>
      </c>
    </row>
    <row r="46" spans="2:7" ht="23.25" thickBot="1" x14ac:dyDescent="0.3">
      <c r="B46" s="19" t="s">
        <v>86</v>
      </c>
      <c r="C46" s="18" t="s">
        <v>87</v>
      </c>
      <c r="D46" s="19" t="s">
        <v>49</v>
      </c>
      <c r="E46" s="19">
        <v>0</v>
      </c>
      <c r="F46" s="13">
        <v>377788</v>
      </c>
      <c r="G46" s="14">
        <f t="shared" si="4"/>
        <v>0</v>
      </c>
    </row>
    <row r="47" spans="2:7" ht="23.25" thickBot="1" x14ac:dyDescent="0.3">
      <c r="B47" s="19" t="s">
        <v>88</v>
      </c>
      <c r="C47" s="18" t="s">
        <v>89</v>
      </c>
      <c r="D47" s="19" t="s">
        <v>49</v>
      </c>
      <c r="E47" s="19">
        <v>0</v>
      </c>
      <c r="F47" s="13">
        <v>545000</v>
      </c>
      <c r="G47" s="14">
        <f t="shared" si="4"/>
        <v>0</v>
      </c>
    </row>
    <row r="48" spans="2:7" ht="23.25" thickBot="1" x14ac:dyDescent="0.3">
      <c r="B48" s="19" t="s">
        <v>90</v>
      </c>
      <c r="C48" s="18" t="s">
        <v>91</v>
      </c>
      <c r="D48" s="19" t="s">
        <v>49</v>
      </c>
      <c r="E48" s="19">
        <v>0</v>
      </c>
      <c r="F48" s="13">
        <v>18975470</v>
      </c>
      <c r="G48" s="14">
        <f t="shared" si="4"/>
        <v>0</v>
      </c>
    </row>
    <row r="49" spans="2:7" ht="23.25" thickBot="1" x14ac:dyDescent="0.3">
      <c r="B49" s="19" t="s">
        <v>92</v>
      </c>
      <c r="C49" s="18" t="s">
        <v>93</v>
      </c>
      <c r="D49" s="19" t="s">
        <v>94</v>
      </c>
      <c r="E49" s="19">
        <v>1</v>
      </c>
      <c r="F49" s="13">
        <v>20000000</v>
      </c>
      <c r="G49" s="14">
        <f t="shared" si="4"/>
        <v>20000000</v>
      </c>
    </row>
    <row r="50" spans="2:7" ht="16.5" thickBot="1" x14ac:dyDescent="0.3">
      <c r="B50" s="15">
        <v>6</v>
      </c>
      <c r="C50" s="95" t="s">
        <v>95</v>
      </c>
      <c r="D50" s="95"/>
      <c r="E50" s="95"/>
      <c r="F50" s="95"/>
      <c r="G50" s="16">
        <f>SUBTOTAL(9,G51:G54)</f>
        <v>0</v>
      </c>
    </row>
    <row r="51" spans="2:7" ht="36" customHeight="1" thickBot="1" x14ac:dyDescent="0.3">
      <c r="B51" s="19" t="s">
        <v>96</v>
      </c>
      <c r="C51" s="18" t="s">
        <v>151</v>
      </c>
      <c r="D51" s="19" t="s">
        <v>68</v>
      </c>
      <c r="E51" s="19">
        <v>0</v>
      </c>
      <c r="F51" s="13">
        <v>215000</v>
      </c>
      <c r="G51" s="14">
        <f t="shared" ref="G51:G54" si="5">ROUND(E51*F51,0)</f>
        <v>0</v>
      </c>
    </row>
    <row r="52" spans="2:7" ht="16.5" thickBot="1" x14ac:dyDescent="0.3">
      <c r="B52" s="19" t="s">
        <v>98</v>
      </c>
      <c r="C52" s="18" t="s">
        <v>99</v>
      </c>
      <c r="D52" s="19" t="s">
        <v>68</v>
      </c>
      <c r="E52" s="19">
        <v>0</v>
      </c>
      <c r="F52" s="13">
        <v>125000</v>
      </c>
      <c r="G52" s="14">
        <f t="shared" si="5"/>
        <v>0</v>
      </c>
    </row>
    <row r="53" spans="2:7" ht="34.5" thickBot="1" x14ac:dyDescent="0.3">
      <c r="B53" s="19" t="s">
        <v>100</v>
      </c>
      <c r="C53" s="18" t="s">
        <v>101</v>
      </c>
      <c r="D53" s="19" t="s">
        <v>11</v>
      </c>
      <c r="E53" s="19">
        <v>0</v>
      </c>
      <c r="F53" s="13">
        <v>215000</v>
      </c>
      <c r="G53" s="14">
        <f t="shared" si="5"/>
        <v>0</v>
      </c>
    </row>
    <row r="54" spans="2:7" ht="45" customHeight="1" thickBot="1" x14ac:dyDescent="0.3">
      <c r="B54" s="19" t="s">
        <v>102</v>
      </c>
      <c r="C54" s="18" t="s">
        <v>103</v>
      </c>
      <c r="D54" s="19" t="s">
        <v>49</v>
      </c>
      <c r="E54" s="19">
        <v>0</v>
      </c>
      <c r="F54" s="13">
        <v>4500000</v>
      </c>
      <c r="G54" s="14">
        <f t="shared" si="5"/>
        <v>0</v>
      </c>
    </row>
    <row r="55" spans="2:7" ht="16.5" thickBot="1" x14ac:dyDescent="0.3">
      <c r="B55" s="15">
        <v>7</v>
      </c>
      <c r="C55" s="95" t="s">
        <v>104</v>
      </c>
      <c r="D55" s="95"/>
      <c r="E55" s="95"/>
      <c r="F55" s="95"/>
      <c r="G55" s="16">
        <f>SUBTOTAL(9,G56:G60)</f>
        <v>0</v>
      </c>
    </row>
    <row r="56" spans="2:7" ht="23.25" thickBot="1" x14ac:dyDescent="0.3">
      <c r="B56" s="19" t="s">
        <v>105</v>
      </c>
      <c r="C56" s="18" t="s">
        <v>106</v>
      </c>
      <c r="D56" s="21" t="s">
        <v>68</v>
      </c>
      <c r="E56" s="19">
        <v>0</v>
      </c>
      <c r="F56" s="13">
        <v>55000</v>
      </c>
      <c r="G56" s="14">
        <f t="shared" ref="G56:G60" si="6">ROUND(E56*F56,0)</f>
        <v>0</v>
      </c>
    </row>
    <row r="57" spans="2:7" ht="23.25" thickBot="1" x14ac:dyDescent="0.3">
      <c r="B57" s="19" t="s">
        <v>107</v>
      </c>
      <c r="C57" s="18" t="s">
        <v>108</v>
      </c>
      <c r="D57" s="19" t="s">
        <v>68</v>
      </c>
      <c r="E57" s="19">
        <v>0</v>
      </c>
      <c r="F57" s="13">
        <v>84600</v>
      </c>
      <c r="G57" s="14">
        <f t="shared" si="6"/>
        <v>0</v>
      </c>
    </row>
    <row r="58" spans="2:7" ht="34.5" thickBot="1" x14ac:dyDescent="0.3">
      <c r="B58" s="19" t="s">
        <v>109</v>
      </c>
      <c r="C58" s="18" t="s">
        <v>110</v>
      </c>
      <c r="D58" s="19" t="s">
        <v>49</v>
      </c>
      <c r="E58" s="19">
        <v>0</v>
      </c>
      <c r="F58" s="13">
        <v>6500000</v>
      </c>
      <c r="G58" s="14">
        <f t="shared" si="6"/>
        <v>0</v>
      </c>
    </row>
    <row r="59" spans="2:7" ht="57" thickBot="1" x14ac:dyDescent="0.3">
      <c r="B59" s="9" t="s">
        <v>111</v>
      </c>
      <c r="C59" s="2" t="s">
        <v>112</v>
      </c>
      <c r="D59" s="9" t="s">
        <v>49</v>
      </c>
      <c r="E59" s="9">
        <v>0</v>
      </c>
      <c r="F59" s="10">
        <v>126600000</v>
      </c>
      <c r="G59" s="14">
        <f t="shared" si="6"/>
        <v>0</v>
      </c>
    </row>
    <row r="60" spans="2:7" ht="59.1" customHeight="1" thickBot="1" x14ac:dyDescent="0.3">
      <c r="B60" s="19" t="s">
        <v>135</v>
      </c>
      <c r="C60" s="20" t="s">
        <v>140</v>
      </c>
      <c r="D60" s="19" t="s">
        <v>11</v>
      </c>
      <c r="E60" s="19">
        <v>0</v>
      </c>
      <c r="F60" s="13">
        <v>195000</v>
      </c>
      <c r="G60" s="14">
        <f t="shared" si="6"/>
        <v>0</v>
      </c>
    </row>
    <row r="61" spans="2:7" ht="17.100000000000001" customHeight="1" thickBot="1" x14ac:dyDescent="0.3">
      <c r="B61" s="99" t="s">
        <v>130</v>
      </c>
      <c r="C61" s="100"/>
      <c r="D61" s="100"/>
      <c r="E61" s="100"/>
      <c r="F61" s="101"/>
      <c r="G61" s="3">
        <f>SUBTOTAL(9,G7:G60)</f>
        <v>536799666</v>
      </c>
    </row>
    <row r="62" spans="2:7" ht="16.5" thickBot="1" x14ac:dyDescent="0.3">
      <c r="B62" s="92"/>
      <c r="C62" s="93"/>
      <c r="D62" s="94" t="s">
        <v>114</v>
      </c>
      <c r="E62" s="94"/>
      <c r="F62" s="23">
        <v>0.25</v>
      </c>
      <c r="G62" s="12">
        <f>ROUND(F62*$G$61,0)</f>
        <v>134199917</v>
      </c>
    </row>
    <row r="63" spans="2:7" ht="16.5" thickBot="1" x14ac:dyDescent="0.3">
      <c r="B63" s="92"/>
      <c r="C63" s="93"/>
      <c r="D63" s="94" t="s">
        <v>115</v>
      </c>
      <c r="E63" s="94"/>
      <c r="F63" s="22">
        <v>0.01</v>
      </c>
      <c r="G63" s="12">
        <f t="shared" ref="G63:G64" si="7">ROUND(F63*$G$61,0)</f>
        <v>5367997</v>
      </c>
    </row>
    <row r="64" spans="2:7" ht="17.100000000000001" customHeight="1" thickBot="1" x14ac:dyDescent="0.3">
      <c r="B64" s="92"/>
      <c r="C64" s="93"/>
      <c r="D64" s="94" t="s">
        <v>116</v>
      </c>
      <c r="E64" s="94"/>
      <c r="F64" s="22">
        <v>0.05</v>
      </c>
      <c r="G64" s="12">
        <f t="shared" si="7"/>
        <v>26839983</v>
      </c>
    </row>
    <row r="65" spans="2:7" ht="16.5" thickBot="1" x14ac:dyDescent="0.3">
      <c r="B65" s="99" t="s">
        <v>131</v>
      </c>
      <c r="C65" s="100"/>
      <c r="D65" s="102"/>
      <c r="E65" s="102"/>
      <c r="F65" s="103"/>
      <c r="G65" s="3">
        <f>SUM(G61:G64)</f>
        <v>703207563</v>
      </c>
    </row>
  </sheetData>
  <mergeCells count="17">
    <mergeCell ref="B62:C64"/>
    <mergeCell ref="D64:E64"/>
    <mergeCell ref="B65:F65"/>
    <mergeCell ref="B3:C5"/>
    <mergeCell ref="D3:G3"/>
    <mergeCell ref="D4:G4"/>
    <mergeCell ref="D5:G5"/>
    <mergeCell ref="C7:F7"/>
    <mergeCell ref="C14:F14"/>
    <mergeCell ref="D62:E62"/>
    <mergeCell ref="D63:E63"/>
    <mergeCell ref="C21:F21"/>
    <mergeCell ref="C30:F30"/>
    <mergeCell ref="C40:F40"/>
    <mergeCell ref="C50:F50"/>
    <mergeCell ref="C55:F55"/>
    <mergeCell ref="B61:F6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65"/>
  <sheetViews>
    <sheetView showGridLines="0" topLeftCell="A15" zoomScale="160" workbookViewId="0">
      <selection activeCell="G62" sqref="G62:G64"/>
    </sheetView>
  </sheetViews>
  <sheetFormatPr baseColWidth="10" defaultRowHeight="15.75" x14ac:dyDescent="0.25"/>
  <cols>
    <col min="2" max="2" width="6.875" customWidth="1"/>
    <col min="3" max="3" width="35.875" customWidth="1"/>
    <col min="7" max="7" width="12.875" customWidth="1"/>
  </cols>
  <sheetData>
    <row r="2" spans="2:7" ht="16.5" thickBot="1" x14ac:dyDescent="0.3"/>
    <row r="3" spans="2:7" ht="33" customHeight="1" thickBot="1" x14ac:dyDescent="0.3">
      <c r="B3" s="107"/>
      <c r="C3" s="108"/>
      <c r="D3" s="113" t="s">
        <v>0</v>
      </c>
      <c r="E3" s="114"/>
      <c r="F3" s="114"/>
      <c r="G3" s="115"/>
    </row>
    <row r="4" spans="2:7" ht="17.100000000000001" customHeight="1" thickBot="1" x14ac:dyDescent="0.3">
      <c r="B4" s="109"/>
      <c r="C4" s="110"/>
      <c r="D4" s="99" t="s">
        <v>132</v>
      </c>
      <c r="E4" s="100"/>
      <c r="F4" s="100"/>
      <c r="G4" s="101"/>
    </row>
    <row r="5" spans="2:7" ht="17.100000000000001" customHeight="1" thickBot="1" x14ac:dyDescent="0.3">
      <c r="B5" s="111"/>
      <c r="C5" s="112"/>
      <c r="D5" s="99" t="s">
        <v>133</v>
      </c>
      <c r="E5" s="100"/>
      <c r="F5" s="100"/>
      <c r="G5" s="101"/>
    </row>
    <row r="6" spans="2:7" ht="16.5" thickBot="1" x14ac:dyDescent="0.3">
      <c r="B6" s="7" t="s">
        <v>154</v>
      </c>
      <c r="C6" s="1" t="s">
        <v>3</v>
      </c>
      <c r="D6" s="1" t="s">
        <v>4</v>
      </c>
      <c r="E6" s="1" t="s">
        <v>5</v>
      </c>
      <c r="F6" s="1" t="s">
        <v>134</v>
      </c>
      <c r="G6" s="1" t="s">
        <v>7</v>
      </c>
    </row>
    <row r="7" spans="2:7" ht="16.5" thickBot="1" x14ac:dyDescent="0.3">
      <c r="B7" s="15">
        <v>1</v>
      </c>
      <c r="C7" s="95" t="s">
        <v>8</v>
      </c>
      <c r="D7" s="95"/>
      <c r="E7" s="95"/>
      <c r="F7" s="95"/>
      <c r="G7" s="16">
        <f>SUBTOTAL(9,G8:G13)</f>
        <v>22820866</v>
      </c>
    </row>
    <row r="8" spans="2:7" ht="16.5" thickBot="1" x14ac:dyDescent="0.3">
      <c r="B8" s="19" t="s">
        <v>9</v>
      </c>
      <c r="C8" s="18" t="s">
        <v>10</v>
      </c>
      <c r="D8" s="19" t="s">
        <v>11</v>
      </c>
      <c r="E8" s="11">
        <v>550</v>
      </c>
      <c r="F8" s="13">
        <v>10819</v>
      </c>
      <c r="G8" s="14">
        <f t="shared" ref="G8:G13" si="0">ROUND(E8*F8,0)</f>
        <v>5950450</v>
      </c>
    </row>
    <row r="9" spans="2:7" ht="23.25" thickBot="1" x14ac:dyDescent="0.3">
      <c r="B9" s="19" t="s">
        <v>12</v>
      </c>
      <c r="C9" s="18" t="s">
        <v>13</v>
      </c>
      <c r="D9" s="19" t="s">
        <v>49</v>
      </c>
      <c r="E9" s="19">
        <v>1</v>
      </c>
      <c r="F9" s="13">
        <v>4167916</v>
      </c>
      <c r="G9" s="14">
        <f t="shared" si="0"/>
        <v>4167916</v>
      </c>
    </row>
    <row r="10" spans="2:7" ht="23.25" thickBot="1" x14ac:dyDescent="0.3">
      <c r="B10" s="19" t="s">
        <v>15</v>
      </c>
      <c r="C10" s="18" t="s">
        <v>16</v>
      </c>
      <c r="D10" s="19" t="s">
        <v>68</v>
      </c>
      <c r="E10" s="19">
        <v>400</v>
      </c>
      <c r="F10" s="13">
        <v>24500</v>
      </c>
      <c r="G10" s="14">
        <f t="shared" si="0"/>
        <v>9800000</v>
      </c>
    </row>
    <row r="11" spans="2:7" ht="16.5" thickBot="1" x14ac:dyDescent="0.3">
      <c r="B11" s="19" t="s">
        <v>18</v>
      </c>
      <c r="C11" s="18" t="s">
        <v>19</v>
      </c>
      <c r="D11" s="19" t="s">
        <v>11</v>
      </c>
      <c r="E11" s="19">
        <v>550</v>
      </c>
      <c r="F11" s="13">
        <v>4550</v>
      </c>
      <c r="G11" s="14">
        <f t="shared" si="0"/>
        <v>2502500</v>
      </c>
    </row>
    <row r="12" spans="2:7" ht="23.25" thickBot="1" x14ac:dyDescent="0.3">
      <c r="B12" s="19" t="s">
        <v>20</v>
      </c>
      <c r="C12" s="18" t="s">
        <v>21</v>
      </c>
      <c r="D12" s="19" t="s">
        <v>11</v>
      </c>
      <c r="E12" s="19">
        <v>2</v>
      </c>
      <c r="F12" s="13">
        <v>35000</v>
      </c>
      <c r="G12" s="14">
        <f t="shared" si="0"/>
        <v>70000</v>
      </c>
    </row>
    <row r="13" spans="2:7" ht="16.5" thickBot="1" x14ac:dyDescent="0.3">
      <c r="B13" s="19" t="s">
        <v>22</v>
      </c>
      <c r="C13" s="18" t="s">
        <v>23</v>
      </c>
      <c r="D13" s="19" t="s">
        <v>24</v>
      </c>
      <c r="E13" s="19">
        <v>2</v>
      </c>
      <c r="F13" s="13">
        <v>165000</v>
      </c>
      <c r="G13" s="14">
        <f t="shared" si="0"/>
        <v>330000</v>
      </c>
    </row>
    <row r="14" spans="2:7" ht="16.5" thickBot="1" x14ac:dyDescent="0.3">
      <c r="B14" s="15">
        <v>2</v>
      </c>
      <c r="C14" s="95" t="s">
        <v>25</v>
      </c>
      <c r="D14" s="95"/>
      <c r="E14" s="95"/>
      <c r="F14" s="95"/>
      <c r="G14" s="16">
        <f>SUBTOTAL(9,G15:G20)</f>
        <v>77352125</v>
      </c>
    </row>
    <row r="15" spans="2:7" ht="38.1" customHeight="1" thickBot="1" x14ac:dyDescent="0.3">
      <c r="B15" s="19" t="s">
        <v>26</v>
      </c>
      <c r="C15" s="18" t="s">
        <v>27</v>
      </c>
      <c r="D15" s="19" t="s">
        <v>124</v>
      </c>
      <c r="E15" s="19">
        <v>165</v>
      </c>
      <c r="F15" s="13">
        <v>38600</v>
      </c>
      <c r="G15" s="14">
        <f t="shared" ref="G15:G20" si="1">ROUND(E15*F15,0)</f>
        <v>6369000</v>
      </c>
    </row>
    <row r="16" spans="2:7" ht="16.5" thickBot="1" x14ac:dyDescent="0.3">
      <c r="B16" s="19" t="s">
        <v>28</v>
      </c>
      <c r="C16" s="18" t="s">
        <v>29</v>
      </c>
      <c r="D16" s="19" t="s">
        <v>124</v>
      </c>
      <c r="E16" s="19">
        <v>30</v>
      </c>
      <c r="F16" s="13">
        <v>18000</v>
      </c>
      <c r="G16" s="14">
        <f t="shared" si="1"/>
        <v>540000</v>
      </c>
    </row>
    <row r="17" spans="2:7" ht="29.1" customHeight="1" thickBot="1" x14ac:dyDescent="0.3">
      <c r="B17" s="19" t="s">
        <v>30</v>
      </c>
      <c r="C17" s="18" t="s">
        <v>31</v>
      </c>
      <c r="D17" s="19" t="s">
        <v>124</v>
      </c>
      <c r="E17" s="19">
        <v>460</v>
      </c>
      <c r="F17" s="13">
        <v>68000</v>
      </c>
      <c r="G17" s="14">
        <f t="shared" si="1"/>
        <v>31280000</v>
      </c>
    </row>
    <row r="18" spans="2:7" ht="23.25" thickBot="1" x14ac:dyDescent="0.3">
      <c r="B18" s="19" t="s">
        <v>32</v>
      </c>
      <c r="C18" s="18" t="s">
        <v>33</v>
      </c>
      <c r="D18" s="19" t="s">
        <v>11</v>
      </c>
      <c r="E18" s="19">
        <v>500</v>
      </c>
      <c r="F18" s="13">
        <v>7500</v>
      </c>
      <c r="G18" s="14">
        <f t="shared" si="1"/>
        <v>3750000</v>
      </c>
    </row>
    <row r="19" spans="2:7" ht="16.5" thickBot="1" x14ac:dyDescent="0.3">
      <c r="B19" s="19" t="s">
        <v>34</v>
      </c>
      <c r="C19" s="18" t="s">
        <v>35</v>
      </c>
      <c r="D19" s="19" t="s">
        <v>125</v>
      </c>
      <c r="E19" s="19">
        <v>27600</v>
      </c>
      <c r="F19" s="13">
        <v>1100</v>
      </c>
      <c r="G19" s="14">
        <f t="shared" si="1"/>
        <v>30360000</v>
      </c>
    </row>
    <row r="20" spans="2:7" ht="23.25" thickBot="1" x14ac:dyDescent="0.3">
      <c r="B20" s="19" t="s">
        <v>37</v>
      </c>
      <c r="C20" s="18" t="s">
        <v>38</v>
      </c>
      <c r="D20" s="19" t="s">
        <v>24</v>
      </c>
      <c r="E20" s="19">
        <v>206.25</v>
      </c>
      <c r="F20" s="13">
        <v>24500</v>
      </c>
      <c r="G20" s="14">
        <f t="shared" si="1"/>
        <v>5053125</v>
      </c>
    </row>
    <row r="21" spans="2:7" ht="16.5" thickBot="1" x14ac:dyDescent="0.3">
      <c r="B21" s="8">
        <v>3</v>
      </c>
      <c r="C21" s="96" t="s">
        <v>39</v>
      </c>
      <c r="D21" s="97"/>
      <c r="E21" s="97"/>
      <c r="F21" s="98"/>
      <c r="G21" s="6">
        <f>SUBTOTAL(9,G22:G29)</f>
        <v>202325650</v>
      </c>
    </row>
    <row r="22" spans="2:7" ht="23.25" thickBot="1" x14ac:dyDescent="0.3">
      <c r="B22" s="19" t="s">
        <v>40</v>
      </c>
      <c r="C22" s="18" t="s">
        <v>144</v>
      </c>
      <c r="D22" s="19" t="s">
        <v>11</v>
      </c>
      <c r="E22" s="19">
        <v>437</v>
      </c>
      <c r="F22" s="13">
        <v>118600</v>
      </c>
      <c r="G22" s="14">
        <f t="shared" ref="G22:G29" si="2">ROUND(E22*F22,0)</f>
        <v>51828200</v>
      </c>
    </row>
    <row r="23" spans="2:7" ht="16.5" thickBot="1" x14ac:dyDescent="0.3">
      <c r="B23" s="19" t="s">
        <v>41</v>
      </c>
      <c r="C23" s="18" t="s">
        <v>42</v>
      </c>
      <c r="D23" s="19" t="s">
        <v>68</v>
      </c>
      <c r="E23" s="19">
        <v>152</v>
      </c>
      <c r="F23" s="13">
        <v>61500</v>
      </c>
      <c r="G23" s="14">
        <f t="shared" si="2"/>
        <v>9348000</v>
      </c>
    </row>
    <row r="24" spans="2:7" ht="23.25" thickBot="1" x14ac:dyDescent="0.3">
      <c r="B24" s="19" t="s">
        <v>43</v>
      </c>
      <c r="C24" s="18" t="s">
        <v>44</v>
      </c>
      <c r="D24" s="19" t="s">
        <v>68</v>
      </c>
      <c r="E24" s="19">
        <v>435</v>
      </c>
      <c r="F24" s="13">
        <v>68950</v>
      </c>
      <c r="G24" s="14">
        <f t="shared" si="2"/>
        <v>29993250</v>
      </c>
    </row>
    <row r="25" spans="2:7" ht="27" customHeight="1" thickBot="1" x14ac:dyDescent="0.3">
      <c r="B25" s="19" t="s">
        <v>45</v>
      </c>
      <c r="C25" s="18" t="s">
        <v>46</v>
      </c>
      <c r="D25" s="19" t="s">
        <v>11</v>
      </c>
      <c r="E25" s="19">
        <v>600</v>
      </c>
      <c r="F25" s="13">
        <v>26200</v>
      </c>
      <c r="G25" s="14">
        <f t="shared" si="2"/>
        <v>15720000</v>
      </c>
    </row>
    <row r="26" spans="2:7" ht="23.25" thickBot="1" x14ac:dyDescent="0.3">
      <c r="B26" s="19" t="s">
        <v>47</v>
      </c>
      <c r="C26" s="18" t="s">
        <v>48</v>
      </c>
      <c r="D26" s="19" t="s">
        <v>49</v>
      </c>
      <c r="E26" s="19">
        <v>30</v>
      </c>
      <c r="F26" s="13">
        <v>246540</v>
      </c>
      <c r="G26" s="14">
        <f t="shared" si="2"/>
        <v>7396200</v>
      </c>
    </row>
    <row r="27" spans="2:7" ht="23.25" thickBot="1" x14ac:dyDescent="0.3">
      <c r="B27" s="19" t="s">
        <v>50</v>
      </c>
      <c r="C27" s="18" t="s">
        <v>127</v>
      </c>
      <c r="D27" s="19" t="s">
        <v>11</v>
      </c>
      <c r="E27" s="19">
        <v>140</v>
      </c>
      <c r="F27" s="13">
        <v>123500</v>
      </c>
      <c r="G27" s="14">
        <f t="shared" si="2"/>
        <v>17290000</v>
      </c>
    </row>
    <row r="28" spans="2:7" ht="23.25" thickBot="1" x14ac:dyDescent="0.3">
      <c r="B28" s="19" t="s">
        <v>51</v>
      </c>
      <c r="C28" s="18" t="s">
        <v>52</v>
      </c>
      <c r="D28" s="19" t="s">
        <v>68</v>
      </c>
      <c r="E28" s="19">
        <v>180</v>
      </c>
      <c r="F28" s="13">
        <v>325000</v>
      </c>
      <c r="G28" s="14">
        <f t="shared" si="2"/>
        <v>58500000</v>
      </c>
    </row>
    <row r="29" spans="2:7" ht="34.5" thickBot="1" x14ac:dyDescent="0.3">
      <c r="B29" s="19" t="s">
        <v>53</v>
      </c>
      <c r="C29" s="18" t="s">
        <v>54</v>
      </c>
      <c r="D29" s="19" t="s">
        <v>68</v>
      </c>
      <c r="E29" s="19">
        <v>50</v>
      </c>
      <c r="F29" s="13">
        <v>245000</v>
      </c>
      <c r="G29" s="14">
        <f t="shared" si="2"/>
        <v>12250000</v>
      </c>
    </row>
    <row r="30" spans="2:7" ht="16.5" thickBot="1" x14ac:dyDescent="0.3">
      <c r="B30" s="8">
        <v>4</v>
      </c>
      <c r="C30" s="104" t="s">
        <v>55</v>
      </c>
      <c r="D30" s="105"/>
      <c r="E30" s="105"/>
      <c r="F30" s="106"/>
      <c r="G30" s="6">
        <f>SUBTOTAL(9,G31:G39)</f>
        <v>235609200</v>
      </c>
    </row>
    <row r="31" spans="2:7" ht="45.75" thickBot="1" x14ac:dyDescent="0.3">
      <c r="B31" s="19" t="s">
        <v>56</v>
      </c>
      <c r="C31" s="17" t="s">
        <v>57</v>
      </c>
      <c r="D31" s="19" t="s">
        <v>49</v>
      </c>
      <c r="E31" s="19">
        <v>32</v>
      </c>
      <c r="F31" s="13">
        <v>2730000</v>
      </c>
      <c r="G31" s="14">
        <f t="shared" ref="G31:G39" si="3">ROUND(E31*F31,0)</f>
        <v>87360000</v>
      </c>
    </row>
    <row r="32" spans="2:7" ht="36" customHeight="1" thickBot="1" x14ac:dyDescent="0.3">
      <c r="B32" s="19" t="s">
        <v>58</v>
      </c>
      <c r="C32" s="17" t="s">
        <v>59</v>
      </c>
      <c r="D32" s="19" t="s">
        <v>49</v>
      </c>
      <c r="E32" s="19">
        <v>32</v>
      </c>
      <c r="F32" s="13">
        <v>2150000</v>
      </c>
      <c r="G32" s="14">
        <f t="shared" si="3"/>
        <v>68800000</v>
      </c>
    </row>
    <row r="33" spans="2:7" ht="34.5" thickBot="1" x14ac:dyDescent="0.3">
      <c r="B33" s="19" t="s">
        <v>60</v>
      </c>
      <c r="C33" s="17" t="s">
        <v>61</v>
      </c>
      <c r="D33" s="19" t="s">
        <v>68</v>
      </c>
      <c r="E33" s="19">
        <v>960</v>
      </c>
      <c r="F33" s="13">
        <v>31540</v>
      </c>
      <c r="G33" s="14">
        <f t="shared" si="3"/>
        <v>30278400</v>
      </c>
    </row>
    <row r="34" spans="2:7" ht="23.25" thickBot="1" x14ac:dyDescent="0.3">
      <c r="B34" s="19" t="s">
        <v>62</v>
      </c>
      <c r="C34" s="17" t="s">
        <v>63</v>
      </c>
      <c r="D34" s="19" t="s">
        <v>68</v>
      </c>
      <c r="E34" s="19">
        <v>256</v>
      </c>
      <c r="F34" s="13">
        <v>15900</v>
      </c>
      <c r="G34" s="14">
        <f t="shared" si="3"/>
        <v>4070400</v>
      </c>
    </row>
    <row r="35" spans="2:7" ht="34.5" thickBot="1" x14ac:dyDescent="0.3">
      <c r="B35" s="19" t="s">
        <v>64</v>
      </c>
      <c r="C35" s="17" t="s">
        <v>65</v>
      </c>
      <c r="D35" s="19" t="s">
        <v>49</v>
      </c>
      <c r="E35" s="19">
        <v>32</v>
      </c>
      <c r="F35" s="13">
        <v>64500</v>
      </c>
      <c r="G35" s="14">
        <f t="shared" si="3"/>
        <v>2064000</v>
      </c>
    </row>
    <row r="36" spans="2:7" ht="23.25" thickBot="1" x14ac:dyDescent="0.3">
      <c r="B36" s="19" t="s">
        <v>66</v>
      </c>
      <c r="C36" s="17" t="s">
        <v>67</v>
      </c>
      <c r="D36" s="19" t="s">
        <v>68</v>
      </c>
      <c r="E36" s="19">
        <v>960</v>
      </c>
      <c r="F36" s="13">
        <v>15400</v>
      </c>
      <c r="G36" s="14">
        <f t="shared" si="3"/>
        <v>14784000</v>
      </c>
    </row>
    <row r="37" spans="2:7" ht="23.25" thickBot="1" x14ac:dyDescent="0.3">
      <c r="B37" s="19" t="s">
        <v>69</v>
      </c>
      <c r="C37" s="17" t="s">
        <v>70</v>
      </c>
      <c r="D37" s="19" t="s">
        <v>68</v>
      </c>
      <c r="E37" s="19">
        <v>160</v>
      </c>
      <c r="F37" s="13">
        <v>55000</v>
      </c>
      <c r="G37" s="14">
        <f t="shared" si="3"/>
        <v>8800000</v>
      </c>
    </row>
    <row r="38" spans="2:7" ht="23.25" thickBot="1" x14ac:dyDescent="0.3">
      <c r="B38" s="19" t="s">
        <v>71</v>
      </c>
      <c r="C38" s="20" t="s">
        <v>72</v>
      </c>
      <c r="D38" s="19" t="s">
        <v>49</v>
      </c>
      <c r="E38" s="19">
        <v>32</v>
      </c>
      <c r="F38" s="13">
        <v>453200</v>
      </c>
      <c r="G38" s="14">
        <f t="shared" si="3"/>
        <v>14502400</v>
      </c>
    </row>
    <row r="39" spans="2:7" ht="23.25" thickBot="1" x14ac:dyDescent="0.3">
      <c r="B39" s="19" t="s">
        <v>73</v>
      </c>
      <c r="C39" s="20" t="s">
        <v>74</v>
      </c>
      <c r="D39" s="19" t="s">
        <v>49</v>
      </c>
      <c r="E39" s="19">
        <v>6</v>
      </c>
      <c r="F39" s="13">
        <v>825000</v>
      </c>
      <c r="G39" s="14">
        <f t="shared" si="3"/>
        <v>4950000</v>
      </c>
    </row>
    <row r="40" spans="2:7" ht="16.5" thickBot="1" x14ac:dyDescent="0.3">
      <c r="B40" s="15">
        <v>5</v>
      </c>
      <c r="C40" s="95" t="s">
        <v>75</v>
      </c>
      <c r="D40" s="95"/>
      <c r="E40" s="95"/>
      <c r="F40" s="95"/>
      <c r="G40" s="16">
        <f>SUBTOTAL(9,G41:G49)</f>
        <v>50702721</v>
      </c>
    </row>
    <row r="41" spans="2:7" ht="16.5" thickBot="1" x14ac:dyDescent="0.3">
      <c r="B41" s="19" t="s">
        <v>76</v>
      </c>
      <c r="C41" s="25" t="s">
        <v>77</v>
      </c>
      <c r="D41" s="4" t="s">
        <v>49</v>
      </c>
      <c r="E41" s="4">
        <v>1</v>
      </c>
      <c r="F41" s="24">
        <v>4523000</v>
      </c>
      <c r="G41" s="14">
        <f t="shared" ref="G41:G49" si="4">ROUND(E41*F41,0)</f>
        <v>4523000</v>
      </c>
    </row>
    <row r="42" spans="2:7" ht="16.5" thickBot="1" x14ac:dyDescent="0.3">
      <c r="B42" s="19" t="s">
        <v>78</v>
      </c>
      <c r="C42" s="18" t="s">
        <v>79</v>
      </c>
      <c r="D42" s="19" t="s">
        <v>49</v>
      </c>
      <c r="E42" s="19">
        <v>1</v>
      </c>
      <c r="F42" s="13">
        <v>2450000</v>
      </c>
      <c r="G42" s="14">
        <f t="shared" si="4"/>
        <v>2450000</v>
      </c>
    </row>
    <row r="43" spans="2:7" ht="23.25" thickBot="1" x14ac:dyDescent="0.3">
      <c r="B43" s="19" t="s">
        <v>80</v>
      </c>
      <c r="C43" s="18" t="s">
        <v>81</v>
      </c>
      <c r="D43" s="19" t="s">
        <v>49</v>
      </c>
      <c r="E43" s="19">
        <v>1</v>
      </c>
      <c r="F43" s="13">
        <v>1432000</v>
      </c>
      <c r="G43" s="14">
        <f t="shared" si="4"/>
        <v>1432000</v>
      </c>
    </row>
    <row r="44" spans="2:7" ht="23.25" thickBot="1" x14ac:dyDescent="0.3">
      <c r="B44" s="19" t="s">
        <v>82</v>
      </c>
      <c r="C44" s="18" t="s">
        <v>83</v>
      </c>
      <c r="D44" s="19" t="s">
        <v>49</v>
      </c>
      <c r="E44" s="19">
        <v>1</v>
      </c>
      <c r="F44" s="13">
        <v>449463</v>
      </c>
      <c r="G44" s="14">
        <f t="shared" si="4"/>
        <v>449463</v>
      </c>
    </row>
    <row r="45" spans="2:7" ht="23.25" thickBot="1" x14ac:dyDescent="0.3">
      <c r="B45" s="19" t="s">
        <v>84</v>
      </c>
      <c r="C45" s="18" t="s">
        <v>85</v>
      </c>
      <c r="D45" s="19" t="s">
        <v>49</v>
      </c>
      <c r="E45" s="19">
        <v>1</v>
      </c>
      <c r="F45" s="13">
        <v>1950000</v>
      </c>
      <c r="G45" s="14">
        <f t="shared" si="4"/>
        <v>1950000</v>
      </c>
    </row>
    <row r="46" spans="2:7" ht="23.25" thickBot="1" x14ac:dyDescent="0.3">
      <c r="B46" s="19" t="s">
        <v>86</v>
      </c>
      <c r="C46" s="18" t="s">
        <v>87</v>
      </c>
      <c r="D46" s="19" t="s">
        <v>49</v>
      </c>
      <c r="E46" s="19">
        <v>1</v>
      </c>
      <c r="F46" s="13">
        <v>377788</v>
      </c>
      <c r="G46" s="14">
        <f t="shared" si="4"/>
        <v>377788</v>
      </c>
    </row>
    <row r="47" spans="2:7" ht="23.25" thickBot="1" x14ac:dyDescent="0.3">
      <c r="B47" s="19" t="s">
        <v>88</v>
      </c>
      <c r="C47" s="18" t="s">
        <v>89</v>
      </c>
      <c r="D47" s="19" t="s">
        <v>49</v>
      </c>
      <c r="E47" s="19">
        <v>1</v>
      </c>
      <c r="F47" s="13">
        <v>545000</v>
      </c>
      <c r="G47" s="14">
        <f t="shared" si="4"/>
        <v>545000</v>
      </c>
    </row>
    <row r="48" spans="2:7" ht="23.25" thickBot="1" x14ac:dyDescent="0.3">
      <c r="B48" s="19" t="s">
        <v>90</v>
      </c>
      <c r="C48" s="18" t="s">
        <v>91</v>
      </c>
      <c r="D48" s="19" t="s">
        <v>49</v>
      </c>
      <c r="E48" s="19">
        <v>1</v>
      </c>
      <c r="F48" s="13">
        <v>18975470</v>
      </c>
      <c r="G48" s="14">
        <f t="shared" si="4"/>
        <v>18975470</v>
      </c>
    </row>
    <row r="49" spans="2:7" ht="23.25" thickBot="1" x14ac:dyDescent="0.3">
      <c r="B49" s="19" t="s">
        <v>92</v>
      </c>
      <c r="C49" s="18" t="s">
        <v>93</v>
      </c>
      <c r="D49" s="19" t="s">
        <v>94</v>
      </c>
      <c r="E49" s="19">
        <v>1</v>
      </c>
      <c r="F49" s="13">
        <v>20000000</v>
      </c>
      <c r="G49" s="14">
        <f t="shared" si="4"/>
        <v>20000000</v>
      </c>
    </row>
    <row r="50" spans="2:7" ht="16.5" thickBot="1" x14ac:dyDescent="0.3">
      <c r="B50" s="15">
        <v>6</v>
      </c>
      <c r="C50" s="95" t="s">
        <v>95</v>
      </c>
      <c r="D50" s="95"/>
      <c r="E50" s="95"/>
      <c r="F50" s="95"/>
      <c r="G50" s="16">
        <f>SUBTOTAL(9,G51:G54)</f>
        <v>0</v>
      </c>
    </row>
    <row r="51" spans="2:7" ht="34.5" thickBot="1" x14ac:dyDescent="0.3">
      <c r="B51" s="19" t="s">
        <v>96</v>
      </c>
      <c r="C51" s="18" t="s">
        <v>97</v>
      </c>
      <c r="D51" s="19" t="s">
        <v>68</v>
      </c>
      <c r="E51" s="19">
        <v>0</v>
      </c>
      <c r="F51" s="13">
        <v>215000</v>
      </c>
      <c r="G51" s="14">
        <f t="shared" ref="G51:G54" si="5">ROUND(E51*F51,0)</f>
        <v>0</v>
      </c>
    </row>
    <row r="52" spans="2:7" ht="16.5" thickBot="1" x14ac:dyDescent="0.3">
      <c r="B52" s="19" t="s">
        <v>98</v>
      </c>
      <c r="C52" s="18" t="s">
        <v>99</v>
      </c>
      <c r="D52" s="19" t="s">
        <v>68</v>
      </c>
      <c r="E52" s="19">
        <v>0</v>
      </c>
      <c r="F52" s="13">
        <v>125000</v>
      </c>
      <c r="G52" s="14">
        <f>ROUND(E52*F52,0)</f>
        <v>0</v>
      </c>
    </row>
    <row r="53" spans="2:7" ht="34.5" thickBot="1" x14ac:dyDescent="0.3">
      <c r="B53" s="19" t="s">
        <v>100</v>
      </c>
      <c r="C53" s="18" t="s">
        <v>101</v>
      </c>
      <c r="D53" s="19" t="s">
        <v>11</v>
      </c>
      <c r="E53" s="19">
        <v>0</v>
      </c>
      <c r="F53" s="13">
        <v>215000</v>
      </c>
      <c r="G53" s="14">
        <f t="shared" si="5"/>
        <v>0</v>
      </c>
    </row>
    <row r="54" spans="2:7" ht="45" customHeight="1" thickBot="1" x14ac:dyDescent="0.3">
      <c r="B54" s="19" t="s">
        <v>102</v>
      </c>
      <c r="C54" s="18" t="s">
        <v>103</v>
      </c>
      <c r="D54" s="19" t="s">
        <v>49</v>
      </c>
      <c r="E54" s="19">
        <v>0</v>
      </c>
      <c r="F54" s="13">
        <v>4500000</v>
      </c>
      <c r="G54" s="14">
        <f t="shared" si="5"/>
        <v>0</v>
      </c>
    </row>
    <row r="55" spans="2:7" ht="16.5" thickBot="1" x14ac:dyDescent="0.3">
      <c r="B55" s="15">
        <v>7</v>
      </c>
      <c r="C55" s="95" t="s">
        <v>104</v>
      </c>
      <c r="D55" s="95"/>
      <c r="E55" s="95"/>
      <c r="F55" s="95"/>
      <c r="G55" s="16">
        <f>SUBTOTAL(9,G56:G60)</f>
        <v>184114000</v>
      </c>
    </row>
    <row r="56" spans="2:7" ht="23.25" thickBot="1" x14ac:dyDescent="0.3">
      <c r="B56" s="19" t="s">
        <v>105</v>
      </c>
      <c r="C56" s="18" t="s">
        <v>106</v>
      </c>
      <c r="D56" s="21" t="s">
        <v>68</v>
      </c>
      <c r="E56" s="19">
        <v>80</v>
      </c>
      <c r="F56" s="13">
        <v>55000</v>
      </c>
      <c r="G56" s="14">
        <f t="shared" ref="G56:G60" si="6">ROUND(E56*F56,0)</f>
        <v>4400000</v>
      </c>
    </row>
    <row r="57" spans="2:7" ht="23.25" thickBot="1" x14ac:dyDescent="0.3">
      <c r="B57" s="19" t="s">
        <v>107</v>
      </c>
      <c r="C57" s="18" t="s">
        <v>108</v>
      </c>
      <c r="D57" s="19" t="s">
        <v>68</v>
      </c>
      <c r="E57" s="19">
        <v>90</v>
      </c>
      <c r="F57" s="13">
        <v>84600</v>
      </c>
      <c r="G57" s="14">
        <f t="shared" si="6"/>
        <v>7614000</v>
      </c>
    </row>
    <row r="58" spans="2:7" ht="34.5" thickBot="1" x14ac:dyDescent="0.3">
      <c r="B58" s="19" t="s">
        <v>109</v>
      </c>
      <c r="C58" s="18" t="s">
        <v>110</v>
      </c>
      <c r="D58" s="19" t="s">
        <v>49</v>
      </c>
      <c r="E58" s="19">
        <v>1</v>
      </c>
      <c r="F58" s="13">
        <v>6500000</v>
      </c>
      <c r="G58" s="14">
        <f t="shared" si="6"/>
        <v>6500000</v>
      </c>
    </row>
    <row r="59" spans="2:7" ht="57" thickBot="1" x14ac:dyDescent="0.3">
      <c r="B59" s="9" t="s">
        <v>111</v>
      </c>
      <c r="C59" s="2" t="s">
        <v>112</v>
      </c>
      <c r="D59" s="9" t="s">
        <v>49</v>
      </c>
      <c r="E59" s="9">
        <v>1</v>
      </c>
      <c r="F59" s="10">
        <v>126600000</v>
      </c>
      <c r="G59" s="14">
        <f t="shared" si="6"/>
        <v>126600000</v>
      </c>
    </row>
    <row r="60" spans="2:7" ht="57.95" customHeight="1" thickBot="1" x14ac:dyDescent="0.3">
      <c r="B60" s="19" t="s">
        <v>135</v>
      </c>
      <c r="C60" s="20" t="s">
        <v>140</v>
      </c>
      <c r="D60" s="19" t="s">
        <v>11</v>
      </c>
      <c r="E60" s="19">
        <v>200</v>
      </c>
      <c r="F60" s="13">
        <v>195000</v>
      </c>
      <c r="G60" s="14">
        <f t="shared" si="6"/>
        <v>39000000</v>
      </c>
    </row>
    <row r="61" spans="2:7" ht="17.100000000000001" customHeight="1" thickBot="1" x14ac:dyDescent="0.3">
      <c r="B61" s="99" t="s">
        <v>136</v>
      </c>
      <c r="C61" s="100"/>
      <c r="D61" s="100"/>
      <c r="E61" s="100"/>
      <c r="F61" s="101"/>
      <c r="G61" s="3">
        <f>SUBTOTAL(9,G7:G60)</f>
        <v>772924562</v>
      </c>
    </row>
    <row r="62" spans="2:7" ht="17.100000000000001" customHeight="1" thickBot="1" x14ac:dyDescent="0.3">
      <c r="B62" s="92"/>
      <c r="C62" s="93"/>
      <c r="D62" s="94" t="s">
        <v>114</v>
      </c>
      <c r="E62" s="94"/>
      <c r="F62" s="23">
        <v>0.25</v>
      </c>
      <c r="G62" s="12">
        <f>ROUND(F62*$G$61,0)</f>
        <v>193231141</v>
      </c>
    </row>
    <row r="63" spans="2:7" ht="16.5" thickBot="1" x14ac:dyDescent="0.3">
      <c r="B63" s="92"/>
      <c r="C63" s="93"/>
      <c r="D63" s="94" t="s">
        <v>115</v>
      </c>
      <c r="E63" s="94"/>
      <c r="F63" s="22">
        <v>0.01</v>
      </c>
      <c r="G63" s="12">
        <f t="shared" ref="G63:G64" si="7">ROUND(F63*$G$61,0)</f>
        <v>7729246</v>
      </c>
    </row>
    <row r="64" spans="2:7" ht="17.100000000000001" customHeight="1" thickBot="1" x14ac:dyDescent="0.3">
      <c r="B64" s="92"/>
      <c r="C64" s="93"/>
      <c r="D64" s="94" t="s">
        <v>116</v>
      </c>
      <c r="E64" s="94"/>
      <c r="F64" s="22">
        <v>0.05</v>
      </c>
      <c r="G64" s="12">
        <f t="shared" si="7"/>
        <v>38646228</v>
      </c>
    </row>
    <row r="65" spans="2:7" ht="16.5" thickBot="1" x14ac:dyDescent="0.3">
      <c r="B65" s="99" t="s">
        <v>117</v>
      </c>
      <c r="C65" s="100"/>
      <c r="D65" s="102"/>
      <c r="E65" s="102"/>
      <c r="F65" s="103"/>
      <c r="G65" s="3">
        <f>SUM(G61:G64)</f>
        <v>1012531177</v>
      </c>
    </row>
  </sheetData>
  <mergeCells count="17">
    <mergeCell ref="B62:C64"/>
    <mergeCell ref="D64:E64"/>
    <mergeCell ref="B65:F65"/>
    <mergeCell ref="B3:C5"/>
    <mergeCell ref="D3:G3"/>
    <mergeCell ref="D4:G4"/>
    <mergeCell ref="D5:G5"/>
    <mergeCell ref="C7:F7"/>
    <mergeCell ref="C14:F14"/>
    <mergeCell ref="C55:F55"/>
    <mergeCell ref="D62:E62"/>
    <mergeCell ref="D63:E63"/>
    <mergeCell ref="C21:F21"/>
    <mergeCell ref="C30:F30"/>
    <mergeCell ref="C40:F40"/>
    <mergeCell ref="C50:F50"/>
    <mergeCell ref="B61:F6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65"/>
  <sheetViews>
    <sheetView showGridLines="0" topLeftCell="A54" zoomScale="138" workbookViewId="0">
      <selection activeCell="C16" sqref="C16"/>
    </sheetView>
  </sheetViews>
  <sheetFormatPr baseColWidth="10" defaultRowHeight="15.75" x14ac:dyDescent="0.25"/>
  <cols>
    <col min="2" max="2" width="6.875" customWidth="1"/>
    <col min="3" max="3" width="35.875" customWidth="1"/>
    <col min="7" max="7" width="12.875" customWidth="1"/>
  </cols>
  <sheetData>
    <row r="2" spans="2:7" ht="16.5" thickBot="1" x14ac:dyDescent="0.3"/>
    <row r="3" spans="2:7" ht="45.95" customHeight="1" thickBot="1" x14ac:dyDescent="0.3">
      <c r="B3" s="107"/>
      <c r="C3" s="108"/>
      <c r="D3" s="113" t="s">
        <v>0</v>
      </c>
      <c r="E3" s="114"/>
      <c r="F3" s="114"/>
      <c r="G3" s="115"/>
    </row>
    <row r="4" spans="2:7" ht="17.100000000000001" customHeight="1" thickBot="1" x14ac:dyDescent="0.3">
      <c r="B4" s="109"/>
      <c r="C4" s="110"/>
      <c r="D4" s="99" t="s">
        <v>137</v>
      </c>
      <c r="E4" s="100"/>
      <c r="F4" s="100"/>
      <c r="G4" s="101"/>
    </row>
    <row r="5" spans="2:7" ht="17.100000000000001" customHeight="1" thickBot="1" x14ac:dyDescent="0.3">
      <c r="B5" s="111"/>
      <c r="C5" s="112"/>
      <c r="D5" s="99" t="s">
        <v>138</v>
      </c>
      <c r="E5" s="100"/>
      <c r="F5" s="100"/>
      <c r="G5" s="101"/>
    </row>
    <row r="6" spans="2:7" ht="16.5" thickBot="1" x14ac:dyDescent="0.3">
      <c r="B6" s="7" t="s">
        <v>154</v>
      </c>
      <c r="C6" s="1" t="s">
        <v>3</v>
      </c>
      <c r="D6" s="1" t="s">
        <v>4</v>
      </c>
      <c r="E6" s="1" t="s">
        <v>5</v>
      </c>
      <c r="F6" s="1" t="s">
        <v>6</v>
      </c>
      <c r="G6" s="1" t="s">
        <v>7</v>
      </c>
    </row>
    <row r="7" spans="2:7" ht="16.5" thickBot="1" x14ac:dyDescent="0.3">
      <c r="B7" s="15">
        <v>1</v>
      </c>
      <c r="C7" s="95" t="s">
        <v>8</v>
      </c>
      <c r="D7" s="95"/>
      <c r="E7" s="95"/>
      <c r="F7" s="95"/>
      <c r="G7" s="16">
        <f>SUBTOTAL(9,G8:G13)</f>
        <v>26281936</v>
      </c>
    </row>
    <row r="8" spans="2:7" ht="16.5" thickBot="1" x14ac:dyDescent="0.3">
      <c r="B8" s="19" t="s">
        <v>9</v>
      </c>
      <c r="C8" s="18" t="s">
        <v>10</v>
      </c>
      <c r="D8" s="19" t="s">
        <v>11</v>
      </c>
      <c r="E8" s="11">
        <v>580</v>
      </c>
      <c r="F8" s="13">
        <v>10819</v>
      </c>
      <c r="G8" s="14">
        <f t="shared" ref="G8:G13" si="0">ROUND(E8*F8,0)</f>
        <v>6275020</v>
      </c>
    </row>
    <row r="9" spans="2:7" ht="23.25" thickBot="1" x14ac:dyDescent="0.3">
      <c r="B9" s="19" t="s">
        <v>12</v>
      </c>
      <c r="C9" s="18" t="s">
        <v>13</v>
      </c>
      <c r="D9" s="19" t="s">
        <v>49</v>
      </c>
      <c r="E9" s="19">
        <v>1</v>
      </c>
      <c r="F9" s="13">
        <v>4167916</v>
      </c>
      <c r="G9" s="14">
        <f t="shared" si="0"/>
        <v>4167916</v>
      </c>
    </row>
    <row r="10" spans="2:7" ht="23.25" thickBot="1" x14ac:dyDescent="0.3">
      <c r="B10" s="19" t="s">
        <v>15</v>
      </c>
      <c r="C10" s="18" t="s">
        <v>16</v>
      </c>
      <c r="D10" s="19" t="s">
        <v>68</v>
      </c>
      <c r="E10" s="19">
        <v>400</v>
      </c>
      <c r="F10" s="13">
        <v>24500</v>
      </c>
      <c r="G10" s="14">
        <f t="shared" si="0"/>
        <v>9800000</v>
      </c>
    </row>
    <row r="11" spans="2:7" ht="16.5" thickBot="1" x14ac:dyDescent="0.3">
      <c r="B11" s="19" t="s">
        <v>18</v>
      </c>
      <c r="C11" s="18" t="s">
        <v>19</v>
      </c>
      <c r="D11" s="19" t="s">
        <v>11</v>
      </c>
      <c r="E11" s="19">
        <v>580</v>
      </c>
      <c r="F11" s="13">
        <v>4550</v>
      </c>
      <c r="G11" s="14">
        <f t="shared" si="0"/>
        <v>2639000</v>
      </c>
    </row>
    <row r="12" spans="2:7" ht="23.25" thickBot="1" x14ac:dyDescent="0.3">
      <c r="B12" s="19" t="s">
        <v>20</v>
      </c>
      <c r="C12" s="18" t="s">
        <v>21</v>
      </c>
      <c r="D12" s="19" t="s">
        <v>11</v>
      </c>
      <c r="E12" s="19">
        <v>50</v>
      </c>
      <c r="F12" s="13">
        <v>35000</v>
      </c>
      <c r="G12" s="14">
        <f t="shared" si="0"/>
        <v>1750000</v>
      </c>
    </row>
    <row r="13" spans="2:7" ht="16.5" thickBot="1" x14ac:dyDescent="0.3">
      <c r="B13" s="19" t="s">
        <v>22</v>
      </c>
      <c r="C13" s="18" t="s">
        <v>23</v>
      </c>
      <c r="D13" s="19" t="s">
        <v>24</v>
      </c>
      <c r="E13" s="19">
        <v>10</v>
      </c>
      <c r="F13" s="13">
        <v>165000</v>
      </c>
      <c r="G13" s="14">
        <f t="shared" si="0"/>
        <v>1650000</v>
      </c>
    </row>
    <row r="14" spans="2:7" ht="16.5" thickBot="1" x14ac:dyDescent="0.3">
      <c r="B14" s="15">
        <v>2</v>
      </c>
      <c r="C14" s="95" t="s">
        <v>25</v>
      </c>
      <c r="D14" s="95"/>
      <c r="E14" s="95"/>
      <c r="F14" s="95"/>
      <c r="G14" s="16">
        <f>SUBTOTAL(9,G15:G20)</f>
        <v>62530100</v>
      </c>
    </row>
    <row r="15" spans="2:7" ht="32.1" customHeight="1" thickBot="1" x14ac:dyDescent="0.3">
      <c r="B15" s="19" t="s">
        <v>26</v>
      </c>
      <c r="C15" s="18" t="s">
        <v>27</v>
      </c>
      <c r="D15" s="19" t="s">
        <v>124</v>
      </c>
      <c r="E15" s="19">
        <v>116</v>
      </c>
      <c r="F15" s="13">
        <v>38600</v>
      </c>
      <c r="G15" s="14">
        <f t="shared" ref="G15:G20" si="1">ROUND(E15*F15,0)</f>
        <v>4477600</v>
      </c>
    </row>
    <row r="16" spans="2:7" ht="16.5" thickBot="1" x14ac:dyDescent="0.3">
      <c r="B16" s="19" t="s">
        <v>28</v>
      </c>
      <c r="C16" s="18" t="s">
        <v>29</v>
      </c>
      <c r="D16" s="19" t="s">
        <v>124</v>
      </c>
      <c r="E16" s="19">
        <v>30</v>
      </c>
      <c r="F16" s="13">
        <v>18000</v>
      </c>
      <c r="G16" s="14">
        <f t="shared" si="1"/>
        <v>540000</v>
      </c>
    </row>
    <row r="17" spans="2:7" ht="23.25" thickBot="1" x14ac:dyDescent="0.3">
      <c r="B17" s="19" t="s">
        <v>30</v>
      </c>
      <c r="C17" s="18" t="s">
        <v>31</v>
      </c>
      <c r="D17" s="19" t="s">
        <v>124</v>
      </c>
      <c r="E17" s="19">
        <v>460</v>
      </c>
      <c r="F17" s="13">
        <v>68000</v>
      </c>
      <c r="G17" s="14">
        <f t="shared" si="1"/>
        <v>31280000</v>
      </c>
    </row>
    <row r="18" spans="2:7" ht="23.25" thickBot="1" x14ac:dyDescent="0.3">
      <c r="B18" s="19" t="s">
        <v>32</v>
      </c>
      <c r="C18" s="18" t="s">
        <v>33</v>
      </c>
      <c r="D18" s="19" t="s">
        <v>11</v>
      </c>
      <c r="E18" s="19">
        <v>1000</v>
      </c>
      <c r="F18" s="13">
        <v>7500</v>
      </c>
      <c r="G18" s="14">
        <f t="shared" si="1"/>
        <v>7500000</v>
      </c>
    </row>
    <row r="19" spans="2:7" ht="16.5" thickBot="1" x14ac:dyDescent="0.3">
      <c r="B19" s="19" t="s">
        <v>34</v>
      </c>
      <c r="C19" s="18" t="s">
        <v>35</v>
      </c>
      <c r="D19" s="19" t="s">
        <v>125</v>
      </c>
      <c r="E19" s="19">
        <v>13800</v>
      </c>
      <c r="F19" s="13">
        <v>1100</v>
      </c>
      <c r="G19" s="14">
        <f t="shared" si="1"/>
        <v>15180000</v>
      </c>
    </row>
    <row r="20" spans="2:7" ht="23.25" thickBot="1" x14ac:dyDescent="0.3">
      <c r="B20" s="19" t="s">
        <v>37</v>
      </c>
      <c r="C20" s="18" t="s">
        <v>38</v>
      </c>
      <c r="D20" s="19" t="s">
        <v>24</v>
      </c>
      <c r="E20" s="19">
        <v>145</v>
      </c>
      <c r="F20" s="13">
        <v>24500</v>
      </c>
      <c r="G20" s="14">
        <f t="shared" si="1"/>
        <v>3552500</v>
      </c>
    </row>
    <row r="21" spans="2:7" ht="16.5" thickBot="1" x14ac:dyDescent="0.3">
      <c r="B21" s="8">
        <v>3</v>
      </c>
      <c r="C21" s="96" t="s">
        <v>39</v>
      </c>
      <c r="D21" s="97"/>
      <c r="E21" s="97"/>
      <c r="F21" s="98"/>
      <c r="G21" s="6">
        <f>SUBTOTAL(9,G22:G29)</f>
        <v>161017100</v>
      </c>
    </row>
    <row r="22" spans="2:7" ht="23.25" thickBot="1" x14ac:dyDescent="0.3">
      <c r="B22" s="19" t="s">
        <v>40</v>
      </c>
      <c r="C22" s="18" t="s">
        <v>144</v>
      </c>
      <c r="D22" s="19" t="s">
        <v>11</v>
      </c>
      <c r="E22" s="19">
        <v>235</v>
      </c>
      <c r="F22" s="13">
        <v>118600</v>
      </c>
      <c r="G22" s="14">
        <f t="shared" ref="G22:G29" si="2">ROUND(E22*F22,0)</f>
        <v>27871000</v>
      </c>
    </row>
    <row r="23" spans="2:7" ht="16.5" thickBot="1" x14ac:dyDescent="0.3">
      <c r="B23" s="19" t="s">
        <v>41</v>
      </c>
      <c r="C23" s="18" t="s">
        <v>42</v>
      </c>
      <c r="D23" s="19" t="s">
        <v>68</v>
      </c>
      <c r="E23" s="19">
        <v>65</v>
      </c>
      <c r="F23" s="13">
        <v>61500</v>
      </c>
      <c r="G23" s="14">
        <f t="shared" si="2"/>
        <v>3997500</v>
      </c>
    </row>
    <row r="24" spans="2:7" ht="23.25" thickBot="1" x14ac:dyDescent="0.3">
      <c r="B24" s="19" t="s">
        <v>43</v>
      </c>
      <c r="C24" s="18" t="s">
        <v>44</v>
      </c>
      <c r="D24" s="19" t="s">
        <v>68</v>
      </c>
      <c r="E24" s="19">
        <v>260</v>
      </c>
      <c r="F24" s="13">
        <v>68950</v>
      </c>
      <c r="G24" s="14">
        <f t="shared" si="2"/>
        <v>17927000</v>
      </c>
    </row>
    <row r="25" spans="2:7" ht="24.95" customHeight="1" thickBot="1" x14ac:dyDescent="0.3">
      <c r="B25" s="19" t="s">
        <v>45</v>
      </c>
      <c r="C25" s="18" t="s">
        <v>46</v>
      </c>
      <c r="D25" s="19" t="s">
        <v>11</v>
      </c>
      <c r="E25" s="19">
        <v>300</v>
      </c>
      <c r="F25" s="13">
        <v>26200</v>
      </c>
      <c r="G25" s="14">
        <f t="shared" si="2"/>
        <v>7860000</v>
      </c>
    </row>
    <row r="26" spans="2:7" ht="23.25" thickBot="1" x14ac:dyDescent="0.3">
      <c r="B26" s="19" t="s">
        <v>47</v>
      </c>
      <c r="C26" s="18" t="s">
        <v>48</v>
      </c>
      <c r="D26" s="19" t="s">
        <v>49</v>
      </c>
      <c r="E26" s="19">
        <v>40</v>
      </c>
      <c r="F26" s="13">
        <v>246540</v>
      </c>
      <c r="G26" s="14">
        <f t="shared" si="2"/>
        <v>9861600</v>
      </c>
    </row>
    <row r="27" spans="2:7" ht="23.25" thickBot="1" x14ac:dyDescent="0.3">
      <c r="B27" s="19" t="s">
        <v>50</v>
      </c>
      <c r="C27" s="18" t="s">
        <v>127</v>
      </c>
      <c r="D27" s="19" t="s">
        <v>11</v>
      </c>
      <c r="E27" s="19">
        <v>0</v>
      </c>
      <c r="F27" s="13">
        <v>123500</v>
      </c>
      <c r="G27" s="14">
        <f t="shared" si="2"/>
        <v>0</v>
      </c>
    </row>
    <row r="28" spans="2:7" ht="23.25" thickBot="1" x14ac:dyDescent="0.3">
      <c r="B28" s="19" t="s">
        <v>51</v>
      </c>
      <c r="C28" s="18" t="s">
        <v>52</v>
      </c>
      <c r="D28" s="19" t="s">
        <v>68</v>
      </c>
      <c r="E28" s="19">
        <v>250</v>
      </c>
      <c r="F28" s="13">
        <v>325000</v>
      </c>
      <c r="G28" s="14">
        <f t="shared" si="2"/>
        <v>81250000</v>
      </c>
    </row>
    <row r="29" spans="2:7" ht="34.5" thickBot="1" x14ac:dyDescent="0.3">
      <c r="B29" s="19" t="s">
        <v>53</v>
      </c>
      <c r="C29" s="18" t="s">
        <v>54</v>
      </c>
      <c r="D29" s="19" t="s">
        <v>68</v>
      </c>
      <c r="E29" s="19">
        <v>50</v>
      </c>
      <c r="F29" s="13">
        <v>245000</v>
      </c>
      <c r="G29" s="14">
        <f t="shared" si="2"/>
        <v>12250000</v>
      </c>
    </row>
    <row r="30" spans="2:7" ht="16.5" thickBot="1" x14ac:dyDescent="0.3">
      <c r="B30" s="8">
        <v>4</v>
      </c>
      <c r="C30" s="104" t="s">
        <v>55</v>
      </c>
      <c r="D30" s="105"/>
      <c r="E30" s="105"/>
      <c r="F30" s="106"/>
      <c r="G30" s="6">
        <f>SUBTOTAL(9,G31:G39)</f>
        <v>329314500</v>
      </c>
    </row>
    <row r="31" spans="2:7" ht="45.75" thickBot="1" x14ac:dyDescent="0.3">
      <c r="B31" s="19" t="s">
        <v>56</v>
      </c>
      <c r="C31" s="17" t="s">
        <v>57</v>
      </c>
      <c r="D31" s="19" t="s">
        <v>49</v>
      </c>
      <c r="E31" s="19">
        <v>45</v>
      </c>
      <c r="F31" s="13">
        <v>2730000</v>
      </c>
      <c r="G31" s="14">
        <f t="shared" ref="G31:G39" si="3">ROUND(E31*F31,0)</f>
        <v>122850000</v>
      </c>
    </row>
    <row r="32" spans="2:7" ht="33.950000000000003" customHeight="1" thickBot="1" x14ac:dyDescent="0.3">
      <c r="B32" s="19" t="s">
        <v>58</v>
      </c>
      <c r="C32" s="17" t="s">
        <v>59</v>
      </c>
      <c r="D32" s="19" t="s">
        <v>49</v>
      </c>
      <c r="E32" s="19">
        <v>45</v>
      </c>
      <c r="F32" s="13">
        <v>2150000</v>
      </c>
      <c r="G32" s="14">
        <f t="shared" si="3"/>
        <v>96750000</v>
      </c>
    </row>
    <row r="33" spans="2:7" ht="34.5" thickBot="1" x14ac:dyDescent="0.3">
      <c r="B33" s="19" t="s">
        <v>60</v>
      </c>
      <c r="C33" s="17" t="s">
        <v>61</v>
      </c>
      <c r="D33" s="19" t="s">
        <v>68</v>
      </c>
      <c r="E33" s="19">
        <v>1350</v>
      </c>
      <c r="F33" s="13">
        <v>31540</v>
      </c>
      <c r="G33" s="14">
        <f t="shared" si="3"/>
        <v>42579000</v>
      </c>
    </row>
    <row r="34" spans="2:7" ht="23.25" thickBot="1" x14ac:dyDescent="0.3">
      <c r="B34" s="19" t="s">
        <v>62</v>
      </c>
      <c r="C34" s="17" t="s">
        <v>63</v>
      </c>
      <c r="D34" s="19" t="s">
        <v>68</v>
      </c>
      <c r="E34" s="19">
        <v>360</v>
      </c>
      <c r="F34" s="13">
        <v>15900</v>
      </c>
      <c r="G34" s="14">
        <f t="shared" si="3"/>
        <v>5724000</v>
      </c>
    </row>
    <row r="35" spans="2:7" ht="34.5" thickBot="1" x14ac:dyDescent="0.3">
      <c r="B35" s="19" t="s">
        <v>64</v>
      </c>
      <c r="C35" s="17" t="s">
        <v>128</v>
      </c>
      <c r="D35" s="19" t="s">
        <v>49</v>
      </c>
      <c r="E35" s="19">
        <v>45</v>
      </c>
      <c r="F35" s="13">
        <v>64500</v>
      </c>
      <c r="G35" s="14">
        <f t="shared" si="3"/>
        <v>2902500</v>
      </c>
    </row>
    <row r="36" spans="2:7" ht="23.25" thickBot="1" x14ac:dyDescent="0.3">
      <c r="B36" s="19" t="s">
        <v>66</v>
      </c>
      <c r="C36" s="17" t="s">
        <v>67</v>
      </c>
      <c r="D36" s="19" t="s">
        <v>68</v>
      </c>
      <c r="E36" s="19">
        <v>1350</v>
      </c>
      <c r="F36" s="13">
        <v>15400</v>
      </c>
      <c r="G36" s="14">
        <f t="shared" si="3"/>
        <v>20790000</v>
      </c>
    </row>
    <row r="37" spans="2:7" ht="23.25" thickBot="1" x14ac:dyDescent="0.3">
      <c r="B37" s="19" t="s">
        <v>69</v>
      </c>
      <c r="C37" s="17" t="s">
        <v>70</v>
      </c>
      <c r="D37" s="19" t="s">
        <v>68</v>
      </c>
      <c r="E37" s="19">
        <v>225</v>
      </c>
      <c r="F37" s="13">
        <v>55000</v>
      </c>
      <c r="G37" s="14">
        <f t="shared" si="3"/>
        <v>12375000</v>
      </c>
    </row>
    <row r="38" spans="2:7" ht="23.25" thickBot="1" x14ac:dyDescent="0.3">
      <c r="B38" s="19" t="s">
        <v>71</v>
      </c>
      <c r="C38" s="20" t="s">
        <v>72</v>
      </c>
      <c r="D38" s="19" t="s">
        <v>49</v>
      </c>
      <c r="E38" s="19">
        <v>45</v>
      </c>
      <c r="F38" s="13">
        <v>453200</v>
      </c>
      <c r="G38" s="14">
        <f t="shared" si="3"/>
        <v>20394000</v>
      </c>
    </row>
    <row r="39" spans="2:7" ht="23.25" thickBot="1" x14ac:dyDescent="0.3">
      <c r="B39" s="19" t="s">
        <v>73</v>
      </c>
      <c r="C39" s="20" t="s">
        <v>74</v>
      </c>
      <c r="D39" s="19" t="s">
        <v>49</v>
      </c>
      <c r="E39" s="19">
        <v>6</v>
      </c>
      <c r="F39" s="13">
        <v>825000</v>
      </c>
      <c r="G39" s="14">
        <f t="shared" si="3"/>
        <v>4950000</v>
      </c>
    </row>
    <row r="40" spans="2:7" ht="16.5" thickBot="1" x14ac:dyDescent="0.3">
      <c r="B40" s="15">
        <v>5</v>
      </c>
      <c r="C40" s="95" t="s">
        <v>75</v>
      </c>
      <c r="D40" s="95"/>
      <c r="E40" s="95"/>
      <c r="F40" s="95"/>
      <c r="G40" s="16">
        <f>SUBTOTAL(9,G41:G49)</f>
        <v>50702721</v>
      </c>
    </row>
    <row r="41" spans="2:7" ht="16.5" thickBot="1" x14ac:dyDescent="0.3">
      <c r="B41" s="19" t="s">
        <v>76</v>
      </c>
      <c r="C41" s="25" t="s">
        <v>77</v>
      </c>
      <c r="D41" s="4" t="s">
        <v>49</v>
      </c>
      <c r="E41" s="4">
        <v>1</v>
      </c>
      <c r="F41" s="24">
        <v>4523000</v>
      </c>
      <c r="G41" s="14">
        <f t="shared" ref="G41:G49" si="4">ROUND(E41*F41,0)</f>
        <v>4523000</v>
      </c>
    </row>
    <row r="42" spans="2:7" ht="16.5" thickBot="1" x14ac:dyDescent="0.3">
      <c r="B42" s="19" t="s">
        <v>78</v>
      </c>
      <c r="C42" s="18" t="s">
        <v>79</v>
      </c>
      <c r="D42" s="19" t="s">
        <v>49</v>
      </c>
      <c r="E42" s="19">
        <v>1</v>
      </c>
      <c r="F42" s="13">
        <v>2450000</v>
      </c>
      <c r="G42" s="14">
        <f t="shared" si="4"/>
        <v>2450000</v>
      </c>
    </row>
    <row r="43" spans="2:7" ht="23.25" thickBot="1" x14ac:dyDescent="0.3">
      <c r="B43" s="19" t="s">
        <v>80</v>
      </c>
      <c r="C43" s="18" t="s">
        <v>129</v>
      </c>
      <c r="D43" s="19" t="s">
        <v>49</v>
      </c>
      <c r="E43" s="19">
        <v>1</v>
      </c>
      <c r="F43" s="13">
        <v>1432000</v>
      </c>
      <c r="G43" s="14">
        <f t="shared" si="4"/>
        <v>1432000</v>
      </c>
    </row>
    <row r="44" spans="2:7" ht="23.25" thickBot="1" x14ac:dyDescent="0.3">
      <c r="B44" s="19" t="s">
        <v>82</v>
      </c>
      <c r="C44" s="18" t="s">
        <v>83</v>
      </c>
      <c r="D44" s="19" t="s">
        <v>49</v>
      </c>
      <c r="E44" s="19">
        <v>1</v>
      </c>
      <c r="F44" s="13">
        <v>449463</v>
      </c>
      <c r="G44" s="14">
        <f t="shared" si="4"/>
        <v>449463</v>
      </c>
    </row>
    <row r="45" spans="2:7" ht="23.25" thickBot="1" x14ac:dyDescent="0.3">
      <c r="B45" s="19" t="s">
        <v>84</v>
      </c>
      <c r="C45" s="18" t="s">
        <v>85</v>
      </c>
      <c r="D45" s="19" t="s">
        <v>49</v>
      </c>
      <c r="E45" s="19">
        <v>1</v>
      </c>
      <c r="F45" s="13">
        <v>1950000</v>
      </c>
      <c r="G45" s="14">
        <f t="shared" si="4"/>
        <v>1950000</v>
      </c>
    </row>
    <row r="46" spans="2:7" ht="23.25" thickBot="1" x14ac:dyDescent="0.3">
      <c r="B46" s="19" t="s">
        <v>86</v>
      </c>
      <c r="C46" s="18" t="s">
        <v>87</v>
      </c>
      <c r="D46" s="19" t="s">
        <v>49</v>
      </c>
      <c r="E46" s="19">
        <v>1</v>
      </c>
      <c r="F46" s="13">
        <v>377788</v>
      </c>
      <c r="G46" s="14">
        <f t="shared" si="4"/>
        <v>377788</v>
      </c>
    </row>
    <row r="47" spans="2:7" ht="23.25" thickBot="1" x14ac:dyDescent="0.3">
      <c r="B47" s="19" t="s">
        <v>88</v>
      </c>
      <c r="C47" s="18" t="s">
        <v>89</v>
      </c>
      <c r="D47" s="19" t="s">
        <v>49</v>
      </c>
      <c r="E47" s="19">
        <v>1</v>
      </c>
      <c r="F47" s="13">
        <v>545000</v>
      </c>
      <c r="G47" s="14">
        <f t="shared" si="4"/>
        <v>545000</v>
      </c>
    </row>
    <row r="48" spans="2:7" ht="23.25" thickBot="1" x14ac:dyDescent="0.3">
      <c r="B48" s="19" t="s">
        <v>90</v>
      </c>
      <c r="C48" s="18" t="s">
        <v>91</v>
      </c>
      <c r="D48" s="19" t="s">
        <v>49</v>
      </c>
      <c r="E48" s="19">
        <v>1</v>
      </c>
      <c r="F48" s="13">
        <v>18975470</v>
      </c>
      <c r="G48" s="14">
        <f t="shared" si="4"/>
        <v>18975470</v>
      </c>
    </row>
    <row r="49" spans="2:7" ht="23.25" thickBot="1" x14ac:dyDescent="0.3">
      <c r="B49" s="19" t="s">
        <v>92</v>
      </c>
      <c r="C49" s="18" t="s">
        <v>139</v>
      </c>
      <c r="D49" s="19" t="s">
        <v>94</v>
      </c>
      <c r="E49" s="19">
        <v>1</v>
      </c>
      <c r="F49" s="13">
        <v>20000000</v>
      </c>
      <c r="G49" s="14">
        <f t="shared" si="4"/>
        <v>20000000</v>
      </c>
    </row>
    <row r="50" spans="2:7" ht="16.5" thickBot="1" x14ac:dyDescent="0.3">
      <c r="B50" s="15">
        <v>6</v>
      </c>
      <c r="C50" s="95" t="s">
        <v>95</v>
      </c>
      <c r="D50" s="95"/>
      <c r="E50" s="95"/>
      <c r="F50" s="95"/>
      <c r="G50" s="16">
        <f>SUBTOTAL(9,G51:G53)</f>
        <v>346612500</v>
      </c>
    </row>
    <row r="51" spans="2:7" ht="34.5" thickBot="1" x14ac:dyDescent="0.3">
      <c r="B51" s="19" t="s">
        <v>96</v>
      </c>
      <c r="C51" s="18" t="s">
        <v>97</v>
      </c>
      <c r="D51" s="19" t="s">
        <v>68</v>
      </c>
      <c r="E51" s="19">
        <v>395</v>
      </c>
      <c r="F51" s="13">
        <v>215000</v>
      </c>
      <c r="G51" s="14">
        <f t="shared" ref="G51:G54" si="5">ROUND(E51*F51,0)</f>
        <v>84925000</v>
      </c>
    </row>
    <row r="52" spans="2:7" ht="16.5" thickBot="1" x14ac:dyDescent="0.3">
      <c r="B52" s="19" t="s">
        <v>98</v>
      </c>
      <c r="C52" s="18" t="s">
        <v>99</v>
      </c>
      <c r="D52" s="19" t="s">
        <v>68</v>
      </c>
      <c r="E52" s="19">
        <v>395</v>
      </c>
      <c r="F52" s="13">
        <v>125000</v>
      </c>
      <c r="G52" s="14">
        <f t="shared" si="5"/>
        <v>49375000</v>
      </c>
    </row>
    <row r="53" spans="2:7" ht="34.5" thickBot="1" x14ac:dyDescent="0.3">
      <c r="B53" s="19" t="s">
        <v>100</v>
      </c>
      <c r="C53" s="18" t="s">
        <v>101</v>
      </c>
      <c r="D53" s="19" t="s">
        <v>11</v>
      </c>
      <c r="E53" s="19">
        <v>987.5</v>
      </c>
      <c r="F53" s="13">
        <v>215000</v>
      </c>
      <c r="G53" s="14">
        <f t="shared" si="5"/>
        <v>212312500</v>
      </c>
    </row>
    <row r="54" spans="2:7" ht="45.75" thickBot="1" x14ac:dyDescent="0.3">
      <c r="B54" s="19" t="s">
        <v>102</v>
      </c>
      <c r="C54" s="18" t="s">
        <v>103</v>
      </c>
      <c r="D54" s="19" t="s">
        <v>49</v>
      </c>
      <c r="E54" s="19">
        <v>2</v>
      </c>
      <c r="F54" s="13">
        <v>4500000</v>
      </c>
      <c r="G54" s="14">
        <f t="shared" si="5"/>
        <v>9000000</v>
      </c>
    </row>
    <row r="55" spans="2:7" ht="16.5" thickBot="1" x14ac:dyDescent="0.3">
      <c r="B55" s="15">
        <v>7</v>
      </c>
      <c r="C55" s="95" t="s">
        <v>104</v>
      </c>
      <c r="D55" s="95"/>
      <c r="E55" s="95"/>
      <c r="F55" s="95"/>
      <c r="G55" s="16">
        <f>SUBTOTAL(9,G56:G60)</f>
        <v>39000000</v>
      </c>
    </row>
    <row r="56" spans="2:7" ht="23.25" thickBot="1" x14ac:dyDescent="0.3">
      <c r="B56" s="19" t="s">
        <v>105</v>
      </c>
      <c r="C56" s="18" t="s">
        <v>106</v>
      </c>
      <c r="D56" s="21" t="s">
        <v>68</v>
      </c>
      <c r="E56" s="19">
        <v>0</v>
      </c>
      <c r="F56" s="13">
        <v>55000</v>
      </c>
      <c r="G56" s="14">
        <f>ROUND(E56*F56,0)</f>
        <v>0</v>
      </c>
    </row>
    <row r="57" spans="2:7" ht="23.25" thickBot="1" x14ac:dyDescent="0.3">
      <c r="B57" s="19" t="s">
        <v>107</v>
      </c>
      <c r="C57" s="18" t="s">
        <v>108</v>
      </c>
      <c r="D57" s="19" t="s">
        <v>68</v>
      </c>
      <c r="E57" s="19">
        <v>0</v>
      </c>
      <c r="F57" s="13">
        <v>84600</v>
      </c>
      <c r="G57" s="14">
        <f>ROUND(E57*F57,0)</f>
        <v>0</v>
      </c>
    </row>
    <row r="58" spans="2:7" ht="34.5" thickBot="1" x14ac:dyDescent="0.3">
      <c r="B58" s="19" t="s">
        <v>109</v>
      </c>
      <c r="C58" s="18" t="s">
        <v>110</v>
      </c>
      <c r="D58" s="19" t="s">
        <v>49</v>
      </c>
      <c r="E58" s="19">
        <v>0</v>
      </c>
      <c r="F58" s="13">
        <v>6500000</v>
      </c>
      <c r="G58" s="14">
        <f>ROUND(E58*F58,0)</f>
        <v>0</v>
      </c>
    </row>
    <row r="59" spans="2:7" ht="57" thickBot="1" x14ac:dyDescent="0.3">
      <c r="B59" s="9" t="s">
        <v>111</v>
      </c>
      <c r="C59" s="2" t="s">
        <v>112</v>
      </c>
      <c r="D59" s="9" t="s">
        <v>49</v>
      </c>
      <c r="E59" s="9">
        <v>0</v>
      </c>
      <c r="F59" s="10">
        <v>126600000</v>
      </c>
      <c r="G59" s="14">
        <f>ROUND(E59*F59,0)</f>
        <v>0</v>
      </c>
    </row>
    <row r="60" spans="2:7" ht="57" thickBot="1" x14ac:dyDescent="0.3">
      <c r="B60" s="19" t="s">
        <v>135</v>
      </c>
      <c r="C60" s="20" t="s">
        <v>140</v>
      </c>
      <c r="D60" s="19" t="s">
        <v>11</v>
      </c>
      <c r="E60" s="19">
        <v>200</v>
      </c>
      <c r="F60" s="13">
        <v>195000</v>
      </c>
      <c r="G60" s="14">
        <f>ROUND(E60*F60,0)</f>
        <v>39000000</v>
      </c>
    </row>
    <row r="61" spans="2:7" ht="16.5" thickBot="1" x14ac:dyDescent="0.3">
      <c r="B61" s="99" t="s">
        <v>136</v>
      </c>
      <c r="C61" s="100"/>
      <c r="D61" s="100"/>
      <c r="E61" s="100"/>
      <c r="F61" s="101"/>
      <c r="G61" s="3">
        <f>SUBTOTAL(9,G7:G60)</f>
        <v>1024458857</v>
      </c>
    </row>
    <row r="62" spans="2:7" ht="17.100000000000001" customHeight="1" thickBot="1" x14ac:dyDescent="0.3">
      <c r="B62" s="92"/>
      <c r="C62" s="93"/>
      <c r="D62" s="94" t="s">
        <v>114</v>
      </c>
      <c r="E62" s="94"/>
      <c r="F62" s="23">
        <v>0.25</v>
      </c>
      <c r="G62" s="12">
        <f>ROUND(F62*$G$61,0)</f>
        <v>256114714</v>
      </c>
    </row>
    <row r="63" spans="2:7" ht="17.100000000000001" customHeight="1" thickBot="1" x14ac:dyDescent="0.3">
      <c r="B63" s="92"/>
      <c r="C63" s="93"/>
      <c r="D63" s="94" t="s">
        <v>115</v>
      </c>
      <c r="E63" s="94"/>
      <c r="F63" s="22">
        <v>0.01</v>
      </c>
      <c r="G63" s="12">
        <f t="shared" ref="G63:G64" si="6">ROUND(F63*$G$61,0)</f>
        <v>10244589</v>
      </c>
    </row>
    <row r="64" spans="2:7" ht="16.5" thickBot="1" x14ac:dyDescent="0.3">
      <c r="B64" s="92"/>
      <c r="C64" s="93"/>
      <c r="D64" s="94" t="s">
        <v>116</v>
      </c>
      <c r="E64" s="94"/>
      <c r="F64" s="22">
        <v>0.05</v>
      </c>
      <c r="G64" s="12">
        <f t="shared" si="6"/>
        <v>51222943</v>
      </c>
    </row>
    <row r="65" spans="2:7" ht="16.5" thickBot="1" x14ac:dyDescent="0.3">
      <c r="B65" s="99" t="s">
        <v>117</v>
      </c>
      <c r="C65" s="100"/>
      <c r="D65" s="102"/>
      <c r="E65" s="102"/>
      <c r="F65" s="103"/>
      <c r="G65" s="3">
        <f>SUM(G61:G64)</f>
        <v>1342041103</v>
      </c>
    </row>
  </sheetData>
  <mergeCells count="17">
    <mergeCell ref="C14:F14"/>
    <mergeCell ref="C21:F21"/>
    <mergeCell ref="D63:E63"/>
    <mergeCell ref="D64:E64"/>
    <mergeCell ref="B3:C5"/>
    <mergeCell ref="D3:G3"/>
    <mergeCell ref="D4:G4"/>
    <mergeCell ref="D5:G5"/>
    <mergeCell ref="C7:F7"/>
    <mergeCell ref="B65:F65"/>
    <mergeCell ref="C30:F30"/>
    <mergeCell ref="C40:F40"/>
    <mergeCell ref="C50:F50"/>
    <mergeCell ref="C55:F55"/>
    <mergeCell ref="B61:F61"/>
    <mergeCell ref="B62:C64"/>
    <mergeCell ref="D62:E6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65"/>
  <sheetViews>
    <sheetView showGridLines="0" topLeftCell="A59" zoomScale="142" workbookViewId="0">
      <selection activeCell="G62" sqref="G62:G64"/>
    </sheetView>
  </sheetViews>
  <sheetFormatPr baseColWidth="10" defaultRowHeight="15.75" x14ac:dyDescent="0.25"/>
  <cols>
    <col min="2" max="2" width="6.875" customWidth="1"/>
    <col min="3" max="3" width="35.875" customWidth="1"/>
    <col min="7" max="7" width="12.875" customWidth="1"/>
  </cols>
  <sheetData>
    <row r="2" spans="2:7" ht="16.5" thickBot="1" x14ac:dyDescent="0.3"/>
    <row r="3" spans="2:7" ht="44.1" customHeight="1" thickBot="1" x14ac:dyDescent="0.3">
      <c r="B3" s="107"/>
      <c r="C3" s="108"/>
      <c r="D3" s="113" t="s">
        <v>0</v>
      </c>
      <c r="E3" s="114"/>
      <c r="F3" s="114"/>
      <c r="G3" s="115"/>
    </row>
    <row r="4" spans="2:7" ht="30" customHeight="1" thickBot="1" x14ac:dyDescent="0.3">
      <c r="B4" s="109"/>
      <c r="C4" s="110"/>
      <c r="D4" s="99" t="s">
        <v>141</v>
      </c>
      <c r="E4" s="100"/>
      <c r="F4" s="100"/>
      <c r="G4" s="101"/>
    </row>
    <row r="5" spans="2:7" ht="17.100000000000001" customHeight="1" thickBot="1" x14ac:dyDescent="0.3">
      <c r="B5" s="111"/>
      <c r="C5" s="112"/>
      <c r="D5" s="99" t="s">
        <v>142</v>
      </c>
      <c r="E5" s="100"/>
      <c r="F5" s="100"/>
      <c r="G5" s="101"/>
    </row>
    <row r="6" spans="2:7" ht="24.95" customHeight="1" thickBot="1" x14ac:dyDescent="0.3">
      <c r="B6" s="7" t="s">
        <v>154</v>
      </c>
      <c r="C6" s="1" t="s">
        <v>3</v>
      </c>
      <c r="D6" s="1" t="s">
        <v>4</v>
      </c>
      <c r="E6" s="1" t="s">
        <v>5</v>
      </c>
      <c r="F6" s="1" t="s">
        <v>6</v>
      </c>
      <c r="G6" s="1" t="s">
        <v>7</v>
      </c>
    </row>
    <row r="7" spans="2:7" ht="16.5" thickBot="1" x14ac:dyDescent="0.3">
      <c r="B7" s="15">
        <v>1</v>
      </c>
      <c r="C7" s="95" t="s">
        <v>8</v>
      </c>
      <c r="D7" s="95"/>
      <c r="E7" s="95"/>
      <c r="F7" s="95"/>
      <c r="G7" s="16">
        <f>SUBTOTAL(9,G8:G13)</f>
        <v>49784716</v>
      </c>
    </row>
    <row r="8" spans="2:7" ht="24.95" customHeight="1" thickBot="1" x14ac:dyDescent="0.3">
      <c r="B8" s="19" t="s">
        <v>9</v>
      </c>
      <c r="C8" s="18" t="s">
        <v>10</v>
      </c>
      <c r="D8" s="19" t="s">
        <v>11</v>
      </c>
      <c r="E8" s="11">
        <v>200</v>
      </c>
      <c r="F8" s="13">
        <v>10819</v>
      </c>
      <c r="G8" s="14">
        <f t="shared" ref="G8:G13" si="0">ROUND(E8*F8,0)</f>
        <v>2163800</v>
      </c>
    </row>
    <row r="9" spans="2:7" ht="23.25" thickBot="1" x14ac:dyDescent="0.3">
      <c r="B9" s="19" t="s">
        <v>12</v>
      </c>
      <c r="C9" s="18" t="s">
        <v>13</v>
      </c>
      <c r="D9" s="19" t="s">
        <v>49</v>
      </c>
      <c r="E9" s="19">
        <v>1</v>
      </c>
      <c r="F9" s="13">
        <v>4167916</v>
      </c>
      <c r="G9" s="14">
        <f t="shared" si="0"/>
        <v>4167916</v>
      </c>
    </row>
    <row r="10" spans="2:7" ht="23.25" thickBot="1" x14ac:dyDescent="0.3">
      <c r="B10" s="19" t="s">
        <v>15</v>
      </c>
      <c r="C10" s="18" t="s">
        <v>16</v>
      </c>
      <c r="D10" s="19" t="s">
        <v>68</v>
      </c>
      <c r="E10" s="19">
        <v>300</v>
      </c>
      <c r="F10" s="13">
        <v>24500</v>
      </c>
      <c r="G10" s="14">
        <f t="shared" si="0"/>
        <v>7350000</v>
      </c>
    </row>
    <row r="11" spans="2:7" ht="24.95" customHeight="1" thickBot="1" x14ac:dyDescent="0.3">
      <c r="B11" s="19" t="s">
        <v>18</v>
      </c>
      <c r="C11" s="18" t="s">
        <v>19</v>
      </c>
      <c r="D11" s="19" t="s">
        <v>11</v>
      </c>
      <c r="E11" s="19">
        <v>400</v>
      </c>
      <c r="F11" s="13">
        <v>4550</v>
      </c>
      <c r="G11" s="14">
        <f t="shared" si="0"/>
        <v>1820000</v>
      </c>
    </row>
    <row r="12" spans="2:7" ht="23.25" thickBot="1" x14ac:dyDescent="0.3">
      <c r="B12" s="19" t="s">
        <v>20</v>
      </c>
      <c r="C12" s="18" t="s">
        <v>21</v>
      </c>
      <c r="D12" s="19" t="s">
        <v>11</v>
      </c>
      <c r="E12" s="19">
        <v>625</v>
      </c>
      <c r="F12" s="13">
        <v>35000</v>
      </c>
      <c r="G12" s="14">
        <f t="shared" si="0"/>
        <v>21875000</v>
      </c>
    </row>
    <row r="13" spans="2:7" ht="16.5" thickBot="1" x14ac:dyDescent="0.3">
      <c r="B13" s="19" t="s">
        <v>22</v>
      </c>
      <c r="C13" s="18" t="s">
        <v>23</v>
      </c>
      <c r="D13" s="19" t="s">
        <v>24</v>
      </c>
      <c r="E13" s="19">
        <v>75.2</v>
      </c>
      <c r="F13" s="13">
        <v>165000</v>
      </c>
      <c r="G13" s="14">
        <f t="shared" si="0"/>
        <v>12408000</v>
      </c>
    </row>
    <row r="14" spans="2:7" ht="16.5" thickBot="1" x14ac:dyDescent="0.3">
      <c r="B14" s="15">
        <v>2</v>
      </c>
      <c r="C14" s="95" t="s">
        <v>25</v>
      </c>
      <c r="D14" s="95"/>
      <c r="E14" s="95"/>
      <c r="F14" s="95"/>
      <c r="G14" s="16">
        <f>SUBTOTAL(9,G15:G20)</f>
        <v>9133500</v>
      </c>
    </row>
    <row r="15" spans="2:7" ht="36.950000000000003" customHeight="1" thickBot="1" x14ac:dyDescent="0.3">
      <c r="B15" s="19" t="s">
        <v>26</v>
      </c>
      <c r="C15" s="18" t="s">
        <v>27</v>
      </c>
      <c r="D15" s="19" t="s">
        <v>124</v>
      </c>
      <c r="E15" s="19">
        <v>60</v>
      </c>
      <c r="F15" s="13">
        <v>38600</v>
      </c>
      <c r="G15" s="14">
        <f t="shared" ref="G15:G20" si="1">ROUND(E15*F15,0)</f>
        <v>2316000</v>
      </c>
    </row>
    <row r="16" spans="2:7" ht="36.950000000000003" customHeight="1" thickBot="1" x14ac:dyDescent="0.3">
      <c r="B16" s="19" t="s">
        <v>28</v>
      </c>
      <c r="C16" s="18" t="s">
        <v>29</v>
      </c>
      <c r="D16" s="19" t="s">
        <v>124</v>
      </c>
      <c r="E16" s="19">
        <v>30</v>
      </c>
      <c r="F16" s="13">
        <v>18000</v>
      </c>
      <c r="G16" s="14">
        <f t="shared" si="1"/>
        <v>540000</v>
      </c>
    </row>
    <row r="17" spans="2:7" ht="24.95" customHeight="1" thickBot="1" x14ac:dyDescent="0.3">
      <c r="B17" s="19" t="s">
        <v>30</v>
      </c>
      <c r="C17" s="18" t="s">
        <v>31</v>
      </c>
      <c r="D17" s="19" t="s">
        <v>124</v>
      </c>
      <c r="E17" s="19">
        <v>30</v>
      </c>
      <c r="F17" s="13">
        <v>68000</v>
      </c>
      <c r="G17" s="14">
        <f t="shared" si="1"/>
        <v>2040000</v>
      </c>
    </row>
    <row r="18" spans="2:7" ht="23.25" thickBot="1" x14ac:dyDescent="0.3">
      <c r="B18" s="19" t="s">
        <v>32</v>
      </c>
      <c r="C18" s="18" t="s">
        <v>33</v>
      </c>
      <c r="D18" s="19" t="s">
        <v>11</v>
      </c>
      <c r="E18" s="19">
        <v>100</v>
      </c>
      <c r="F18" s="13">
        <v>7500</v>
      </c>
      <c r="G18" s="14">
        <f t="shared" si="1"/>
        <v>750000</v>
      </c>
    </row>
    <row r="19" spans="2:7" ht="24.95" customHeight="1" thickBot="1" x14ac:dyDescent="0.3">
      <c r="B19" s="19" t="s">
        <v>34</v>
      </c>
      <c r="C19" s="18" t="s">
        <v>35</v>
      </c>
      <c r="D19" s="19" t="s">
        <v>143</v>
      </c>
      <c r="E19" s="19">
        <v>1500</v>
      </c>
      <c r="F19" s="13">
        <v>1100</v>
      </c>
      <c r="G19" s="14">
        <f t="shared" si="1"/>
        <v>1650000</v>
      </c>
    </row>
    <row r="20" spans="2:7" ht="23.25" thickBot="1" x14ac:dyDescent="0.3">
      <c r="B20" s="19" t="s">
        <v>37</v>
      </c>
      <c r="C20" s="18" t="s">
        <v>38</v>
      </c>
      <c r="D20" s="19" t="s">
        <v>24</v>
      </c>
      <c r="E20" s="19">
        <v>75</v>
      </c>
      <c r="F20" s="13">
        <v>24500</v>
      </c>
      <c r="G20" s="14">
        <f t="shared" si="1"/>
        <v>1837500</v>
      </c>
    </row>
    <row r="21" spans="2:7" ht="16.5" thickBot="1" x14ac:dyDescent="0.3">
      <c r="B21" s="8">
        <v>3</v>
      </c>
      <c r="C21" s="96" t="s">
        <v>39</v>
      </c>
      <c r="D21" s="97"/>
      <c r="E21" s="97"/>
      <c r="F21" s="98"/>
      <c r="G21" s="6">
        <f>SUBTOTAL(9,G22:G29)</f>
        <v>137393550</v>
      </c>
    </row>
    <row r="22" spans="2:7" ht="23.25" thickBot="1" x14ac:dyDescent="0.3">
      <c r="B22" s="19" t="s">
        <v>40</v>
      </c>
      <c r="C22" s="18" t="s">
        <v>144</v>
      </c>
      <c r="D22" s="19" t="s">
        <v>11</v>
      </c>
      <c r="E22" s="19">
        <v>50</v>
      </c>
      <c r="F22" s="13">
        <v>118600</v>
      </c>
      <c r="G22" s="14">
        <f t="shared" ref="G22:G29" si="2">ROUND(E22*F22,0)</f>
        <v>5930000</v>
      </c>
    </row>
    <row r="23" spans="2:7" ht="16.5" thickBot="1" x14ac:dyDescent="0.3">
      <c r="B23" s="19" t="s">
        <v>41</v>
      </c>
      <c r="C23" s="18" t="s">
        <v>42</v>
      </c>
      <c r="D23" s="19" t="s">
        <v>68</v>
      </c>
      <c r="E23" s="19">
        <v>22</v>
      </c>
      <c r="F23" s="13">
        <v>61500</v>
      </c>
      <c r="G23" s="14">
        <f t="shared" si="2"/>
        <v>1353000</v>
      </c>
    </row>
    <row r="24" spans="2:7" ht="23.25" thickBot="1" x14ac:dyDescent="0.3">
      <c r="B24" s="19" t="s">
        <v>43</v>
      </c>
      <c r="C24" s="18" t="s">
        <v>44</v>
      </c>
      <c r="D24" s="19" t="s">
        <v>68</v>
      </c>
      <c r="E24" s="19">
        <v>133</v>
      </c>
      <c r="F24" s="13">
        <v>68950</v>
      </c>
      <c r="G24" s="14">
        <f t="shared" si="2"/>
        <v>9170350</v>
      </c>
    </row>
    <row r="25" spans="2:7" ht="24.95" customHeight="1" thickBot="1" x14ac:dyDescent="0.3">
      <c r="B25" s="19" t="s">
        <v>45</v>
      </c>
      <c r="C25" s="18" t="s">
        <v>46</v>
      </c>
      <c r="D25" s="19" t="s">
        <v>11</v>
      </c>
      <c r="E25" s="19">
        <v>150</v>
      </c>
      <c r="F25" s="13">
        <v>26200</v>
      </c>
      <c r="G25" s="14">
        <f t="shared" si="2"/>
        <v>3930000</v>
      </c>
    </row>
    <row r="26" spans="2:7" ht="23.25" thickBot="1" x14ac:dyDescent="0.3">
      <c r="B26" s="19" t="s">
        <v>47</v>
      </c>
      <c r="C26" s="18" t="s">
        <v>48</v>
      </c>
      <c r="D26" s="19" t="s">
        <v>49</v>
      </c>
      <c r="E26" s="19">
        <v>5</v>
      </c>
      <c r="F26" s="13">
        <v>246540</v>
      </c>
      <c r="G26" s="14">
        <f t="shared" si="2"/>
        <v>1232700</v>
      </c>
    </row>
    <row r="27" spans="2:7" ht="23.25" thickBot="1" x14ac:dyDescent="0.3">
      <c r="B27" s="19" t="s">
        <v>50</v>
      </c>
      <c r="C27" s="18" t="s">
        <v>127</v>
      </c>
      <c r="D27" s="19" t="s">
        <v>11</v>
      </c>
      <c r="E27" s="19">
        <v>65</v>
      </c>
      <c r="F27" s="13">
        <v>123500</v>
      </c>
      <c r="G27" s="14">
        <f t="shared" si="2"/>
        <v>8027500</v>
      </c>
    </row>
    <row r="28" spans="2:7" ht="23.25" thickBot="1" x14ac:dyDescent="0.3">
      <c r="B28" s="19" t="s">
        <v>51</v>
      </c>
      <c r="C28" s="18" t="s">
        <v>52</v>
      </c>
      <c r="D28" s="19" t="s">
        <v>68</v>
      </c>
      <c r="E28" s="19">
        <v>30</v>
      </c>
      <c r="F28" s="13">
        <v>325000</v>
      </c>
      <c r="G28" s="14">
        <f t="shared" si="2"/>
        <v>9750000</v>
      </c>
    </row>
    <row r="29" spans="2:7" ht="34.5" thickBot="1" x14ac:dyDescent="0.3">
      <c r="B29" s="19" t="s">
        <v>53</v>
      </c>
      <c r="C29" s="18" t="s">
        <v>54</v>
      </c>
      <c r="D29" s="19" t="s">
        <v>68</v>
      </c>
      <c r="E29" s="19">
        <v>400</v>
      </c>
      <c r="F29" s="13">
        <v>245000</v>
      </c>
      <c r="G29" s="14">
        <f t="shared" si="2"/>
        <v>98000000</v>
      </c>
    </row>
    <row r="30" spans="2:7" ht="16.5" thickBot="1" x14ac:dyDescent="0.3">
      <c r="B30" s="8">
        <v>4</v>
      </c>
      <c r="C30" s="104" t="s">
        <v>55</v>
      </c>
      <c r="D30" s="105"/>
      <c r="E30" s="105"/>
      <c r="F30" s="106"/>
      <c r="G30" s="6">
        <f>SUBTOTAL(9,G31:G39)</f>
        <v>122780640</v>
      </c>
    </row>
    <row r="31" spans="2:7" ht="45.75" thickBot="1" x14ac:dyDescent="0.3">
      <c r="B31" s="19" t="s">
        <v>56</v>
      </c>
      <c r="C31" s="17" t="s">
        <v>57</v>
      </c>
      <c r="D31" s="19" t="s">
        <v>49</v>
      </c>
      <c r="E31" s="19">
        <v>15</v>
      </c>
      <c r="F31" s="13">
        <v>2730000</v>
      </c>
      <c r="G31" s="14">
        <f t="shared" ref="G31:G39" si="3">ROUND(E31*F31,0)</f>
        <v>40950000</v>
      </c>
    </row>
    <row r="32" spans="2:7" ht="36.950000000000003" customHeight="1" thickBot="1" x14ac:dyDescent="0.3">
      <c r="B32" s="19" t="s">
        <v>58</v>
      </c>
      <c r="C32" s="17" t="s">
        <v>152</v>
      </c>
      <c r="D32" s="19" t="s">
        <v>49</v>
      </c>
      <c r="E32" s="19">
        <v>15</v>
      </c>
      <c r="F32" s="13">
        <v>2150000</v>
      </c>
      <c r="G32" s="14">
        <f t="shared" si="3"/>
        <v>32250000</v>
      </c>
    </row>
    <row r="33" spans="2:7" ht="34.5" thickBot="1" x14ac:dyDescent="0.3">
      <c r="B33" s="19" t="s">
        <v>60</v>
      </c>
      <c r="C33" s="17" t="s">
        <v>61</v>
      </c>
      <c r="D33" s="19" t="s">
        <v>68</v>
      </c>
      <c r="E33" s="19">
        <v>681</v>
      </c>
      <c r="F33" s="13">
        <v>31540</v>
      </c>
      <c r="G33" s="14">
        <f t="shared" si="3"/>
        <v>21478740</v>
      </c>
    </row>
    <row r="34" spans="2:7" ht="23.25" thickBot="1" x14ac:dyDescent="0.3">
      <c r="B34" s="19" t="s">
        <v>62</v>
      </c>
      <c r="C34" s="17" t="s">
        <v>63</v>
      </c>
      <c r="D34" s="19" t="s">
        <v>68</v>
      </c>
      <c r="E34" s="19">
        <v>120</v>
      </c>
      <c r="F34" s="13">
        <v>15900</v>
      </c>
      <c r="G34" s="14">
        <f t="shared" si="3"/>
        <v>1908000</v>
      </c>
    </row>
    <row r="35" spans="2:7" ht="34.5" thickBot="1" x14ac:dyDescent="0.3">
      <c r="B35" s="19" t="s">
        <v>64</v>
      </c>
      <c r="C35" s="17" t="s">
        <v>65</v>
      </c>
      <c r="D35" s="19" t="s">
        <v>49</v>
      </c>
      <c r="E35" s="19">
        <v>23</v>
      </c>
      <c r="F35" s="13">
        <v>64500</v>
      </c>
      <c r="G35" s="14">
        <f t="shared" si="3"/>
        <v>1483500</v>
      </c>
    </row>
    <row r="36" spans="2:7" ht="23.25" thickBot="1" x14ac:dyDescent="0.3">
      <c r="B36" s="19" t="s">
        <v>66</v>
      </c>
      <c r="C36" s="17" t="s">
        <v>67</v>
      </c>
      <c r="D36" s="19" t="s">
        <v>68</v>
      </c>
      <c r="E36" s="19">
        <v>681</v>
      </c>
      <c r="F36" s="13">
        <v>15400</v>
      </c>
      <c r="G36" s="14">
        <f t="shared" si="3"/>
        <v>10487400</v>
      </c>
    </row>
    <row r="37" spans="2:7" ht="23.25" thickBot="1" x14ac:dyDescent="0.3">
      <c r="B37" s="19" t="s">
        <v>69</v>
      </c>
      <c r="C37" s="17" t="s">
        <v>70</v>
      </c>
      <c r="D37" s="19" t="s">
        <v>68</v>
      </c>
      <c r="E37" s="19">
        <v>75</v>
      </c>
      <c r="F37" s="13">
        <v>55000</v>
      </c>
      <c r="G37" s="14">
        <f t="shared" si="3"/>
        <v>4125000</v>
      </c>
    </row>
    <row r="38" spans="2:7" ht="23.25" thickBot="1" x14ac:dyDescent="0.3">
      <c r="B38" s="19" t="s">
        <v>71</v>
      </c>
      <c r="C38" s="20" t="s">
        <v>72</v>
      </c>
      <c r="D38" s="19" t="s">
        <v>49</v>
      </c>
      <c r="E38" s="19">
        <v>15</v>
      </c>
      <c r="F38" s="13">
        <v>453200</v>
      </c>
      <c r="G38" s="14">
        <f t="shared" si="3"/>
        <v>6798000</v>
      </c>
    </row>
    <row r="39" spans="2:7" ht="23.25" thickBot="1" x14ac:dyDescent="0.3">
      <c r="B39" s="19" t="s">
        <v>73</v>
      </c>
      <c r="C39" s="20" t="s">
        <v>74</v>
      </c>
      <c r="D39" s="19" t="s">
        <v>49</v>
      </c>
      <c r="E39" s="19">
        <v>4</v>
      </c>
      <c r="F39" s="13">
        <v>825000</v>
      </c>
      <c r="G39" s="14">
        <f t="shared" si="3"/>
        <v>3300000</v>
      </c>
    </row>
    <row r="40" spans="2:7" ht="16.5" thickBot="1" x14ac:dyDescent="0.3">
      <c r="B40" s="15">
        <v>5</v>
      </c>
      <c r="C40" s="95" t="s">
        <v>75</v>
      </c>
      <c r="D40" s="95"/>
      <c r="E40" s="95"/>
      <c r="F40" s="95"/>
      <c r="G40" s="16">
        <f>SUBTOTAL(9,G41:G49)</f>
        <v>50702721</v>
      </c>
    </row>
    <row r="41" spans="2:7" ht="16.5" thickBot="1" x14ac:dyDescent="0.3">
      <c r="B41" s="19" t="s">
        <v>76</v>
      </c>
      <c r="C41" s="25" t="s">
        <v>77</v>
      </c>
      <c r="D41" s="4" t="s">
        <v>49</v>
      </c>
      <c r="E41" s="4">
        <v>1</v>
      </c>
      <c r="F41" s="24">
        <v>4523000</v>
      </c>
      <c r="G41" s="14">
        <f t="shared" ref="G41:G49" si="4">ROUND(E41*F41,0)</f>
        <v>4523000</v>
      </c>
    </row>
    <row r="42" spans="2:7" ht="16.5" thickBot="1" x14ac:dyDescent="0.3">
      <c r="B42" s="19" t="s">
        <v>78</v>
      </c>
      <c r="C42" s="18" t="s">
        <v>79</v>
      </c>
      <c r="D42" s="19" t="s">
        <v>49</v>
      </c>
      <c r="E42" s="19">
        <v>1</v>
      </c>
      <c r="F42" s="13">
        <v>2450000</v>
      </c>
      <c r="G42" s="14">
        <f t="shared" si="4"/>
        <v>2450000</v>
      </c>
    </row>
    <row r="43" spans="2:7" ht="23.25" thickBot="1" x14ac:dyDescent="0.3">
      <c r="B43" s="19" t="s">
        <v>80</v>
      </c>
      <c r="C43" s="18" t="s">
        <v>81</v>
      </c>
      <c r="D43" s="19" t="s">
        <v>49</v>
      </c>
      <c r="E43" s="19">
        <v>1</v>
      </c>
      <c r="F43" s="13">
        <v>1432000</v>
      </c>
      <c r="G43" s="14">
        <f t="shared" si="4"/>
        <v>1432000</v>
      </c>
    </row>
    <row r="44" spans="2:7" ht="23.25" thickBot="1" x14ac:dyDescent="0.3">
      <c r="B44" s="19" t="s">
        <v>82</v>
      </c>
      <c r="C44" s="18" t="s">
        <v>83</v>
      </c>
      <c r="D44" s="19" t="s">
        <v>49</v>
      </c>
      <c r="E44" s="19">
        <v>1</v>
      </c>
      <c r="F44" s="13">
        <v>449463</v>
      </c>
      <c r="G44" s="14">
        <f t="shared" si="4"/>
        <v>449463</v>
      </c>
    </row>
    <row r="45" spans="2:7" ht="23.25" thickBot="1" x14ac:dyDescent="0.3">
      <c r="B45" s="19" t="s">
        <v>84</v>
      </c>
      <c r="C45" s="18" t="s">
        <v>85</v>
      </c>
      <c r="D45" s="19" t="s">
        <v>49</v>
      </c>
      <c r="E45" s="19">
        <v>1</v>
      </c>
      <c r="F45" s="13">
        <v>1950000</v>
      </c>
      <c r="G45" s="14">
        <f t="shared" si="4"/>
        <v>1950000</v>
      </c>
    </row>
    <row r="46" spans="2:7" ht="23.25" thickBot="1" x14ac:dyDescent="0.3">
      <c r="B46" s="19" t="s">
        <v>86</v>
      </c>
      <c r="C46" s="18" t="s">
        <v>87</v>
      </c>
      <c r="D46" s="19" t="s">
        <v>49</v>
      </c>
      <c r="E46" s="19">
        <v>1</v>
      </c>
      <c r="F46" s="13">
        <v>377788</v>
      </c>
      <c r="G46" s="14">
        <f t="shared" si="4"/>
        <v>377788</v>
      </c>
    </row>
    <row r="47" spans="2:7" ht="23.25" thickBot="1" x14ac:dyDescent="0.3">
      <c r="B47" s="19" t="s">
        <v>88</v>
      </c>
      <c r="C47" s="18" t="s">
        <v>89</v>
      </c>
      <c r="D47" s="19" t="s">
        <v>49</v>
      </c>
      <c r="E47" s="19">
        <v>1</v>
      </c>
      <c r="F47" s="13">
        <v>545000</v>
      </c>
      <c r="G47" s="14">
        <f t="shared" si="4"/>
        <v>545000</v>
      </c>
    </row>
    <row r="48" spans="2:7" ht="23.25" thickBot="1" x14ac:dyDescent="0.3">
      <c r="B48" s="19" t="s">
        <v>90</v>
      </c>
      <c r="C48" s="18" t="s">
        <v>91</v>
      </c>
      <c r="D48" s="19" t="s">
        <v>49</v>
      </c>
      <c r="E48" s="19">
        <v>1</v>
      </c>
      <c r="F48" s="13">
        <v>18975470</v>
      </c>
      <c r="G48" s="14">
        <f t="shared" si="4"/>
        <v>18975470</v>
      </c>
    </row>
    <row r="49" spans="2:7" ht="23.25" thickBot="1" x14ac:dyDescent="0.3">
      <c r="B49" s="19" t="s">
        <v>92</v>
      </c>
      <c r="C49" s="18" t="s">
        <v>93</v>
      </c>
      <c r="D49" s="19" t="s">
        <v>94</v>
      </c>
      <c r="E49" s="19">
        <v>1</v>
      </c>
      <c r="F49" s="13">
        <v>20000000</v>
      </c>
      <c r="G49" s="14">
        <f t="shared" si="4"/>
        <v>20000000</v>
      </c>
    </row>
    <row r="50" spans="2:7" ht="16.5" thickBot="1" x14ac:dyDescent="0.3">
      <c r="B50" s="15">
        <v>6</v>
      </c>
      <c r="C50" s="95" t="s">
        <v>95</v>
      </c>
      <c r="D50" s="95"/>
      <c r="E50" s="95"/>
      <c r="F50" s="95"/>
      <c r="G50" s="16">
        <f>SUBTOTAL(9,G51:G54)</f>
        <v>215100000</v>
      </c>
    </row>
    <row r="51" spans="2:7" ht="34.5" thickBot="1" x14ac:dyDescent="0.3">
      <c r="B51" s="19" t="s">
        <v>96</v>
      </c>
      <c r="C51" s="18" t="s">
        <v>97</v>
      </c>
      <c r="D51" s="19" t="s">
        <v>68</v>
      </c>
      <c r="E51" s="19">
        <v>240</v>
      </c>
      <c r="F51" s="13">
        <v>215000</v>
      </c>
      <c r="G51" s="14">
        <f t="shared" ref="G51:G54" si="5">ROUND(E51*F51,0)</f>
        <v>51600000</v>
      </c>
    </row>
    <row r="52" spans="2:7" ht="36.950000000000003" customHeight="1" thickBot="1" x14ac:dyDescent="0.3">
      <c r="B52" s="19" t="s">
        <v>98</v>
      </c>
      <c r="C52" s="18" t="s">
        <v>99</v>
      </c>
      <c r="D52" s="19" t="s">
        <v>68</v>
      </c>
      <c r="E52" s="19">
        <v>240</v>
      </c>
      <c r="F52" s="13">
        <v>125000</v>
      </c>
      <c r="G52" s="14">
        <f t="shared" si="5"/>
        <v>30000000</v>
      </c>
    </row>
    <row r="53" spans="2:7" ht="34.5" thickBot="1" x14ac:dyDescent="0.3">
      <c r="B53" s="19" t="s">
        <v>100</v>
      </c>
      <c r="C53" s="18" t="s">
        <v>153</v>
      </c>
      <c r="D53" s="19" t="s">
        <v>11</v>
      </c>
      <c r="E53" s="19">
        <v>600</v>
      </c>
      <c r="F53" s="13">
        <v>215000</v>
      </c>
      <c r="G53" s="14">
        <f t="shared" si="5"/>
        <v>129000000</v>
      </c>
    </row>
    <row r="54" spans="2:7" ht="48.95" customHeight="1" thickBot="1" x14ac:dyDescent="0.3">
      <c r="B54" s="19" t="s">
        <v>102</v>
      </c>
      <c r="C54" s="18" t="s">
        <v>103</v>
      </c>
      <c r="D54" s="19" t="s">
        <v>49</v>
      </c>
      <c r="E54" s="19">
        <v>1</v>
      </c>
      <c r="F54" s="13">
        <v>4500000</v>
      </c>
      <c r="G54" s="14">
        <f t="shared" si="5"/>
        <v>4500000</v>
      </c>
    </row>
    <row r="55" spans="2:7" ht="16.5" thickBot="1" x14ac:dyDescent="0.3">
      <c r="B55" s="15">
        <v>7</v>
      </c>
      <c r="C55" s="95" t="s">
        <v>104</v>
      </c>
      <c r="D55" s="95"/>
      <c r="E55" s="95"/>
      <c r="F55" s="95"/>
      <c r="G55" s="16">
        <f>SUBTOTAL(9,G56:G60)</f>
        <v>181777200</v>
      </c>
    </row>
    <row r="56" spans="2:7" ht="23.25" thickBot="1" x14ac:dyDescent="0.3">
      <c r="B56" s="19" t="s">
        <v>105</v>
      </c>
      <c r="C56" s="18" t="s">
        <v>106</v>
      </c>
      <c r="D56" s="21" t="s">
        <v>68</v>
      </c>
      <c r="E56" s="19">
        <v>65.2</v>
      </c>
      <c r="F56" s="13">
        <v>55000</v>
      </c>
      <c r="G56" s="14">
        <f t="shared" ref="G56:G60" si="6">ROUND(E56*F56,0)</f>
        <v>3586000</v>
      </c>
    </row>
    <row r="57" spans="2:7" ht="23.25" thickBot="1" x14ac:dyDescent="0.3">
      <c r="B57" s="19" t="s">
        <v>107</v>
      </c>
      <c r="C57" s="18" t="s">
        <v>108</v>
      </c>
      <c r="D57" s="19" t="s">
        <v>68</v>
      </c>
      <c r="E57" s="19">
        <v>72</v>
      </c>
      <c r="F57" s="13">
        <v>84600</v>
      </c>
      <c r="G57" s="14">
        <f t="shared" si="6"/>
        <v>6091200</v>
      </c>
    </row>
    <row r="58" spans="2:7" ht="34.5" thickBot="1" x14ac:dyDescent="0.3">
      <c r="B58" s="19" t="s">
        <v>109</v>
      </c>
      <c r="C58" s="18" t="s">
        <v>110</v>
      </c>
      <c r="D58" s="19" t="s">
        <v>49</v>
      </c>
      <c r="E58" s="19">
        <v>1</v>
      </c>
      <c r="F58" s="13">
        <v>6500000</v>
      </c>
      <c r="G58" s="14">
        <f t="shared" si="6"/>
        <v>6500000</v>
      </c>
    </row>
    <row r="59" spans="2:7" ht="57" thickBot="1" x14ac:dyDescent="0.3">
      <c r="B59" s="9" t="s">
        <v>111</v>
      </c>
      <c r="C59" s="2" t="s">
        <v>112</v>
      </c>
      <c r="D59" s="9" t="s">
        <v>49</v>
      </c>
      <c r="E59" s="9">
        <v>1</v>
      </c>
      <c r="F59" s="10">
        <v>126600000</v>
      </c>
      <c r="G59" s="14">
        <f t="shared" si="6"/>
        <v>126600000</v>
      </c>
    </row>
    <row r="60" spans="2:7" ht="60.95" customHeight="1" thickBot="1" x14ac:dyDescent="0.3">
      <c r="B60" s="19" t="s">
        <v>135</v>
      </c>
      <c r="C60" s="20" t="s">
        <v>140</v>
      </c>
      <c r="D60" s="19" t="s">
        <v>11</v>
      </c>
      <c r="E60" s="19">
        <v>200</v>
      </c>
      <c r="F60" s="13">
        <v>195000</v>
      </c>
      <c r="G60" s="14">
        <f t="shared" si="6"/>
        <v>39000000</v>
      </c>
    </row>
    <row r="61" spans="2:7" ht="17.100000000000001" customHeight="1" thickBot="1" x14ac:dyDescent="0.3">
      <c r="B61" s="99" t="s">
        <v>136</v>
      </c>
      <c r="C61" s="100"/>
      <c r="D61" s="100"/>
      <c r="E61" s="100"/>
      <c r="F61" s="101"/>
      <c r="G61" s="3">
        <f>SUBTOTAL(9,G7:G60)</f>
        <v>766672327</v>
      </c>
    </row>
    <row r="62" spans="2:7" ht="17.100000000000001" customHeight="1" thickBot="1" x14ac:dyDescent="0.3">
      <c r="B62" s="92"/>
      <c r="C62" s="93"/>
      <c r="D62" s="94" t="s">
        <v>114</v>
      </c>
      <c r="E62" s="94"/>
      <c r="F62" s="23">
        <v>0.25</v>
      </c>
      <c r="G62" s="12">
        <f>ROUND(F62*$G$61,0)</f>
        <v>191668082</v>
      </c>
    </row>
    <row r="63" spans="2:7" ht="16.5" thickBot="1" x14ac:dyDescent="0.3">
      <c r="B63" s="92"/>
      <c r="C63" s="93"/>
      <c r="D63" s="94" t="s">
        <v>115</v>
      </c>
      <c r="E63" s="94"/>
      <c r="F63" s="22">
        <v>0.01</v>
      </c>
      <c r="G63" s="12">
        <f t="shared" ref="G63:G64" si="7">ROUND(F63*$G$61,0)</f>
        <v>7666723</v>
      </c>
    </row>
    <row r="64" spans="2:7" ht="16.5" thickBot="1" x14ac:dyDescent="0.3">
      <c r="B64" s="92"/>
      <c r="C64" s="93"/>
      <c r="D64" s="94" t="s">
        <v>116</v>
      </c>
      <c r="E64" s="94"/>
      <c r="F64" s="22">
        <v>0.05</v>
      </c>
      <c r="G64" s="12">
        <f t="shared" si="7"/>
        <v>38333616</v>
      </c>
    </row>
    <row r="65" spans="2:7" ht="17.100000000000001" customHeight="1" thickBot="1" x14ac:dyDescent="0.3">
      <c r="B65" s="99" t="s">
        <v>117</v>
      </c>
      <c r="C65" s="100"/>
      <c r="D65" s="102"/>
      <c r="E65" s="102"/>
      <c r="F65" s="103"/>
      <c r="G65" s="3">
        <f>SUM(G61:G64)</f>
        <v>1004340748</v>
      </c>
    </row>
  </sheetData>
  <mergeCells count="17">
    <mergeCell ref="B61:F61"/>
    <mergeCell ref="B3:C5"/>
    <mergeCell ref="D3:G3"/>
    <mergeCell ref="D4:G4"/>
    <mergeCell ref="D5:G5"/>
    <mergeCell ref="C7:F7"/>
    <mergeCell ref="C14:F14"/>
    <mergeCell ref="C21:F21"/>
    <mergeCell ref="C30:F30"/>
    <mergeCell ref="C40:F40"/>
    <mergeCell ref="C50:F50"/>
    <mergeCell ref="C55:F55"/>
    <mergeCell ref="B62:C64"/>
    <mergeCell ref="D62:E62"/>
    <mergeCell ref="D63:E63"/>
    <mergeCell ref="D64:E64"/>
    <mergeCell ref="B65:F6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64"/>
  <sheetViews>
    <sheetView topLeftCell="A19" zoomScale="117" workbookViewId="0">
      <selection activeCell="F28" sqref="F28"/>
    </sheetView>
  </sheetViews>
  <sheetFormatPr baseColWidth="10" defaultRowHeight="15.75" x14ac:dyDescent="0.25"/>
  <cols>
    <col min="2" max="2" width="6.875" customWidth="1"/>
    <col min="3" max="3" width="35.875" customWidth="1"/>
  </cols>
  <sheetData>
    <row r="1" spans="2:7" ht="16.5" thickBot="1" x14ac:dyDescent="0.3"/>
    <row r="2" spans="2:7" ht="39" customHeight="1" thickBot="1" x14ac:dyDescent="0.3">
      <c r="B2" s="107"/>
      <c r="C2" s="108"/>
      <c r="D2" s="113" t="s">
        <v>0</v>
      </c>
      <c r="E2" s="114"/>
      <c r="F2" s="114"/>
      <c r="G2" s="115"/>
    </row>
    <row r="3" spans="2:7" ht="17.100000000000001" customHeight="1" thickBot="1" x14ac:dyDescent="0.3">
      <c r="B3" s="109"/>
      <c r="C3" s="110"/>
      <c r="D3" s="99" t="s">
        <v>145</v>
      </c>
      <c r="E3" s="100"/>
      <c r="F3" s="100"/>
      <c r="G3" s="101"/>
    </row>
    <row r="4" spans="2:7" ht="17.100000000000001" customHeight="1" thickBot="1" x14ac:dyDescent="0.3">
      <c r="B4" s="111"/>
      <c r="C4" s="112"/>
      <c r="D4" s="99" t="s">
        <v>146</v>
      </c>
      <c r="E4" s="100"/>
      <c r="F4" s="100"/>
      <c r="G4" s="101"/>
    </row>
    <row r="5" spans="2:7" ht="16.5" thickBot="1" x14ac:dyDescent="0.3">
      <c r="B5" s="7" t="s">
        <v>154</v>
      </c>
      <c r="C5" s="1" t="s">
        <v>3</v>
      </c>
      <c r="D5" s="1" t="s">
        <v>4</v>
      </c>
      <c r="E5" s="1" t="s">
        <v>5</v>
      </c>
      <c r="F5" s="1" t="s">
        <v>6</v>
      </c>
      <c r="G5" s="1" t="s">
        <v>7</v>
      </c>
    </row>
    <row r="6" spans="2:7" ht="16.5" thickBot="1" x14ac:dyDescent="0.3">
      <c r="B6" s="15">
        <v>1</v>
      </c>
      <c r="C6" s="95" t="s">
        <v>8</v>
      </c>
      <c r="D6" s="95"/>
      <c r="E6" s="95"/>
      <c r="F6" s="95"/>
      <c r="G6" s="16">
        <f>SUBTOTAL(9,G7:G12)</f>
        <v>21603431</v>
      </c>
    </row>
    <row r="7" spans="2:7" ht="16.5" thickBot="1" x14ac:dyDescent="0.3">
      <c r="B7" s="19" t="s">
        <v>9</v>
      </c>
      <c r="C7" s="18" t="s">
        <v>10</v>
      </c>
      <c r="D7" s="19" t="s">
        <v>11</v>
      </c>
      <c r="E7" s="11">
        <v>435</v>
      </c>
      <c r="F7" s="13">
        <v>10819</v>
      </c>
      <c r="G7" s="14">
        <f t="shared" ref="G7:G12" si="0">ROUND(E7*F7,0)</f>
        <v>4706265</v>
      </c>
    </row>
    <row r="8" spans="2:7" ht="23.25" thickBot="1" x14ac:dyDescent="0.3">
      <c r="B8" s="19" t="s">
        <v>12</v>
      </c>
      <c r="C8" s="18" t="s">
        <v>13</v>
      </c>
      <c r="D8" s="19" t="s">
        <v>14</v>
      </c>
      <c r="E8" s="19">
        <v>1</v>
      </c>
      <c r="F8" s="13">
        <v>4167916</v>
      </c>
      <c r="G8" s="14">
        <f t="shared" si="0"/>
        <v>4167916</v>
      </c>
    </row>
    <row r="9" spans="2:7" ht="23.25" thickBot="1" x14ac:dyDescent="0.3">
      <c r="B9" s="19" t="s">
        <v>15</v>
      </c>
      <c r="C9" s="18" t="s">
        <v>16</v>
      </c>
      <c r="D9" s="19" t="s">
        <v>17</v>
      </c>
      <c r="E9" s="19">
        <v>300</v>
      </c>
      <c r="F9" s="13">
        <v>24500</v>
      </c>
      <c r="G9" s="14">
        <f t="shared" si="0"/>
        <v>7350000</v>
      </c>
    </row>
    <row r="10" spans="2:7" ht="16.5" thickBot="1" x14ac:dyDescent="0.3">
      <c r="B10" s="19" t="s">
        <v>18</v>
      </c>
      <c r="C10" s="18" t="s">
        <v>19</v>
      </c>
      <c r="D10" s="19" t="s">
        <v>11</v>
      </c>
      <c r="E10" s="19">
        <v>435</v>
      </c>
      <c r="F10" s="13">
        <v>4550</v>
      </c>
      <c r="G10" s="14">
        <f t="shared" si="0"/>
        <v>1979250</v>
      </c>
    </row>
    <row r="11" spans="2:7" ht="23.25" thickBot="1" x14ac:dyDescent="0.3">
      <c r="B11" s="19" t="s">
        <v>20</v>
      </c>
      <c r="C11" s="18" t="s">
        <v>21</v>
      </c>
      <c r="D11" s="19" t="s">
        <v>11</v>
      </c>
      <c r="E11" s="19">
        <v>50</v>
      </c>
      <c r="F11" s="13">
        <v>35000</v>
      </c>
      <c r="G11" s="14">
        <f t="shared" si="0"/>
        <v>1750000</v>
      </c>
    </row>
    <row r="12" spans="2:7" ht="24.95" customHeight="1" thickBot="1" x14ac:dyDescent="0.3">
      <c r="B12" s="19" t="s">
        <v>22</v>
      </c>
      <c r="C12" s="18" t="s">
        <v>23</v>
      </c>
      <c r="D12" s="19" t="s">
        <v>24</v>
      </c>
      <c r="E12" s="19">
        <v>10</v>
      </c>
      <c r="F12" s="13">
        <v>165000</v>
      </c>
      <c r="G12" s="14">
        <f t="shared" si="0"/>
        <v>1650000</v>
      </c>
    </row>
    <row r="13" spans="2:7" ht="16.5" thickBot="1" x14ac:dyDescent="0.3">
      <c r="B13" s="15">
        <v>2</v>
      </c>
      <c r="C13" s="95" t="s">
        <v>25</v>
      </c>
      <c r="D13" s="95"/>
      <c r="E13" s="95"/>
      <c r="F13" s="95"/>
      <c r="G13" s="16">
        <f>SUBTOTAL(9,G14:G19)</f>
        <v>56022575</v>
      </c>
    </row>
    <row r="14" spans="2:7" ht="36.950000000000003" customHeight="1" thickBot="1" x14ac:dyDescent="0.3">
      <c r="B14" s="19" t="s">
        <v>26</v>
      </c>
      <c r="C14" s="18" t="s">
        <v>27</v>
      </c>
      <c r="D14" s="19" t="s">
        <v>24</v>
      </c>
      <c r="E14" s="19">
        <v>87</v>
      </c>
      <c r="F14" s="13">
        <v>38600</v>
      </c>
      <c r="G14" s="14">
        <f t="shared" ref="G14:G19" si="1">ROUND(E14*F14,0)</f>
        <v>3358200</v>
      </c>
    </row>
    <row r="15" spans="2:7" ht="16.5" thickBot="1" x14ac:dyDescent="0.3">
      <c r="B15" s="19" t="s">
        <v>28</v>
      </c>
      <c r="C15" s="18" t="s">
        <v>29</v>
      </c>
      <c r="D15" s="19" t="s">
        <v>24</v>
      </c>
      <c r="E15" s="19">
        <v>30</v>
      </c>
      <c r="F15" s="13">
        <v>18000</v>
      </c>
      <c r="G15" s="14">
        <f t="shared" si="1"/>
        <v>540000</v>
      </c>
    </row>
    <row r="16" spans="2:7" ht="24.95" customHeight="1" thickBot="1" x14ac:dyDescent="0.3">
      <c r="B16" s="19" t="s">
        <v>30</v>
      </c>
      <c r="C16" s="18" t="s">
        <v>31</v>
      </c>
      <c r="D16" s="19" t="s">
        <v>24</v>
      </c>
      <c r="E16" s="19">
        <v>460</v>
      </c>
      <c r="F16" s="13">
        <v>68000</v>
      </c>
      <c r="G16" s="14">
        <f t="shared" si="1"/>
        <v>31280000</v>
      </c>
    </row>
    <row r="17" spans="2:7" ht="23.25" thickBot="1" x14ac:dyDescent="0.3">
      <c r="B17" s="19" t="s">
        <v>32</v>
      </c>
      <c r="C17" s="18" t="s">
        <v>33</v>
      </c>
      <c r="D17" s="19" t="s">
        <v>11</v>
      </c>
      <c r="E17" s="19">
        <v>400</v>
      </c>
      <c r="F17" s="13">
        <v>7500</v>
      </c>
      <c r="G17" s="14">
        <f t="shared" si="1"/>
        <v>3000000</v>
      </c>
    </row>
    <row r="18" spans="2:7" ht="16.5" thickBot="1" x14ac:dyDescent="0.3">
      <c r="B18" s="19" t="s">
        <v>34</v>
      </c>
      <c r="C18" s="18" t="s">
        <v>35</v>
      </c>
      <c r="D18" s="19" t="s">
        <v>36</v>
      </c>
      <c r="E18" s="19">
        <v>13800</v>
      </c>
      <c r="F18" s="13">
        <v>1100</v>
      </c>
      <c r="G18" s="14">
        <f t="shared" si="1"/>
        <v>15180000</v>
      </c>
    </row>
    <row r="19" spans="2:7" ht="23.25" thickBot="1" x14ac:dyDescent="0.3">
      <c r="B19" s="19" t="s">
        <v>37</v>
      </c>
      <c r="C19" s="18" t="s">
        <v>38</v>
      </c>
      <c r="D19" s="19" t="s">
        <v>24</v>
      </c>
      <c r="E19" s="19">
        <v>108.75</v>
      </c>
      <c r="F19" s="13">
        <v>24500</v>
      </c>
      <c r="G19" s="14">
        <f t="shared" si="1"/>
        <v>2664375</v>
      </c>
    </row>
    <row r="20" spans="2:7" ht="16.5" thickBot="1" x14ac:dyDescent="0.3">
      <c r="B20" s="8">
        <v>3</v>
      </c>
      <c r="C20" s="96" t="s">
        <v>39</v>
      </c>
      <c r="D20" s="97"/>
      <c r="E20" s="97"/>
      <c r="F20" s="98"/>
      <c r="G20" s="6">
        <f>SUBTOTAL(9,G21:G28)</f>
        <v>194711500</v>
      </c>
    </row>
    <row r="21" spans="2:7" ht="23.25" thickBot="1" x14ac:dyDescent="0.3">
      <c r="B21" s="19" t="s">
        <v>40</v>
      </c>
      <c r="C21" s="18" t="s">
        <v>144</v>
      </c>
      <c r="D21" s="19" t="s">
        <v>11</v>
      </c>
      <c r="E21" s="19">
        <v>498</v>
      </c>
      <c r="F21" s="13">
        <v>118600</v>
      </c>
      <c r="G21" s="14">
        <f t="shared" ref="G21:G28" si="2">ROUND(E21*F21,0)</f>
        <v>59062800</v>
      </c>
    </row>
    <row r="22" spans="2:7" ht="16.5" thickBot="1" x14ac:dyDescent="0.3">
      <c r="B22" s="19" t="s">
        <v>41</v>
      </c>
      <c r="C22" s="18" t="s">
        <v>42</v>
      </c>
      <c r="D22" s="19" t="s">
        <v>17</v>
      </c>
      <c r="E22" s="19">
        <v>150</v>
      </c>
      <c r="F22" s="13">
        <v>61500</v>
      </c>
      <c r="G22" s="14">
        <f t="shared" si="2"/>
        <v>9225000</v>
      </c>
    </row>
    <row r="23" spans="2:7" ht="23.25" thickBot="1" x14ac:dyDescent="0.3">
      <c r="B23" s="19" t="s">
        <v>43</v>
      </c>
      <c r="C23" s="18" t="s">
        <v>44</v>
      </c>
      <c r="D23" s="19" t="s">
        <v>17</v>
      </c>
      <c r="E23" s="19">
        <v>450</v>
      </c>
      <c r="F23" s="13">
        <v>68950</v>
      </c>
      <c r="G23" s="14">
        <f t="shared" si="2"/>
        <v>31027500</v>
      </c>
    </row>
    <row r="24" spans="2:7" ht="24.95" customHeight="1" thickBot="1" x14ac:dyDescent="0.3">
      <c r="B24" s="19" t="s">
        <v>45</v>
      </c>
      <c r="C24" s="18" t="s">
        <v>46</v>
      </c>
      <c r="D24" s="19" t="s">
        <v>11</v>
      </c>
      <c r="E24" s="19">
        <v>150</v>
      </c>
      <c r="F24" s="13">
        <v>26200</v>
      </c>
      <c r="G24" s="14">
        <f t="shared" si="2"/>
        <v>3930000</v>
      </c>
    </row>
    <row r="25" spans="2:7" ht="23.25" thickBot="1" x14ac:dyDescent="0.3">
      <c r="B25" s="19" t="s">
        <v>47</v>
      </c>
      <c r="C25" s="18" t="s">
        <v>48</v>
      </c>
      <c r="D25" s="19" t="s">
        <v>49</v>
      </c>
      <c r="E25" s="19">
        <v>30</v>
      </c>
      <c r="F25" s="13">
        <v>246540</v>
      </c>
      <c r="G25" s="14">
        <f t="shared" si="2"/>
        <v>7396200</v>
      </c>
    </row>
    <row r="26" spans="2:7" ht="23.25" thickBot="1" x14ac:dyDescent="0.3">
      <c r="B26" s="19" t="s">
        <v>50</v>
      </c>
      <c r="C26" s="18" t="s">
        <v>127</v>
      </c>
      <c r="D26" s="19" t="s">
        <v>11</v>
      </c>
      <c r="E26" s="19">
        <v>120</v>
      </c>
      <c r="F26" s="13">
        <v>123500</v>
      </c>
      <c r="G26" s="14">
        <f t="shared" si="2"/>
        <v>14820000</v>
      </c>
    </row>
    <row r="27" spans="2:7" ht="23.25" thickBot="1" x14ac:dyDescent="0.3">
      <c r="B27" s="19" t="s">
        <v>51</v>
      </c>
      <c r="C27" s="18" t="s">
        <v>52</v>
      </c>
      <c r="D27" s="19" t="s">
        <v>17</v>
      </c>
      <c r="E27" s="19">
        <v>100</v>
      </c>
      <c r="F27" s="13">
        <v>325000</v>
      </c>
      <c r="G27" s="14">
        <f t="shared" si="2"/>
        <v>32500000</v>
      </c>
    </row>
    <row r="28" spans="2:7" ht="42.95" customHeight="1" thickBot="1" x14ac:dyDescent="0.3">
      <c r="B28" s="19" t="s">
        <v>53</v>
      </c>
      <c r="C28" s="18" t="s">
        <v>54</v>
      </c>
      <c r="D28" s="19" t="s">
        <v>17</v>
      </c>
      <c r="E28" s="19">
        <v>150</v>
      </c>
      <c r="F28" s="13">
        <v>245000</v>
      </c>
      <c r="G28" s="14">
        <f t="shared" si="2"/>
        <v>36750000</v>
      </c>
    </row>
    <row r="29" spans="2:7" ht="16.5" thickBot="1" x14ac:dyDescent="0.3">
      <c r="B29" s="8">
        <v>4</v>
      </c>
      <c r="C29" s="104" t="s">
        <v>55</v>
      </c>
      <c r="D29" s="105"/>
      <c r="E29" s="105"/>
      <c r="F29" s="106"/>
      <c r="G29" s="6">
        <f>SUBTOTAL(9,G30:G38)</f>
        <v>242817300</v>
      </c>
    </row>
    <row r="30" spans="2:7" ht="45.75" thickBot="1" x14ac:dyDescent="0.3">
      <c r="B30" s="19" t="s">
        <v>56</v>
      </c>
      <c r="C30" s="17" t="s">
        <v>57</v>
      </c>
      <c r="D30" s="19" t="s">
        <v>14</v>
      </c>
      <c r="E30" s="19">
        <v>33</v>
      </c>
      <c r="F30" s="13">
        <v>2730000</v>
      </c>
      <c r="G30" s="14">
        <f t="shared" ref="G30:G38" si="3">ROUND(E30*F30,0)</f>
        <v>90090000</v>
      </c>
    </row>
    <row r="31" spans="2:7" ht="36.950000000000003" customHeight="1" thickBot="1" x14ac:dyDescent="0.3">
      <c r="B31" s="19" t="s">
        <v>58</v>
      </c>
      <c r="C31" s="17" t="s">
        <v>59</v>
      </c>
      <c r="D31" s="19" t="s">
        <v>14</v>
      </c>
      <c r="E31" s="19">
        <v>33</v>
      </c>
      <c r="F31" s="13">
        <v>2150000</v>
      </c>
      <c r="G31" s="14">
        <f t="shared" si="3"/>
        <v>70950000</v>
      </c>
    </row>
    <row r="32" spans="2:7" ht="34.5" thickBot="1" x14ac:dyDescent="0.3">
      <c r="B32" s="19" t="s">
        <v>60</v>
      </c>
      <c r="C32" s="17" t="s">
        <v>61</v>
      </c>
      <c r="D32" s="19" t="s">
        <v>17</v>
      </c>
      <c r="E32" s="19">
        <v>990</v>
      </c>
      <c r="F32" s="13">
        <v>31540</v>
      </c>
      <c r="G32" s="14">
        <f t="shared" si="3"/>
        <v>31224600</v>
      </c>
    </row>
    <row r="33" spans="2:7" ht="23.25" thickBot="1" x14ac:dyDescent="0.3">
      <c r="B33" s="19" t="s">
        <v>62</v>
      </c>
      <c r="C33" s="17" t="s">
        <v>63</v>
      </c>
      <c r="D33" s="19" t="s">
        <v>17</v>
      </c>
      <c r="E33" s="19">
        <v>264</v>
      </c>
      <c r="F33" s="13">
        <v>15900</v>
      </c>
      <c r="G33" s="14">
        <f t="shared" si="3"/>
        <v>4197600</v>
      </c>
    </row>
    <row r="34" spans="2:7" ht="34.5" thickBot="1" x14ac:dyDescent="0.3">
      <c r="B34" s="19" t="s">
        <v>64</v>
      </c>
      <c r="C34" s="17" t="s">
        <v>65</v>
      </c>
      <c r="D34" s="19" t="s">
        <v>14</v>
      </c>
      <c r="E34" s="19">
        <v>33</v>
      </c>
      <c r="F34" s="13">
        <v>64500</v>
      </c>
      <c r="G34" s="14">
        <f t="shared" si="3"/>
        <v>2128500</v>
      </c>
    </row>
    <row r="35" spans="2:7" ht="23.25" thickBot="1" x14ac:dyDescent="0.3">
      <c r="B35" s="19" t="s">
        <v>66</v>
      </c>
      <c r="C35" s="17" t="s">
        <v>67</v>
      </c>
      <c r="D35" s="19" t="s">
        <v>17</v>
      </c>
      <c r="E35" s="19">
        <v>990</v>
      </c>
      <c r="F35" s="13">
        <v>15400</v>
      </c>
      <c r="G35" s="14">
        <f t="shared" si="3"/>
        <v>15246000</v>
      </c>
    </row>
    <row r="36" spans="2:7" ht="23.25" thickBot="1" x14ac:dyDescent="0.3">
      <c r="B36" s="19" t="s">
        <v>69</v>
      </c>
      <c r="C36" s="17" t="s">
        <v>70</v>
      </c>
      <c r="D36" s="19" t="s">
        <v>17</v>
      </c>
      <c r="E36" s="19">
        <v>165</v>
      </c>
      <c r="F36" s="13">
        <v>55000</v>
      </c>
      <c r="G36" s="14">
        <f t="shared" si="3"/>
        <v>9075000</v>
      </c>
    </row>
    <row r="37" spans="2:7" ht="23.25" thickBot="1" x14ac:dyDescent="0.3">
      <c r="B37" s="19" t="s">
        <v>71</v>
      </c>
      <c r="C37" s="20" t="s">
        <v>72</v>
      </c>
      <c r="D37" s="19" t="s">
        <v>14</v>
      </c>
      <c r="E37" s="19">
        <v>33</v>
      </c>
      <c r="F37" s="13">
        <v>453200</v>
      </c>
      <c r="G37" s="14">
        <f t="shared" si="3"/>
        <v>14955600</v>
      </c>
    </row>
    <row r="38" spans="2:7" ht="23.25" thickBot="1" x14ac:dyDescent="0.3">
      <c r="B38" s="19" t="s">
        <v>73</v>
      </c>
      <c r="C38" s="20" t="s">
        <v>74</v>
      </c>
      <c r="D38" s="19" t="s">
        <v>14</v>
      </c>
      <c r="E38" s="19">
        <v>6</v>
      </c>
      <c r="F38" s="13">
        <v>825000</v>
      </c>
      <c r="G38" s="14">
        <f t="shared" si="3"/>
        <v>4950000</v>
      </c>
    </row>
    <row r="39" spans="2:7" ht="16.5" thickBot="1" x14ac:dyDescent="0.3">
      <c r="B39" s="15">
        <v>5</v>
      </c>
      <c r="C39" s="95" t="s">
        <v>75</v>
      </c>
      <c r="D39" s="95"/>
      <c r="E39" s="95"/>
      <c r="F39" s="95"/>
      <c r="G39" s="16">
        <f>SUBTOTAL(9,G40:G48)</f>
        <v>50702721</v>
      </c>
    </row>
    <row r="40" spans="2:7" ht="16.5" thickBot="1" x14ac:dyDescent="0.3">
      <c r="B40" s="19" t="s">
        <v>76</v>
      </c>
      <c r="C40" s="25" t="s">
        <v>77</v>
      </c>
      <c r="D40" s="4" t="s">
        <v>14</v>
      </c>
      <c r="E40" s="4">
        <v>1</v>
      </c>
      <c r="F40" s="24">
        <v>4523000</v>
      </c>
      <c r="G40" s="14">
        <f t="shared" ref="G40:G48" si="4">ROUND(E40*F40,0)</f>
        <v>4523000</v>
      </c>
    </row>
    <row r="41" spans="2:7" ht="16.5" thickBot="1" x14ac:dyDescent="0.3">
      <c r="B41" s="19" t="s">
        <v>78</v>
      </c>
      <c r="C41" s="18" t="s">
        <v>79</v>
      </c>
      <c r="D41" s="19" t="s">
        <v>14</v>
      </c>
      <c r="E41" s="19">
        <v>1</v>
      </c>
      <c r="F41" s="13">
        <v>2450000</v>
      </c>
      <c r="G41" s="14">
        <f t="shared" si="4"/>
        <v>2450000</v>
      </c>
    </row>
    <row r="42" spans="2:7" ht="23.25" thickBot="1" x14ac:dyDescent="0.3">
      <c r="B42" s="19" t="s">
        <v>80</v>
      </c>
      <c r="C42" s="18" t="s">
        <v>81</v>
      </c>
      <c r="D42" s="19" t="s">
        <v>14</v>
      </c>
      <c r="E42" s="19">
        <v>1</v>
      </c>
      <c r="F42" s="13">
        <v>1432000</v>
      </c>
      <c r="G42" s="14">
        <f t="shared" si="4"/>
        <v>1432000</v>
      </c>
    </row>
    <row r="43" spans="2:7" ht="23.25" thickBot="1" x14ac:dyDescent="0.3">
      <c r="B43" s="19" t="s">
        <v>82</v>
      </c>
      <c r="C43" s="18" t="s">
        <v>83</v>
      </c>
      <c r="D43" s="19" t="s">
        <v>14</v>
      </c>
      <c r="E43" s="19">
        <v>1</v>
      </c>
      <c r="F43" s="13">
        <v>449463</v>
      </c>
      <c r="G43" s="14">
        <f t="shared" si="4"/>
        <v>449463</v>
      </c>
    </row>
    <row r="44" spans="2:7" ht="23.25" thickBot="1" x14ac:dyDescent="0.3">
      <c r="B44" s="19" t="s">
        <v>84</v>
      </c>
      <c r="C44" s="18" t="s">
        <v>155</v>
      </c>
      <c r="D44" s="19" t="s">
        <v>14</v>
      </c>
      <c r="E44" s="19">
        <v>1</v>
      </c>
      <c r="F44" s="13">
        <v>1950000</v>
      </c>
      <c r="G44" s="14">
        <f t="shared" si="4"/>
        <v>1950000</v>
      </c>
    </row>
    <row r="45" spans="2:7" ht="23.25" thickBot="1" x14ac:dyDescent="0.3">
      <c r="B45" s="19" t="s">
        <v>86</v>
      </c>
      <c r="C45" s="18" t="s">
        <v>87</v>
      </c>
      <c r="D45" s="19" t="s">
        <v>14</v>
      </c>
      <c r="E45" s="19">
        <v>1</v>
      </c>
      <c r="F45" s="13">
        <v>377788</v>
      </c>
      <c r="G45" s="14">
        <f t="shared" si="4"/>
        <v>377788</v>
      </c>
    </row>
    <row r="46" spans="2:7" ht="23.25" thickBot="1" x14ac:dyDescent="0.3">
      <c r="B46" s="19" t="s">
        <v>88</v>
      </c>
      <c r="C46" s="18" t="s">
        <v>89</v>
      </c>
      <c r="D46" s="19" t="s">
        <v>14</v>
      </c>
      <c r="E46" s="19">
        <v>1</v>
      </c>
      <c r="F46" s="13">
        <v>545000</v>
      </c>
      <c r="G46" s="14">
        <f t="shared" si="4"/>
        <v>545000</v>
      </c>
    </row>
    <row r="47" spans="2:7" ht="23.25" thickBot="1" x14ac:dyDescent="0.3">
      <c r="B47" s="19" t="s">
        <v>90</v>
      </c>
      <c r="C47" s="18" t="s">
        <v>91</v>
      </c>
      <c r="D47" s="19" t="s">
        <v>14</v>
      </c>
      <c r="E47" s="19">
        <v>1</v>
      </c>
      <c r="F47" s="13">
        <v>18975470</v>
      </c>
      <c r="G47" s="14">
        <f t="shared" si="4"/>
        <v>18975470</v>
      </c>
    </row>
    <row r="48" spans="2:7" ht="23.25" thickBot="1" x14ac:dyDescent="0.3">
      <c r="B48" s="19" t="s">
        <v>92</v>
      </c>
      <c r="C48" s="18" t="s">
        <v>93</v>
      </c>
      <c r="D48" s="19" t="s">
        <v>94</v>
      </c>
      <c r="E48" s="19">
        <v>1</v>
      </c>
      <c r="F48" s="13">
        <v>20000000</v>
      </c>
      <c r="G48" s="14">
        <f t="shared" si="4"/>
        <v>20000000</v>
      </c>
    </row>
    <row r="49" spans="2:7" ht="16.5" thickBot="1" x14ac:dyDescent="0.3">
      <c r="B49" s="15">
        <v>6</v>
      </c>
      <c r="C49" s="95" t="s">
        <v>95</v>
      </c>
      <c r="D49" s="95"/>
      <c r="E49" s="95"/>
      <c r="F49" s="95"/>
      <c r="G49" s="16">
        <f>SUBTOTAL(9,G50:G53)</f>
        <v>0</v>
      </c>
    </row>
    <row r="50" spans="2:7" ht="34.5" thickBot="1" x14ac:dyDescent="0.3">
      <c r="B50" s="19" t="s">
        <v>96</v>
      </c>
      <c r="C50" s="18" t="s">
        <v>97</v>
      </c>
      <c r="D50" s="19" t="s">
        <v>68</v>
      </c>
      <c r="E50" s="19"/>
      <c r="F50" s="13">
        <v>215000</v>
      </c>
      <c r="G50" s="14">
        <f t="shared" ref="G50:G53" si="5">ROUND(E50*F50,0)</f>
        <v>0</v>
      </c>
    </row>
    <row r="51" spans="2:7" ht="16.5" thickBot="1" x14ac:dyDescent="0.3">
      <c r="B51" s="19" t="s">
        <v>98</v>
      </c>
      <c r="C51" s="18" t="s">
        <v>99</v>
      </c>
      <c r="D51" s="19" t="s">
        <v>17</v>
      </c>
      <c r="E51" s="19"/>
      <c r="F51" s="13">
        <v>125000</v>
      </c>
      <c r="G51" s="14">
        <f t="shared" si="5"/>
        <v>0</v>
      </c>
    </row>
    <row r="52" spans="2:7" ht="34.5" thickBot="1" x14ac:dyDescent="0.3">
      <c r="B52" s="19" t="s">
        <v>100</v>
      </c>
      <c r="C52" s="18" t="s">
        <v>101</v>
      </c>
      <c r="D52" s="19" t="s">
        <v>11</v>
      </c>
      <c r="E52" s="19"/>
      <c r="F52" s="13">
        <v>215000</v>
      </c>
      <c r="G52" s="14">
        <f t="shared" si="5"/>
        <v>0</v>
      </c>
    </row>
    <row r="53" spans="2:7" ht="48.95" customHeight="1" thickBot="1" x14ac:dyDescent="0.3">
      <c r="B53" s="19" t="s">
        <v>102</v>
      </c>
      <c r="C53" s="18" t="s">
        <v>103</v>
      </c>
      <c r="D53" s="19" t="s">
        <v>14</v>
      </c>
      <c r="E53" s="19"/>
      <c r="F53" s="13">
        <v>4500000</v>
      </c>
      <c r="G53" s="14">
        <f t="shared" si="5"/>
        <v>0</v>
      </c>
    </row>
    <row r="54" spans="2:7" ht="16.5" thickBot="1" x14ac:dyDescent="0.3">
      <c r="B54" s="15">
        <v>7</v>
      </c>
      <c r="C54" s="95" t="s">
        <v>104</v>
      </c>
      <c r="D54" s="95"/>
      <c r="E54" s="95"/>
      <c r="F54" s="95"/>
      <c r="G54" s="16">
        <f>SUBTOTAL(9,G55:G59)</f>
        <v>0</v>
      </c>
    </row>
    <row r="55" spans="2:7" ht="23.25" thickBot="1" x14ac:dyDescent="0.3">
      <c r="B55" s="19" t="s">
        <v>105</v>
      </c>
      <c r="C55" s="18" t="s">
        <v>106</v>
      </c>
      <c r="D55" s="21" t="s">
        <v>17</v>
      </c>
      <c r="E55" s="19">
        <v>0</v>
      </c>
      <c r="F55" s="13">
        <v>55000</v>
      </c>
      <c r="G55" s="14">
        <f t="shared" ref="G55:G59" si="6">ROUND(E55*F55,0)</f>
        <v>0</v>
      </c>
    </row>
    <row r="56" spans="2:7" ht="23.25" thickBot="1" x14ac:dyDescent="0.3">
      <c r="B56" s="19" t="s">
        <v>107</v>
      </c>
      <c r="C56" s="18" t="s">
        <v>108</v>
      </c>
      <c r="D56" s="19" t="s">
        <v>17</v>
      </c>
      <c r="E56" s="19">
        <v>0</v>
      </c>
      <c r="F56" s="13">
        <v>84600</v>
      </c>
      <c r="G56" s="14">
        <f t="shared" si="6"/>
        <v>0</v>
      </c>
    </row>
    <row r="57" spans="2:7" ht="60.95" customHeight="1" thickBot="1" x14ac:dyDescent="0.3">
      <c r="B57" s="19" t="s">
        <v>109</v>
      </c>
      <c r="C57" s="18" t="s">
        <v>110</v>
      </c>
      <c r="D57" s="19" t="s">
        <v>14</v>
      </c>
      <c r="E57" s="19">
        <v>0</v>
      </c>
      <c r="F57" s="13">
        <v>6500000</v>
      </c>
      <c r="G57" s="14">
        <f t="shared" si="6"/>
        <v>0</v>
      </c>
    </row>
    <row r="58" spans="2:7" ht="72.95" customHeight="1" thickBot="1" x14ac:dyDescent="0.3">
      <c r="B58" s="9" t="s">
        <v>111</v>
      </c>
      <c r="C58" s="2" t="s">
        <v>112</v>
      </c>
      <c r="D58" s="9" t="s">
        <v>14</v>
      </c>
      <c r="E58" s="9">
        <v>0</v>
      </c>
      <c r="F58" s="10">
        <v>126600000</v>
      </c>
      <c r="G58" s="14">
        <f t="shared" si="6"/>
        <v>0</v>
      </c>
    </row>
    <row r="59" spans="2:7" ht="60.95" customHeight="1" thickBot="1" x14ac:dyDescent="0.3">
      <c r="B59" s="19" t="s">
        <v>135</v>
      </c>
      <c r="C59" s="20" t="s">
        <v>140</v>
      </c>
      <c r="D59" s="19" t="s">
        <v>11</v>
      </c>
      <c r="E59" s="19">
        <v>0</v>
      </c>
      <c r="F59" s="13">
        <v>195000</v>
      </c>
      <c r="G59" s="14">
        <f t="shared" si="6"/>
        <v>0</v>
      </c>
    </row>
    <row r="60" spans="2:7" ht="17.100000000000001" customHeight="1" thickBot="1" x14ac:dyDescent="0.3">
      <c r="B60" s="99" t="s">
        <v>136</v>
      </c>
      <c r="C60" s="100"/>
      <c r="D60" s="100"/>
      <c r="E60" s="100"/>
      <c r="F60" s="101"/>
      <c r="G60" s="3">
        <f>SUBTOTAL(9,G6:G59)</f>
        <v>565857527</v>
      </c>
    </row>
    <row r="61" spans="2:7" ht="17.100000000000001" customHeight="1" thickBot="1" x14ac:dyDescent="0.3">
      <c r="B61" s="92"/>
      <c r="C61" s="93"/>
      <c r="D61" s="94" t="s">
        <v>114</v>
      </c>
      <c r="E61" s="94"/>
      <c r="F61" s="23">
        <v>0.25</v>
      </c>
      <c r="G61" s="12">
        <f>ROUND(F61*$G$60,0)</f>
        <v>141464382</v>
      </c>
    </row>
    <row r="62" spans="2:7" ht="16.5" thickBot="1" x14ac:dyDescent="0.3">
      <c r="B62" s="92"/>
      <c r="C62" s="93"/>
      <c r="D62" s="94" t="s">
        <v>115</v>
      </c>
      <c r="E62" s="94"/>
      <c r="F62" s="22">
        <v>0.01</v>
      </c>
      <c r="G62" s="12">
        <f t="shared" ref="G62:G63" si="7">ROUND(F62*$G$60,0)</f>
        <v>5658575</v>
      </c>
    </row>
    <row r="63" spans="2:7" ht="16.5" thickBot="1" x14ac:dyDescent="0.3">
      <c r="B63" s="92"/>
      <c r="C63" s="93"/>
      <c r="D63" s="94" t="s">
        <v>116</v>
      </c>
      <c r="E63" s="94"/>
      <c r="F63" s="22">
        <v>0.05</v>
      </c>
      <c r="G63" s="12">
        <f t="shared" si="7"/>
        <v>28292876</v>
      </c>
    </row>
    <row r="64" spans="2:7" ht="17.100000000000001" customHeight="1" thickBot="1" x14ac:dyDescent="0.3">
      <c r="B64" s="99" t="s">
        <v>117</v>
      </c>
      <c r="C64" s="100"/>
      <c r="D64" s="102"/>
      <c r="E64" s="102"/>
      <c r="F64" s="103"/>
      <c r="G64" s="3">
        <f>SUM(G60:G63)</f>
        <v>741273360</v>
      </c>
    </row>
  </sheetData>
  <mergeCells count="17">
    <mergeCell ref="B60:F60"/>
    <mergeCell ref="B2:C4"/>
    <mergeCell ref="D2:G2"/>
    <mergeCell ref="D3:G3"/>
    <mergeCell ref="D4:G4"/>
    <mergeCell ref="C6:F6"/>
    <mergeCell ref="C13:F13"/>
    <mergeCell ref="C20:F20"/>
    <mergeCell ref="C29:F29"/>
    <mergeCell ref="C39:F39"/>
    <mergeCell ref="C49:F49"/>
    <mergeCell ref="C54:F54"/>
    <mergeCell ref="B61:C63"/>
    <mergeCell ref="D61:E61"/>
    <mergeCell ref="D62:E62"/>
    <mergeCell ref="D63:E63"/>
    <mergeCell ref="B64:F6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64"/>
  <sheetViews>
    <sheetView zoomScale="133" workbookViewId="0">
      <selection activeCell="H59" sqref="H59"/>
    </sheetView>
  </sheetViews>
  <sheetFormatPr baseColWidth="10" defaultRowHeight="15.75" x14ac:dyDescent="0.25"/>
  <cols>
    <col min="2" max="2" width="6.875" customWidth="1"/>
    <col min="3" max="3" width="35.875" customWidth="1"/>
    <col min="7" max="7" width="12.125" customWidth="1"/>
  </cols>
  <sheetData>
    <row r="1" spans="2:7" ht="16.5" thickBot="1" x14ac:dyDescent="0.3"/>
    <row r="2" spans="2:7" ht="38.1" customHeight="1" thickBot="1" x14ac:dyDescent="0.3">
      <c r="B2" s="107"/>
      <c r="C2" s="108"/>
      <c r="D2" s="113" t="s">
        <v>0</v>
      </c>
      <c r="E2" s="114"/>
      <c r="F2" s="114"/>
      <c r="G2" s="115"/>
    </row>
    <row r="3" spans="2:7" ht="21.95" customHeight="1" thickBot="1" x14ac:dyDescent="0.3">
      <c r="B3" s="109"/>
      <c r="C3" s="110"/>
      <c r="D3" s="99" t="s">
        <v>147</v>
      </c>
      <c r="E3" s="100"/>
      <c r="F3" s="100"/>
      <c r="G3" s="101"/>
    </row>
    <row r="4" spans="2:7" ht="17.100000000000001" customHeight="1" thickBot="1" x14ac:dyDescent="0.3">
      <c r="B4" s="111"/>
      <c r="C4" s="112"/>
      <c r="D4" s="99" t="s">
        <v>148</v>
      </c>
      <c r="E4" s="100"/>
      <c r="F4" s="100"/>
      <c r="G4" s="101"/>
    </row>
    <row r="5" spans="2:7" ht="16.5" thickBot="1" x14ac:dyDescent="0.3">
      <c r="B5" s="7" t="s">
        <v>154</v>
      </c>
      <c r="C5" s="1" t="s">
        <v>3</v>
      </c>
      <c r="D5" s="1" t="s">
        <v>4</v>
      </c>
      <c r="E5" s="1" t="s">
        <v>5</v>
      </c>
      <c r="F5" s="1" t="s">
        <v>6</v>
      </c>
      <c r="G5" s="1" t="s">
        <v>7</v>
      </c>
    </row>
    <row r="6" spans="2:7" ht="16.5" thickBot="1" x14ac:dyDescent="0.3">
      <c r="B6" s="15">
        <v>1</v>
      </c>
      <c r="C6" s="95" t="s">
        <v>8</v>
      </c>
      <c r="D6" s="95"/>
      <c r="E6" s="95"/>
      <c r="F6" s="95"/>
      <c r="G6" s="16">
        <f>SUBTOTAL(9,G7:G12)</f>
        <v>32257766</v>
      </c>
    </row>
    <row r="7" spans="2:7" ht="16.5" thickBot="1" x14ac:dyDescent="0.3">
      <c r="B7" s="19" t="s">
        <v>9</v>
      </c>
      <c r="C7" s="18" t="s">
        <v>10</v>
      </c>
      <c r="D7" s="19" t="s">
        <v>11</v>
      </c>
      <c r="E7" s="11">
        <v>650</v>
      </c>
      <c r="F7" s="13">
        <v>10819</v>
      </c>
      <c r="G7" s="14">
        <f t="shared" ref="G7:G12" si="0">ROUND(E7*F7,0)</f>
        <v>7032350</v>
      </c>
    </row>
    <row r="8" spans="2:7" ht="23.25" thickBot="1" x14ac:dyDescent="0.3">
      <c r="B8" s="19" t="s">
        <v>12</v>
      </c>
      <c r="C8" s="18" t="s">
        <v>13</v>
      </c>
      <c r="D8" s="19" t="s">
        <v>49</v>
      </c>
      <c r="E8" s="19">
        <v>1</v>
      </c>
      <c r="F8" s="13">
        <v>4167916</v>
      </c>
      <c r="G8" s="14">
        <f t="shared" si="0"/>
        <v>4167916</v>
      </c>
    </row>
    <row r="9" spans="2:7" ht="23.25" thickBot="1" x14ac:dyDescent="0.3">
      <c r="B9" s="19" t="s">
        <v>15</v>
      </c>
      <c r="C9" s="18" t="s">
        <v>16</v>
      </c>
      <c r="D9" s="19" t="s">
        <v>68</v>
      </c>
      <c r="E9" s="19">
        <v>600</v>
      </c>
      <c r="F9" s="13">
        <v>24500</v>
      </c>
      <c r="G9" s="14">
        <f t="shared" si="0"/>
        <v>14700000</v>
      </c>
    </row>
    <row r="10" spans="2:7" ht="16.5" thickBot="1" x14ac:dyDescent="0.3">
      <c r="B10" s="19" t="s">
        <v>18</v>
      </c>
      <c r="C10" s="18" t="s">
        <v>19</v>
      </c>
      <c r="D10" s="19" t="s">
        <v>11</v>
      </c>
      <c r="E10" s="19">
        <v>650</v>
      </c>
      <c r="F10" s="13">
        <v>4550</v>
      </c>
      <c r="G10" s="14">
        <f t="shared" si="0"/>
        <v>2957500</v>
      </c>
    </row>
    <row r="11" spans="2:7" ht="23.25" thickBot="1" x14ac:dyDescent="0.3">
      <c r="B11" s="19" t="s">
        <v>20</v>
      </c>
      <c r="C11" s="18" t="s">
        <v>21</v>
      </c>
      <c r="D11" s="19" t="s">
        <v>11</v>
      </c>
      <c r="E11" s="19">
        <v>50</v>
      </c>
      <c r="F11" s="13">
        <v>35000</v>
      </c>
      <c r="G11" s="14">
        <f t="shared" si="0"/>
        <v>1750000</v>
      </c>
    </row>
    <row r="12" spans="2:7" ht="24.95" customHeight="1" thickBot="1" x14ac:dyDescent="0.3">
      <c r="B12" s="19" t="s">
        <v>22</v>
      </c>
      <c r="C12" s="18" t="s">
        <v>23</v>
      </c>
      <c r="D12" s="19" t="s">
        <v>24</v>
      </c>
      <c r="E12" s="19">
        <v>10</v>
      </c>
      <c r="F12" s="13">
        <v>165000</v>
      </c>
      <c r="G12" s="14">
        <f t="shared" si="0"/>
        <v>1650000</v>
      </c>
    </row>
    <row r="13" spans="2:7" ht="16.5" thickBot="1" x14ac:dyDescent="0.3">
      <c r="B13" s="15">
        <v>2</v>
      </c>
      <c r="C13" s="95" t="s">
        <v>25</v>
      </c>
      <c r="D13" s="95"/>
      <c r="E13" s="95"/>
      <c r="F13" s="95"/>
      <c r="G13" s="16">
        <f>SUBTOTAL(9,G14:G19)</f>
        <v>68558875</v>
      </c>
    </row>
    <row r="14" spans="2:7" ht="36.950000000000003" customHeight="1" thickBot="1" x14ac:dyDescent="0.3">
      <c r="B14" s="19" t="s">
        <v>26</v>
      </c>
      <c r="C14" s="18" t="s">
        <v>27</v>
      </c>
      <c r="D14" s="19" t="s">
        <v>124</v>
      </c>
      <c r="E14" s="19">
        <v>195</v>
      </c>
      <c r="F14" s="13">
        <v>38600</v>
      </c>
      <c r="G14" s="14">
        <f t="shared" ref="G14:G19" si="1">ROUND(E14*F14,0)</f>
        <v>7527000</v>
      </c>
    </row>
    <row r="15" spans="2:7" ht="16.5" thickBot="1" x14ac:dyDescent="0.3">
      <c r="B15" s="19" t="s">
        <v>28</v>
      </c>
      <c r="C15" s="18" t="s">
        <v>29</v>
      </c>
      <c r="D15" s="19" t="s">
        <v>124</v>
      </c>
      <c r="E15" s="19">
        <v>30</v>
      </c>
      <c r="F15" s="13">
        <v>18000</v>
      </c>
      <c r="G15" s="14">
        <f t="shared" si="1"/>
        <v>540000</v>
      </c>
    </row>
    <row r="16" spans="2:7" ht="24.95" customHeight="1" thickBot="1" x14ac:dyDescent="0.3">
      <c r="B16" s="19" t="s">
        <v>30</v>
      </c>
      <c r="C16" s="18" t="s">
        <v>31</v>
      </c>
      <c r="D16" s="19" t="s">
        <v>124</v>
      </c>
      <c r="E16" s="19">
        <v>460</v>
      </c>
      <c r="F16" s="13">
        <v>68000</v>
      </c>
      <c r="G16" s="14">
        <f t="shared" si="1"/>
        <v>31280000</v>
      </c>
    </row>
    <row r="17" spans="2:7" ht="23.25" thickBot="1" x14ac:dyDescent="0.3">
      <c r="B17" s="19" t="s">
        <v>32</v>
      </c>
      <c r="C17" s="18" t="s">
        <v>33</v>
      </c>
      <c r="D17" s="19" t="s">
        <v>11</v>
      </c>
      <c r="E17" s="19">
        <v>400</v>
      </c>
      <c r="F17" s="13">
        <v>7500</v>
      </c>
      <c r="G17" s="14">
        <f t="shared" si="1"/>
        <v>3000000</v>
      </c>
    </row>
    <row r="18" spans="2:7" ht="16.5" thickBot="1" x14ac:dyDescent="0.3">
      <c r="B18" s="19" t="s">
        <v>34</v>
      </c>
      <c r="C18" s="18" t="s">
        <v>35</v>
      </c>
      <c r="D18" s="19" t="s">
        <v>125</v>
      </c>
      <c r="E18" s="19">
        <v>18400</v>
      </c>
      <c r="F18" s="13">
        <v>1100</v>
      </c>
      <c r="G18" s="14">
        <f t="shared" si="1"/>
        <v>20240000</v>
      </c>
    </row>
    <row r="19" spans="2:7" ht="23.25" thickBot="1" x14ac:dyDescent="0.3">
      <c r="B19" s="19" t="s">
        <v>37</v>
      </c>
      <c r="C19" s="18" t="s">
        <v>38</v>
      </c>
      <c r="D19" s="19" t="s">
        <v>24</v>
      </c>
      <c r="E19" s="19">
        <v>243.75</v>
      </c>
      <c r="F19" s="13">
        <v>24500</v>
      </c>
      <c r="G19" s="14">
        <f t="shared" si="1"/>
        <v>5971875</v>
      </c>
    </row>
    <row r="20" spans="2:7" ht="16.5" thickBot="1" x14ac:dyDescent="0.3">
      <c r="B20" s="8">
        <v>3</v>
      </c>
      <c r="C20" s="96" t="s">
        <v>39</v>
      </c>
      <c r="D20" s="97"/>
      <c r="E20" s="97"/>
      <c r="F20" s="98"/>
      <c r="G20" s="6">
        <f>SUBTOTAL(9,G21:G28)</f>
        <v>268871000</v>
      </c>
    </row>
    <row r="21" spans="2:7" ht="23.25" thickBot="1" x14ac:dyDescent="0.3">
      <c r="B21" s="19" t="s">
        <v>40</v>
      </c>
      <c r="C21" s="18" t="s">
        <v>144</v>
      </c>
      <c r="D21" s="19" t="s">
        <v>11</v>
      </c>
      <c r="E21" s="19">
        <v>685</v>
      </c>
      <c r="F21" s="13">
        <v>118600</v>
      </c>
      <c r="G21" s="14">
        <f t="shared" ref="G21:G28" si="2">ROUND(E21*F21,0)</f>
        <v>81241000</v>
      </c>
    </row>
    <row r="22" spans="2:7" ht="16.5" thickBot="1" x14ac:dyDescent="0.3">
      <c r="B22" s="19" t="s">
        <v>41</v>
      </c>
      <c r="C22" s="18" t="s">
        <v>42</v>
      </c>
      <c r="D22" s="19" t="s">
        <v>68</v>
      </c>
      <c r="E22" s="19">
        <v>390</v>
      </c>
      <c r="F22" s="13">
        <v>61500</v>
      </c>
      <c r="G22" s="14">
        <f t="shared" si="2"/>
        <v>23985000</v>
      </c>
    </row>
    <row r="23" spans="2:7" ht="23.25" thickBot="1" x14ac:dyDescent="0.3">
      <c r="B23" s="19" t="s">
        <v>43</v>
      </c>
      <c r="C23" s="18" t="s">
        <v>44</v>
      </c>
      <c r="D23" s="19" t="s">
        <v>68</v>
      </c>
      <c r="E23" s="19">
        <v>640</v>
      </c>
      <c r="F23" s="13">
        <v>68950</v>
      </c>
      <c r="G23" s="14">
        <f t="shared" si="2"/>
        <v>44128000</v>
      </c>
    </row>
    <row r="24" spans="2:7" ht="24.95" customHeight="1" thickBot="1" x14ac:dyDescent="0.3">
      <c r="B24" s="19" t="s">
        <v>45</v>
      </c>
      <c r="C24" s="18" t="s">
        <v>46</v>
      </c>
      <c r="D24" s="19" t="s">
        <v>11</v>
      </c>
      <c r="E24" s="19">
        <v>200</v>
      </c>
      <c r="F24" s="13">
        <v>26200</v>
      </c>
      <c r="G24" s="14">
        <f t="shared" si="2"/>
        <v>5240000</v>
      </c>
    </row>
    <row r="25" spans="2:7" ht="23.25" thickBot="1" x14ac:dyDescent="0.3">
      <c r="B25" s="19" t="s">
        <v>47</v>
      </c>
      <c r="C25" s="18" t="s">
        <v>48</v>
      </c>
      <c r="D25" s="19" t="s">
        <v>49</v>
      </c>
      <c r="E25" s="19">
        <v>50</v>
      </c>
      <c r="F25" s="13">
        <v>246540</v>
      </c>
      <c r="G25" s="14">
        <f t="shared" si="2"/>
        <v>12327000</v>
      </c>
    </row>
    <row r="26" spans="2:7" ht="23.25" thickBot="1" x14ac:dyDescent="0.3">
      <c r="B26" s="19" t="s">
        <v>50</v>
      </c>
      <c r="C26" s="18" t="s">
        <v>127</v>
      </c>
      <c r="D26" s="19" t="s">
        <v>11</v>
      </c>
      <c r="E26" s="19">
        <v>200</v>
      </c>
      <c r="F26" s="13">
        <v>123500</v>
      </c>
      <c r="G26" s="14">
        <f t="shared" si="2"/>
        <v>24700000</v>
      </c>
    </row>
    <row r="27" spans="2:7" ht="23.25" thickBot="1" x14ac:dyDescent="0.3">
      <c r="B27" s="19" t="s">
        <v>51</v>
      </c>
      <c r="C27" s="18" t="s">
        <v>52</v>
      </c>
      <c r="D27" s="19" t="s">
        <v>68</v>
      </c>
      <c r="E27" s="19">
        <v>200</v>
      </c>
      <c r="F27" s="13">
        <v>325000</v>
      </c>
      <c r="G27" s="14">
        <f t="shared" si="2"/>
        <v>65000000</v>
      </c>
    </row>
    <row r="28" spans="2:7" ht="34.5" thickBot="1" x14ac:dyDescent="0.3">
      <c r="B28" s="19" t="s">
        <v>53</v>
      </c>
      <c r="C28" s="18" t="s">
        <v>54</v>
      </c>
      <c r="D28" s="19" t="s">
        <v>68</v>
      </c>
      <c r="E28" s="19">
        <v>50</v>
      </c>
      <c r="F28" s="13">
        <v>245000</v>
      </c>
      <c r="G28" s="14">
        <f t="shared" si="2"/>
        <v>12250000</v>
      </c>
    </row>
    <row r="29" spans="2:7" ht="16.5" thickBot="1" x14ac:dyDescent="0.3">
      <c r="B29" s="8">
        <v>4</v>
      </c>
      <c r="C29" s="104" t="s">
        <v>55</v>
      </c>
      <c r="D29" s="105"/>
      <c r="E29" s="105"/>
      <c r="F29" s="106"/>
      <c r="G29" s="6">
        <f>SUBTOTAL(9,G30:G38)</f>
        <v>365355000</v>
      </c>
    </row>
    <row r="30" spans="2:7" ht="45.75" thickBot="1" x14ac:dyDescent="0.3">
      <c r="B30" s="19" t="s">
        <v>56</v>
      </c>
      <c r="C30" s="17" t="s">
        <v>57</v>
      </c>
      <c r="D30" s="19" t="s">
        <v>49</v>
      </c>
      <c r="E30" s="19">
        <v>50</v>
      </c>
      <c r="F30" s="13">
        <v>2730000</v>
      </c>
      <c r="G30" s="14">
        <f t="shared" ref="G30:G38" si="3">ROUND(E30*F30,0)</f>
        <v>136500000</v>
      </c>
    </row>
    <row r="31" spans="2:7" ht="36.950000000000003" customHeight="1" thickBot="1" x14ac:dyDescent="0.3">
      <c r="B31" s="19" t="s">
        <v>58</v>
      </c>
      <c r="C31" s="17" t="s">
        <v>59</v>
      </c>
      <c r="D31" s="19" t="s">
        <v>49</v>
      </c>
      <c r="E31" s="19">
        <v>50</v>
      </c>
      <c r="F31" s="13">
        <v>2150000</v>
      </c>
      <c r="G31" s="14">
        <f t="shared" si="3"/>
        <v>107500000</v>
      </c>
    </row>
    <row r="32" spans="2:7" ht="34.5" thickBot="1" x14ac:dyDescent="0.3">
      <c r="B32" s="19" t="s">
        <v>60</v>
      </c>
      <c r="C32" s="17" t="s">
        <v>61</v>
      </c>
      <c r="D32" s="19" t="s">
        <v>68</v>
      </c>
      <c r="E32" s="19">
        <v>1500</v>
      </c>
      <c r="F32" s="13">
        <v>31540</v>
      </c>
      <c r="G32" s="14">
        <f t="shared" si="3"/>
        <v>47310000</v>
      </c>
    </row>
    <row r="33" spans="2:7" ht="23.25" thickBot="1" x14ac:dyDescent="0.3">
      <c r="B33" s="19" t="s">
        <v>62</v>
      </c>
      <c r="C33" s="17" t="s">
        <v>63</v>
      </c>
      <c r="D33" s="19" t="s">
        <v>68</v>
      </c>
      <c r="E33" s="19">
        <v>400</v>
      </c>
      <c r="F33" s="13">
        <v>15900</v>
      </c>
      <c r="G33" s="14">
        <f t="shared" si="3"/>
        <v>6360000</v>
      </c>
    </row>
    <row r="34" spans="2:7" ht="34.5" thickBot="1" x14ac:dyDescent="0.3">
      <c r="B34" s="19" t="s">
        <v>64</v>
      </c>
      <c r="C34" s="17" t="s">
        <v>65</v>
      </c>
      <c r="D34" s="19" t="s">
        <v>49</v>
      </c>
      <c r="E34" s="19">
        <v>50</v>
      </c>
      <c r="F34" s="13">
        <v>64500</v>
      </c>
      <c r="G34" s="14">
        <f t="shared" si="3"/>
        <v>3225000</v>
      </c>
    </row>
    <row r="35" spans="2:7" ht="23.25" thickBot="1" x14ac:dyDescent="0.3">
      <c r="B35" s="19" t="s">
        <v>66</v>
      </c>
      <c r="C35" s="17" t="s">
        <v>67</v>
      </c>
      <c r="D35" s="19" t="s">
        <v>68</v>
      </c>
      <c r="E35" s="19">
        <v>1500</v>
      </c>
      <c r="F35" s="13">
        <v>15400</v>
      </c>
      <c r="G35" s="14">
        <f t="shared" si="3"/>
        <v>23100000</v>
      </c>
    </row>
    <row r="36" spans="2:7" ht="23.25" thickBot="1" x14ac:dyDescent="0.3">
      <c r="B36" s="19" t="s">
        <v>69</v>
      </c>
      <c r="C36" s="17" t="s">
        <v>70</v>
      </c>
      <c r="D36" s="19" t="s">
        <v>68</v>
      </c>
      <c r="E36" s="19">
        <v>250</v>
      </c>
      <c r="F36" s="13">
        <v>55000</v>
      </c>
      <c r="G36" s="14">
        <f t="shared" si="3"/>
        <v>13750000</v>
      </c>
    </row>
    <row r="37" spans="2:7" ht="23.25" thickBot="1" x14ac:dyDescent="0.3">
      <c r="B37" s="19" t="s">
        <v>71</v>
      </c>
      <c r="C37" s="20" t="s">
        <v>72</v>
      </c>
      <c r="D37" s="19" t="s">
        <v>49</v>
      </c>
      <c r="E37" s="19">
        <v>50</v>
      </c>
      <c r="F37" s="13">
        <v>453200</v>
      </c>
      <c r="G37" s="14">
        <f t="shared" si="3"/>
        <v>22660000</v>
      </c>
    </row>
    <row r="38" spans="2:7" ht="23.25" thickBot="1" x14ac:dyDescent="0.3">
      <c r="B38" s="19" t="s">
        <v>73</v>
      </c>
      <c r="C38" s="20" t="s">
        <v>74</v>
      </c>
      <c r="D38" s="19" t="s">
        <v>49</v>
      </c>
      <c r="E38" s="19">
        <v>6</v>
      </c>
      <c r="F38" s="13">
        <v>825000</v>
      </c>
      <c r="G38" s="14">
        <f t="shared" si="3"/>
        <v>4950000</v>
      </c>
    </row>
    <row r="39" spans="2:7" ht="16.5" thickBot="1" x14ac:dyDescent="0.3">
      <c r="B39" s="15">
        <v>5</v>
      </c>
      <c r="C39" s="95" t="s">
        <v>75</v>
      </c>
      <c r="D39" s="95"/>
      <c r="E39" s="95"/>
      <c r="F39" s="95"/>
      <c r="G39" s="16">
        <f>SUBTOTAL(9,G40:G48)</f>
        <v>50702721</v>
      </c>
    </row>
    <row r="40" spans="2:7" ht="16.5" thickBot="1" x14ac:dyDescent="0.3">
      <c r="B40" s="19" t="s">
        <v>76</v>
      </c>
      <c r="C40" s="25" t="s">
        <v>77</v>
      </c>
      <c r="D40" s="4" t="s">
        <v>49</v>
      </c>
      <c r="E40" s="4">
        <v>1</v>
      </c>
      <c r="F40" s="24">
        <v>4523000</v>
      </c>
      <c r="G40" s="14">
        <f t="shared" ref="G40:G48" si="4">ROUND(E40*F40,0)</f>
        <v>4523000</v>
      </c>
    </row>
    <row r="41" spans="2:7" ht="16.5" thickBot="1" x14ac:dyDescent="0.3">
      <c r="B41" s="19" t="s">
        <v>78</v>
      </c>
      <c r="C41" s="18" t="s">
        <v>79</v>
      </c>
      <c r="D41" s="19" t="s">
        <v>49</v>
      </c>
      <c r="E41" s="19">
        <v>1</v>
      </c>
      <c r="F41" s="13">
        <v>2450000</v>
      </c>
      <c r="G41" s="14">
        <f t="shared" si="4"/>
        <v>2450000</v>
      </c>
    </row>
    <row r="42" spans="2:7" ht="23.25" thickBot="1" x14ac:dyDescent="0.3">
      <c r="B42" s="19" t="s">
        <v>80</v>
      </c>
      <c r="C42" s="18" t="s">
        <v>81</v>
      </c>
      <c r="D42" s="19" t="s">
        <v>49</v>
      </c>
      <c r="E42" s="19">
        <v>1</v>
      </c>
      <c r="F42" s="13">
        <v>1432000</v>
      </c>
      <c r="G42" s="14">
        <f t="shared" si="4"/>
        <v>1432000</v>
      </c>
    </row>
    <row r="43" spans="2:7" ht="23.25" thickBot="1" x14ac:dyDescent="0.3">
      <c r="B43" s="19" t="s">
        <v>82</v>
      </c>
      <c r="C43" s="18" t="s">
        <v>83</v>
      </c>
      <c r="D43" s="19" t="s">
        <v>49</v>
      </c>
      <c r="E43" s="19">
        <v>1</v>
      </c>
      <c r="F43" s="13">
        <v>449463</v>
      </c>
      <c r="G43" s="14">
        <f t="shared" si="4"/>
        <v>449463</v>
      </c>
    </row>
    <row r="44" spans="2:7" ht="23.25" thickBot="1" x14ac:dyDescent="0.3">
      <c r="B44" s="19" t="s">
        <v>84</v>
      </c>
      <c r="C44" s="18" t="s">
        <v>85</v>
      </c>
      <c r="D44" s="19" t="s">
        <v>49</v>
      </c>
      <c r="E44" s="19">
        <v>1</v>
      </c>
      <c r="F44" s="13">
        <v>1950000</v>
      </c>
      <c r="G44" s="14">
        <f t="shared" si="4"/>
        <v>1950000</v>
      </c>
    </row>
    <row r="45" spans="2:7" ht="23.25" thickBot="1" x14ac:dyDescent="0.3">
      <c r="B45" s="19" t="s">
        <v>86</v>
      </c>
      <c r="C45" s="18" t="s">
        <v>87</v>
      </c>
      <c r="D45" s="19" t="s">
        <v>49</v>
      </c>
      <c r="E45" s="19">
        <v>1</v>
      </c>
      <c r="F45" s="13">
        <v>377788</v>
      </c>
      <c r="G45" s="14">
        <f t="shared" si="4"/>
        <v>377788</v>
      </c>
    </row>
    <row r="46" spans="2:7" ht="23.25" thickBot="1" x14ac:dyDescent="0.3">
      <c r="B46" s="19" t="s">
        <v>88</v>
      </c>
      <c r="C46" s="18" t="s">
        <v>89</v>
      </c>
      <c r="D46" s="19" t="s">
        <v>49</v>
      </c>
      <c r="E46" s="19">
        <v>1</v>
      </c>
      <c r="F46" s="13">
        <v>545000</v>
      </c>
      <c r="G46" s="14">
        <f t="shared" si="4"/>
        <v>545000</v>
      </c>
    </row>
    <row r="47" spans="2:7" ht="23.25" thickBot="1" x14ac:dyDescent="0.3">
      <c r="B47" s="19" t="s">
        <v>90</v>
      </c>
      <c r="C47" s="18" t="s">
        <v>91</v>
      </c>
      <c r="D47" s="19" t="s">
        <v>49</v>
      </c>
      <c r="E47" s="19">
        <v>1</v>
      </c>
      <c r="F47" s="13">
        <v>18975470</v>
      </c>
      <c r="G47" s="14">
        <f t="shared" si="4"/>
        <v>18975470</v>
      </c>
    </row>
    <row r="48" spans="2:7" ht="23.25" thickBot="1" x14ac:dyDescent="0.3">
      <c r="B48" s="19" t="s">
        <v>92</v>
      </c>
      <c r="C48" s="18" t="s">
        <v>93</v>
      </c>
      <c r="D48" s="19" t="s">
        <v>94</v>
      </c>
      <c r="E48" s="19">
        <v>1</v>
      </c>
      <c r="F48" s="13">
        <v>20000000</v>
      </c>
      <c r="G48" s="14">
        <f t="shared" si="4"/>
        <v>20000000</v>
      </c>
    </row>
    <row r="49" spans="2:7" ht="16.5" thickBot="1" x14ac:dyDescent="0.3">
      <c r="B49" s="15">
        <v>6</v>
      </c>
      <c r="C49" s="95" t="s">
        <v>95</v>
      </c>
      <c r="D49" s="95"/>
      <c r="E49" s="95"/>
      <c r="F49" s="95"/>
      <c r="G49" s="16">
        <f>SUBTOTAL(9,G50:G53)</f>
        <v>381825000</v>
      </c>
    </row>
    <row r="50" spans="2:7" ht="34.5" thickBot="1" x14ac:dyDescent="0.3">
      <c r="B50" s="19" t="s">
        <v>96</v>
      </c>
      <c r="C50" s="18" t="s">
        <v>97</v>
      </c>
      <c r="D50" s="19" t="s">
        <v>68</v>
      </c>
      <c r="E50" s="19">
        <v>430</v>
      </c>
      <c r="F50" s="13">
        <v>215000</v>
      </c>
      <c r="G50" s="14">
        <f t="shared" ref="G50:G53" si="5">ROUND(E50*F50,0)</f>
        <v>92450000</v>
      </c>
    </row>
    <row r="51" spans="2:7" ht="16.5" thickBot="1" x14ac:dyDescent="0.3">
      <c r="B51" s="19" t="s">
        <v>98</v>
      </c>
      <c r="C51" s="18" t="s">
        <v>99</v>
      </c>
      <c r="D51" s="19" t="s">
        <v>68</v>
      </c>
      <c r="E51" s="19">
        <v>430</v>
      </c>
      <c r="F51" s="13">
        <v>125000</v>
      </c>
      <c r="G51" s="14">
        <f t="shared" si="5"/>
        <v>53750000</v>
      </c>
    </row>
    <row r="52" spans="2:7" ht="34.5" thickBot="1" x14ac:dyDescent="0.3">
      <c r="B52" s="19" t="s">
        <v>100</v>
      </c>
      <c r="C52" s="18" t="s">
        <v>101</v>
      </c>
      <c r="D52" s="19" t="s">
        <v>11</v>
      </c>
      <c r="E52" s="19">
        <v>1075</v>
      </c>
      <c r="F52" s="13">
        <v>215000</v>
      </c>
      <c r="G52" s="14">
        <f t="shared" si="5"/>
        <v>231125000</v>
      </c>
    </row>
    <row r="53" spans="2:7" ht="48.95" customHeight="1" thickBot="1" x14ac:dyDescent="0.3">
      <c r="B53" s="19" t="s">
        <v>102</v>
      </c>
      <c r="C53" s="18" t="s">
        <v>103</v>
      </c>
      <c r="D53" s="19" t="s">
        <v>49</v>
      </c>
      <c r="E53" s="19">
        <v>1</v>
      </c>
      <c r="F53" s="13">
        <v>4500000</v>
      </c>
      <c r="G53" s="14">
        <f t="shared" si="5"/>
        <v>4500000</v>
      </c>
    </row>
    <row r="54" spans="2:7" ht="16.5" thickBot="1" x14ac:dyDescent="0.3">
      <c r="B54" s="15">
        <v>7</v>
      </c>
      <c r="C54" s="95" t="s">
        <v>104</v>
      </c>
      <c r="D54" s="95"/>
      <c r="E54" s="95"/>
      <c r="F54" s="95"/>
      <c r="G54" s="16">
        <f>SUBTOTAL(9,G55:G59)</f>
        <v>148355000</v>
      </c>
    </row>
    <row r="55" spans="2:7" ht="23.25" thickBot="1" x14ac:dyDescent="0.3">
      <c r="B55" s="19" t="s">
        <v>105</v>
      </c>
      <c r="C55" s="18" t="s">
        <v>106</v>
      </c>
      <c r="D55" s="21" t="s">
        <v>68</v>
      </c>
      <c r="E55" s="19">
        <v>120</v>
      </c>
      <c r="F55" s="13">
        <v>55000</v>
      </c>
      <c r="G55" s="14">
        <f t="shared" ref="G55:G59" si="6">ROUND(E55*F55,0)</f>
        <v>6600000</v>
      </c>
    </row>
    <row r="56" spans="2:7" ht="23.25" thickBot="1" x14ac:dyDescent="0.3">
      <c r="B56" s="19" t="s">
        <v>107</v>
      </c>
      <c r="C56" s="18" t="s">
        <v>108</v>
      </c>
      <c r="D56" s="19" t="s">
        <v>68</v>
      </c>
      <c r="E56" s="19">
        <v>100</v>
      </c>
      <c r="F56" s="13">
        <v>84600</v>
      </c>
      <c r="G56" s="14">
        <f t="shared" si="6"/>
        <v>8460000</v>
      </c>
    </row>
    <row r="57" spans="2:7" ht="34.5" thickBot="1" x14ac:dyDescent="0.3">
      <c r="B57" s="19" t="s">
        <v>109</v>
      </c>
      <c r="C57" s="18" t="s">
        <v>110</v>
      </c>
      <c r="D57" s="19" t="s">
        <v>49</v>
      </c>
      <c r="E57" s="19">
        <v>1</v>
      </c>
      <c r="F57" s="13">
        <v>6500000</v>
      </c>
      <c r="G57" s="14">
        <f t="shared" si="6"/>
        <v>6500000</v>
      </c>
    </row>
    <row r="58" spans="2:7" ht="72.95" customHeight="1" thickBot="1" x14ac:dyDescent="0.3">
      <c r="B58" s="9" t="s">
        <v>111</v>
      </c>
      <c r="C58" s="2" t="s">
        <v>112</v>
      </c>
      <c r="D58" s="9" t="s">
        <v>49</v>
      </c>
      <c r="E58" s="9">
        <v>1</v>
      </c>
      <c r="F58" s="10">
        <v>126600000</v>
      </c>
      <c r="G58" s="14">
        <f t="shared" si="6"/>
        <v>126600000</v>
      </c>
    </row>
    <row r="59" spans="2:7" ht="60.95" customHeight="1" thickBot="1" x14ac:dyDescent="0.3">
      <c r="B59" s="19" t="s">
        <v>135</v>
      </c>
      <c r="C59" s="20" t="s">
        <v>140</v>
      </c>
      <c r="D59" s="19" t="s">
        <v>11</v>
      </c>
      <c r="E59" s="19">
        <v>1</v>
      </c>
      <c r="F59" s="13">
        <v>195000</v>
      </c>
      <c r="G59" s="14">
        <f t="shared" si="6"/>
        <v>195000</v>
      </c>
    </row>
    <row r="60" spans="2:7" ht="17.100000000000001" customHeight="1" thickBot="1" x14ac:dyDescent="0.3">
      <c r="B60" s="99" t="s">
        <v>136</v>
      </c>
      <c r="C60" s="100"/>
      <c r="D60" s="100"/>
      <c r="E60" s="100"/>
      <c r="F60" s="101"/>
      <c r="G60" s="3">
        <f>SUBTOTAL(9,G6:G59)</f>
        <v>1315925362</v>
      </c>
    </row>
    <row r="61" spans="2:7" ht="17.100000000000001" customHeight="1" thickBot="1" x14ac:dyDescent="0.3">
      <c r="B61" s="92"/>
      <c r="C61" s="93"/>
      <c r="D61" s="94" t="s">
        <v>114</v>
      </c>
      <c r="E61" s="94"/>
      <c r="F61" s="23">
        <v>0.25</v>
      </c>
      <c r="G61" s="12">
        <f>ROUND(F61*$G$60,0)</f>
        <v>328981341</v>
      </c>
    </row>
    <row r="62" spans="2:7" ht="16.5" thickBot="1" x14ac:dyDescent="0.3">
      <c r="B62" s="92"/>
      <c r="C62" s="93"/>
      <c r="D62" s="94" t="s">
        <v>115</v>
      </c>
      <c r="E62" s="94"/>
      <c r="F62" s="22">
        <v>0.01</v>
      </c>
      <c r="G62" s="12">
        <f t="shared" ref="G62:G63" si="7">ROUND(F62*$G$60,0)</f>
        <v>13159254</v>
      </c>
    </row>
    <row r="63" spans="2:7" ht="16.5" thickBot="1" x14ac:dyDescent="0.3">
      <c r="B63" s="92"/>
      <c r="C63" s="93"/>
      <c r="D63" s="94" t="s">
        <v>116</v>
      </c>
      <c r="E63" s="94"/>
      <c r="F63" s="22">
        <v>0.05</v>
      </c>
      <c r="G63" s="12">
        <f t="shared" si="7"/>
        <v>65796268</v>
      </c>
    </row>
    <row r="64" spans="2:7" ht="17.100000000000001" customHeight="1" thickBot="1" x14ac:dyDescent="0.3">
      <c r="B64" s="99" t="s">
        <v>117</v>
      </c>
      <c r="C64" s="100"/>
      <c r="D64" s="102"/>
      <c r="E64" s="102"/>
      <c r="F64" s="103"/>
      <c r="G64" s="3">
        <f>SUM(G60:G63)</f>
        <v>1723862225</v>
      </c>
    </row>
  </sheetData>
  <mergeCells count="17">
    <mergeCell ref="B60:F60"/>
    <mergeCell ref="B2:C4"/>
    <mergeCell ref="D2:G2"/>
    <mergeCell ref="D3:G3"/>
    <mergeCell ref="D4:G4"/>
    <mergeCell ref="C6:F6"/>
    <mergeCell ref="C13:F13"/>
    <mergeCell ref="C20:F20"/>
    <mergeCell ref="C29:F29"/>
    <mergeCell ref="C39:F39"/>
    <mergeCell ref="C49:F49"/>
    <mergeCell ref="C54:F54"/>
    <mergeCell ref="B61:C63"/>
    <mergeCell ref="D61:E61"/>
    <mergeCell ref="D62:E62"/>
    <mergeCell ref="D63:E63"/>
    <mergeCell ref="B64:F6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RESUMEN PPTOS</vt:lpstr>
      <vt:lpstr>PPTO PIVIJAY</vt:lpstr>
      <vt:lpstr>PPTO RETEN</vt:lpstr>
      <vt:lpstr>PPTO REMOLINO</vt:lpstr>
      <vt:lpstr>PPTO ARIGUANÍ</vt:lpstr>
      <vt:lpstr>PPTO PLATO</vt:lpstr>
      <vt:lpstr>PPTO SAN B. DE PINTO</vt:lpstr>
      <vt:lpstr>PPTO GUAMAL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2021-11-27T23:04:36Z</dcterms:created>
  <dcterms:modified xsi:type="dcterms:W3CDTF">2022-01-27T17:40:19Z</dcterms:modified>
</cp:coreProperties>
</file>