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OFICINA\2022\ARRENDAMIENTOS\ARCHIVO GRAL\ctto\Doc SDG\"/>
    </mc:Choice>
  </mc:AlternateContent>
  <bookViews>
    <workbookView xWindow="0" yWindow="0" windowWidth="20490" windowHeight="7155"/>
  </bookViews>
  <sheets>
    <sheet name="Hoja1" sheetId="1" r:id="rId1"/>
  </sheets>
  <definedNames>
    <definedName name="_xlnm.Print_Area" localSheetId="0">Hoja1!$A$1:$N$10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/>
  <c r="M4" i="1"/>
  <c r="K4" i="1"/>
  <c r="I5" i="1"/>
  <c r="I6" i="1" s="1"/>
  <c r="I7" i="1" s="1"/>
  <c r="I8" i="1" s="1"/>
  <c r="J4" i="1"/>
  <c r="G4" i="1"/>
  <c r="K5" i="1"/>
  <c r="K6" i="1" s="1"/>
  <c r="K7" i="1" s="1"/>
  <c r="K8" i="1" s="1"/>
  <c r="G5" i="1"/>
  <c r="G6" i="1" s="1"/>
  <c r="G7" i="1" s="1"/>
  <c r="G8" i="1" s="1"/>
  <c r="E5" i="1"/>
  <c r="E6" i="1" s="1"/>
  <c r="E7" i="1" s="1"/>
  <c r="E8" i="1" s="1"/>
  <c r="E4" i="1" l="1"/>
  <c r="N4" i="1" l="1"/>
  <c r="M5" i="1" s="1"/>
  <c r="M6" i="1" s="1"/>
  <c r="M7" i="1" s="1"/>
  <c r="M8" i="1" s="1"/>
</calcChain>
</file>

<file path=xl/sharedStrings.xml><?xml version="1.0" encoding="utf-8"?>
<sst xmlns="http://schemas.openxmlformats.org/spreadsheetml/2006/main" count="24" uniqueCount="16">
  <si>
    <t xml:space="preserve">PROMEDIO </t>
  </si>
  <si>
    <t>ITEM</t>
  </si>
  <si>
    <t>NECESIDAD 2020</t>
  </si>
  <si>
    <t xml:space="preserve">VALOR SIN IVA </t>
  </si>
  <si>
    <t>IVA</t>
  </si>
  <si>
    <t xml:space="preserve">LOCKERS </t>
  </si>
  <si>
    <t xml:space="preserve">VALOR CAJA </t>
  </si>
  <si>
    <t xml:space="preserve">VALOR TOTAL </t>
  </si>
  <si>
    <t>VALOR TOTAL MES</t>
  </si>
  <si>
    <t xml:space="preserve">VALOR TOTAL 12 MESES </t>
  </si>
  <si>
    <t>SALVAR</t>
  </si>
  <si>
    <t>ATS GESTION DOCUMENTAL SAS</t>
  </si>
  <si>
    <t xml:space="preserve">ARRENDAMIENTO BODEGA CON 20 PUESTOS DE TRABAJO PARA ALMACENAMIENTO 57000 CAJAS </t>
  </si>
  <si>
    <t>DOCUMENTOS INTELIGENTES</t>
  </si>
  <si>
    <t>CANTIDAD CAJAS</t>
  </si>
  <si>
    <t xml:space="preserve">La propuesta de la empresa ATS GESTION DOCUMENTAL SAS se desarrollaria fuera del perimetro de la Ciudad de Bogota, en el municipio de Funza, razon por la cual a pesar de ser la mas economica no es tenida en cuenta para realizar el estudio del mercado.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</si>
</sst>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\ #,##0.0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1" fillId="0" borderId="0" xfId="0" applyFont="1" applyAlignment="1">
      <alignment horizontal="center"/>
    </xf>
    <xf numFmtId="164" fontId="3" fillId="3" borderId="5" xfId="0" applyNumberFormat="1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tabSelected="1" view="pageBreakPreview" topLeftCell="B1" zoomScale="130" zoomScaleNormal="85" zoomScaleSheetLayoutView="130" workbookViewId="0">
      <selection activeCell="B10" sqref="B10:N10"/>
    </sheetView>
  </sheetViews>
  <sheetFormatPr baseColWidth="10" defaultRowHeight="12.75" x14ac:dyDescent="0.2"/>
  <cols>
    <col min="1" max="1" width="1.85546875" style="1" customWidth="1"/>
    <col min="2" max="2" width="6.28515625" style="1" customWidth="1"/>
    <col min="3" max="3" width="22.5703125" style="1" customWidth="1"/>
    <col min="4" max="4" width="13.7109375" style="1" customWidth="1"/>
    <col min="5" max="5" width="13.85546875" style="1" customWidth="1"/>
    <col min="6" max="6" width="15" style="1" customWidth="1"/>
    <col min="7" max="10" width="16.42578125" style="1" customWidth="1"/>
    <col min="11" max="11" width="13.7109375" style="1" customWidth="1"/>
    <col min="12" max="12" width="19" style="1" customWidth="1"/>
    <col min="13" max="13" width="14.140625" style="1" customWidth="1"/>
    <col min="14" max="14" width="17.140625" style="1" customWidth="1"/>
    <col min="15" max="16384" width="11.42578125" style="1"/>
  </cols>
  <sheetData>
    <row r="1" spans="2:14" ht="13.5" thickBot="1" x14ac:dyDescent="0.25"/>
    <row r="2" spans="2:14" ht="45.75" customHeight="1" thickBot="1" x14ac:dyDescent="0.25">
      <c r="E2" s="16" t="s">
        <v>5</v>
      </c>
      <c r="F2" s="17"/>
      <c r="G2" s="14" t="s">
        <v>11</v>
      </c>
      <c r="H2" s="15"/>
      <c r="I2" s="14" t="s">
        <v>13</v>
      </c>
      <c r="J2" s="15"/>
      <c r="K2" s="16" t="s">
        <v>10</v>
      </c>
      <c r="L2" s="17"/>
      <c r="M2" s="16" t="s">
        <v>0</v>
      </c>
      <c r="N2" s="17"/>
    </row>
    <row r="3" spans="2:14" ht="53.25" customHeight="1" thickBot="1" x14ac:dyDescent="0.25">
      <c r="B3" s="2" t="s">
        <v>1</v>
      </c>
      <c r="C3" s="3" t="s">
        <v>2</v>
      </c>
      <c r="D3" s="2" t="s">
        <v>14</v>
      </c>
      <c r="E3" s="2" t="s">
        <v>6</v>
      </c>
      <c r="F3" s="2" t="s">
        <v>7</v>
      </c>
      <c r="G3" s="2" t="s">
        <v>6</v>
      </c>
      <c r="H3" s="2" t="s">
        <v>7</v>
      </c>
      <c r="I3" s="2" t="s">
        <v>6</v>
      </c>
      <c r="J3" s="2" t="s">
        <v>7</v>
      </c>
      <c r="K3" s="2" t="s">
        <v>6</v>
      </c>
      <c r="L3" s="2" t="s">
        <v>7</v>
      </c>
      <c r="M3" s="2" t="s">
        <v>6</v>
      </c>
      <c r="N3" s="2" t="s">
        <v>7</v>
      </c>
    </row>
    <row r="4" spans="2:14" ht="106.5" customHeight="1" thickBot="1" x14ac:dyDescent="0.25">
      <c r="B4" s="4">
        <v>1</v>
      </c>
      <c r="C4" s="5" t="s">
        <v>12</v>
      </c>
      <c r="D4" s="6">
        <v>57000</v>
      </c>
      <c r="E4" s="7">
        <f>+E5/44500</f>
        <v>1280.8988764044943</v>
      </c>
      <c r="F4" s="7">
        <v>57000000</v>
      </c>
      <c r="G4" s="7">
        <f>+H4/D4</f>
        <v>462.38596491228071</v>
      </c>
      <c r="H4" s="7">
        <f>17556000+5000000+3800000</f>
        <v>26356000</v>
      </c>
      <c r="I4" s="7">
        <v>1200</v>
      </c>
      <c r="J4" s="7">
        <f>+I4*D4</f>
        <v>68400000</v>
      </c>
      <c r="K4" s="7">
        <f>+L4/D4</f>
        <v>711.17608771929827</v>
      </c>
      <c r="L4" s="7">
        <v>40537037</v>
      </c>
      <c r="M4" s="7">
        <f>(+K4+I4+E4)/3</f>
        <v>1064.0249880412641</v>
      </c>
      <c r="N4" s="7">
        <f>+M4*D4</f>
        <v>60649424.318352059</v>
      </c>
    </row>
    <row r="5" spans="2:14" ht="13.5" thickBot="1" x14ac:dyDescent="0.25">
      <c r="B5" s="18" t="s">
        <v>3</v>
      </c>
      <c r="C5" s="19"/>
      <c r="D5" s="8"/>
      <c r="E5" s="12">
        <f>+F4</f>
        <v>57000000</v>
      </c>
      <c r="F5" s="13"/>
      <c r="G5" s="12">
        <f>+H4</f>
        <v>26356000</v>
      </c>
      <c r="H5" s="13"/>
      <c r="I5" s="12">
        <f>+J4</f>
        <v>68400000</v>
      </c>
      <c r="J5" s="13"/>
      <c r="K5" s="12">
        <f>+L4</f>
        <v>40537037</v>
      </c>
      <c r="L5" s="13"/>
      <c r="M5" s="12">
        <f>+N4</f>
        <v>60649424.318352059</v>
      </c>
      <c r="N5" s="13"/>
    </row>
    <row r="6" spans="2:14" ht="13.5" thickBot="1" x14ac:dyDescent="0.25">
      <c r="B6" s="18" t="s">
        <v>4</v>
      </c>
      <c r="C6" s="19"/>
      <c r="D6" s="9"/>
      <c r="E6" s="12">
        <f>+E5*19%</f>
        <v>10830000</v>
      </c>
      <c r="F6" s="13"/>
      <c r="G6" s="12">
        <f>+G5*19%</f>
        <v>5007640</v>
      </c>
      <c r="H6" s="13"/>
      <c r="I6" s="12">
        <f>+I5*19%</f>
        <v>12996000</v>
      </c>
      <c r="J6" s="13"/>
      <c r="K6" s="12">
        <f>+K5*19%</f>
        <v>7702037.0300000003</v>
      </c>
      <c r="L6" s="13"/>
      <c r="M6" s="12">
        <f>+M5*19%</f>
        <v>11523390.620486891</v>
      </c>
      <c r="N6" s="13"/>
    </row>
    <row r="7" spans="2:14" ht="13.5" thickBot="1" x14ac:dyDescent="0.25">
      <c r="B7" s="18" t="s">
        <v>8</v>
      </c>
      <c r="C7" s="19"/>
      <c r="D7" s="9"/>
      <c r="E7" s="12">
        <f>+E6+E5</f>
        <v>67830000</v>
      </c>
      <c r="F7" s="13"/>
      <c r="G7" s="12">
        <f>+G6+G5</f>
        <v>31363640</v>
      </c>
      <c r="H7" s="13"/>
      <c r="I7" s="12">
        <f>+I6+I5</f>
        <v>81396000</v>
      </c>
      <c r="J7" s="13"/>
      <c r="K7" s="12">
        <f>+K6+K5</f>
        <v>48239074.030000001</v>
      </c>
      <c r="L7" s="13"/>
      <c r="M7" s="12">
        <f>+M5+M6</f>
        <v>72172814.938838944</v>
      </c>
      <c r="N7" s="13"/>
    </row>
    <row r="8" spans="2:14" ht="13.5" thickBot="1" x14ac:dyDescent="0.25">
      <c r="B8" s="18" t="s">
        <v>9</v>
      </c>
      <c r="C8" s="19"/>
      <c r="D8" s="9"/>
      <c r="E8" s="12">
        <f>+E7*12</f>
        <v>813960000</v>
      </c>
      <c r="F8" s="13"/>
      <c r="G8" s="12">
        <f>+G7*12</f>
        <v>376363680</v>
      </c>
      <c r="H8" s="13"/>
      <c r="I8" s="12">
        <f>+I7*12</f>
        <v>976752000</v>
      </c>
      <c r="J8" s="13"/>
      <c r="K8" s="12">
        <f>+K7*12</f>
        <v>578868888.36000001</v>
      </c>
      <c r="L8" s="13"/>
      <c r="M8" s="12">
        <f t="shared" ref="M8" si="0">+M7*12</f>
        <v>866073779.26606727</v>
      </c>
      <c r="N8" s="13"/>
    </row>
    <row r="10" spans="2:14" x14ac:dyDescent="0.2">
      <c r="B10" s="11" t="s">
        <v>15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2" spans="2:14" x14ac:dyDescent="0.2">
      <c r="K12" s="10"/>
    </row>
    <row r="14" spans="2:14" x14ac:dyDescent="0.2">
      <c r="F14" s="10"/>
      <c r="G14" s="10"/>
      <c r="H14" s="10"/>
      <c r="I14" s="10"/>
      <c r="J14" s="10"/>
    </row>
  </sheetData>
  <mergeCells count="30">
    <mergeCell ref="B8:C8"/>
    <mergeCell ref="E8:F8"/>
    <mergeCell ref="K8:L8"/>
    <mergeCell ref="M8:N8"/>
    <mergeCell ref="K7:L7"/>
    <mergeCell ref="E6:F6"/>
    <mergeCell ref="E7:F7"/>
    <mergeCell ref="B5:C5"/>
    <mergeCell ref="B6:C6"/>
    <mergeCell ref="K2:L2"/>
    <mergeCell ref="K5:L5"/>
    <mergeCell ref="K6:L6"/>
    <mergeCell ref="G2:H2"/>
    <mergeCell ref="G5:H5"/>
    <mergeCell ref="B10:N10"/>
    <mergeCell ref="G6:H6"/>
    <mergeCell ref="G7:H7"/>
    <mergeCell ref="G8:H8"/>
    <mergeCell ref="I2:J2"/>
    <mergeCell ref="I5:J5"/>
    <mergeCell ref="I6:J6"/>
    <mergeCell ref="I7:J7"/>
    <mergeCell ref="I8:J8"/>
    <mergeCell ref="M2:N2"/>
    <mergeCell ref="M5:N5"/>
    <mergeCell ref="M6:N6"/>
    <mergeCell ref="M7:N7"/>
    <mergeCell ref="B7:C7"/>
    <mergeCell ref="E2:F2"/>
    <mergeCell ref="E5:F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5" orientation="landscape" r:id="rId1"/>
  <headerFooter>
    <oddHeader>&amp;C&amp;"-,Negrita Cursiva"&amp;24ESTUDIO DE MERCADOS 
ARRENDAMIENTO BODEGA 
PARA EL TRASLADO DEL ARCHIVO CENTRAL</oddHeader>
    <oddFooter>&amp;RMSSV
Direccion Administrativa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Socorro Suarez Vejarano</dc:creator>
  <cp:lastModifiedBy>Full name</cp:lastModifiedBy>
  <cp:lastPrinted>2021-01-18T13:40:09Z</cp:lastPrinted>
  <dcterms:created xsi:type="dcterms:W3CDTF">2020-12-17T13:18:45Z</dcterms:created>
  <dcterms:modified xsi:type="dcterms:W3CDTF">2022-01-28T15:21:34Z</dcterms:modified>
</cp:coreProperties>
</file>