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Users\Funcionario\Desktop\NESECIDADES DE CONTRATACIÓN 2022 - copia\ultima act. plan contratación\"/>
    </mc:Choice>
  </mc:AlternateContent>
  <xr:revisionPtr revIDLastSave="0" documentId="13_ncr:1_{9FBB3B53-FF12-4ED0-B7D2-5356BE5AD0CA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'!$A$16:$O$73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3" i="16" l="1"/>
  <c r="K72" i="16"/>
  <c r="E73" i="16"/>
  <c r="K70" i="16" l="1"/>
  <c r="K65" i="16"/>
  <c r="K64" i="16"/>
  <c r="K71" i="16"/>
  <c r="K69" i="16"/>
  <c r="K68" i="16"/>
  <c r="K67" i="16"/>
  <c r="K66" i="16" l="1"/>
  <c r="K23" i="16" l="1"/>
  <c r="K25" i="16"/>
  <c r="K51" i="16"/>
  <c r="K50" i="16"/>
  <c r="K38" i="16"/>
  <c r="K17" i="16"/>
  <c r="K18" i="16"/>
  <c r="K19" i="16"/>
  <c r="K20" i="16"/>
  <c r="K21" i="16"/>
  <c r="K22" i="16"/>
  <c r="K24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9" i="16"/>
  <c r="K40" i="16"/>
  <c r="K41" i="16"/>
  <c r="K42" i="16"/>
  <c r="K43" i="16"/>
  <c r="K44" i="16"/>
  <c r="K45" i="16"/>
  <c r="K46" i="16"/>
  <c r="K56" i="16"/>
  <c r="K57" i="16"/>
  <c r="K63" i="16"/>
  <c r="K62" i="16" l="1"/>
  <c r="K61" i="16"/>
  <c r="K60" i="16"/>
  <c r="K58" i="16"/>
  <c r="K55" i="16"/>
  <c r="K54" i="16"/>
  <c r="K53" i="16"/>
  <c r="K52" i="16"/>
  <c r="K49" i="16"/>
  <c r="K48" i="16"/>
  <c r="K47" i="16"/>
  <c r="XFD73" i="16" l="1"/>
  <c r="F11" i="16"/>
</calcChain>
</file>

<file path=xl/sharedStrings.xml><?xml version="1.0" encoding="utf-8"?>
<sst xmlns="http://schemas.openxmlformats.org/spreadsheetml/2006/main" count="437" uniqueCount="158">
  <si>
    <t>Nombre: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</si>
  <si>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</si>
  <si>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</si>
  <si>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</si>
  <si>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</si>
  <si>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</si>
  <si>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</si>
  <si>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</si>
  <si>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</si>
  <si>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</si>
  <si>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</si>
  <si>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EL PERFIL SE ENCUENTRA EN LOS ESTUDIOS PREVIOS AUTORIZADOS</t>
  </si>
  <si>
    <t>MESES</t>
  </si>
  <si>
    <t>DIAS</t>
  </si>
  <si>
    <t>TOTALES</t>
  </si>
  <si>
    <t>PROFESIONALES</t>
  </si>
  <si>
    <t>TECNICOS Y/O TECNOLOGOS</t>
  </si>
  <si>
    <t>PRIMERA OFERTA -   SEGUNDA OFERTA</t>
  </si>
  <si>
    <t>TOPE GLOBAL PROGRAMADO</t>
  </si>
  <si>
    <t>SALDO</t>
  </si>
  <si>
    <t xml:space="preserve">% UTILIZADO: 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</si>
  <si>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</si>
  <si>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</si>
  <si>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</si>
  <si>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</si>
  <si>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</si>
  <si>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</si>
  <si>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</si>
  <si>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</si>
  <si>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</si>
  <si>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</si>
  <si>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</si>
  <si>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</si>
  <si>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</si>
  <si>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</si>
  <si>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</si>
  <si>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</si>
  <si>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</si>
  <si>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</si>
  <si>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</si>
  <si>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</si>
  <si>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</si>
  <si>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</si>
  <si>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</si>
  <si>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</si>
  <si>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</si>
  <si>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</si>
  <si>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</si>
  <si>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</si>
  <si>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</si>
  <si>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</si>
  <si>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</si>
  <si>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</si>
  <si>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</si>
  <si>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</si>
  <si>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</si>
  <si>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</si>
  <si>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</si>
  <si>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</si>
  <si>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</si>
  <si>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</si>
  <si>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</si>
  <si>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</si>
  <si>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</si>
  <si>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</si>
  <si>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</si>
  <si>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</si>
  <si>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</si>
  <si>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</si>
  <si>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</si>
  <si>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</si>
  <si>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</si>
  <si>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</si>
  <si>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</si>
  <si>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15 meses</t>
  </si>
  <si>
    <t>PERIODO : AÑO 2022</t>
  </si>
  <si>
    <t>CARLOS ENRIQUE PARDO ANDRADE</t>
  </si>
  <si>
    <t>Subdirector del Centro Agroempresarial y Acuicola</t>
  </si>
  <si>
    <t>TECNICO</t>
  </si>
  <si>
    <t>12 meses</t>
  </si>
  <si>
    <t>15 Meses</t>
  </si>
  <si>
    <t>15 MESES</t>
  </si>
  <si>
    <t>REMANENTE</t>
  </si>
  <si>
    <t>TECNOLOGO</t>
  </si>
  <si>
    <t>15-02-2022</t>
  </si>
  <si>
    <t>13-10-2022</t>
  </si>
  <si>
    <t>01-03-2022</t>
  </si>
  <si>
    <t>01-02-2022</t>
  </si>
  <si>
    <t>Institucional de la Enseñanza de Idiomas - Ingles Presencial</t>
  </si>
  <si>
    <t>EJECUCION DE PROGRAMAS DEPORTIVOS</t>
  </si>
  <si>
    <t>13-09-2022</t>
  </si>
  <si>
    <t>GESTIÓN LOGÍSTICA</t>
  </si>
  <si>
    <t>27-09-2022</t>
  </si>
  <si>
    <t>SISTEMAS</t>
  </si>
  <si>
    <t>ASISTENCIA EN ORGANIZACION DE ARCHIVO</t>
  </si>
  <si>
    <t>01-02-2021</t>
  </si>
  <si>
    <t>MANTENIMIENTO Y REPARACION DE EDIFICACIONES.</t>
  </si>
  <si>
    <t>14-08-2022</t>
  </si>
  <si>
    <t>ASISTENCIA ADMINISTRATIVA .</t>
  </si>
  <si>
    <t>GESTION CONTABLE Y FINANCIERA</t>
  </si>
  <si>
    <t>CONTABILIZACION DE OPERACIONES COMERCIALES Y FINANCIERAS</t>
  </si>
  <si>
    <t>PRODUCCIÓN AGROPECUARIA ECOLÓGICA</t>
  </si>
  <si>
    <t>PROYECTOS AGROPECUARIOS.</t>
  </si>
  <si>
    <t>GESTIÓN EMPRESARIAL</t>
  </si>
  <si>
    <t>RECURSOS HUMANOS</t>
  </si>
  <si>
    <t>OPERACION TURISTICA LOCAL</t>
  </si>
  <si>
    <t>PRODUCCIÓN DE ESPECIES MENORES</t>
  </si>
  <si>
    <t>GESTIÓN DE RECURSOS NATURALES</t>
  </si>
  <si>
    <t>MONITOREO AMBIENTAL</t>
  </si>
  <si>
    <t>CONTROL DE CALIDAD DE ALIMENTOS</t>
  </si>
  <si>
    <t>12-09-2022</t>
  </si>
  <si>
    <t>GESTIÓN DE MERCADOS</t>
  </si>
  <si>
    <t>TEJEDURIA EN TELAR PARA PRODUCTOS ARTESANALES</t>
  </si>
  <si>
    <t>EXPRESION DANCISTICA</t>
  </si>
  <si>
    <t>01-04-2022</t>
  </si>
  <si>
    <t>28-10-2022</t>
  </si>
  <si>
    <t>ASESORÍA COMERCIAL Y OPERACIONES DE ENTIDADES FINANCIERAS</t>
  </si>
  <si>
    <t>PRODUCCION DE MULTIMEDIA</t>
  </si>
  <si>
    <t>COMUNICACIÓN COMERCIAL</t>
  </si>
  <si>
    <t>30-08-2022</t>
  </si>
  <si>
    <t>Institucional de la Enseñanza de Idiomas - Ingles Virtual</t>
  </si>
  <si>
    <t>INGLES VIRTUAL</t>
  </si>
  <si>
    <t>13-12-2022</t>
  </si>
  <si>
    <t>ADITIVOS: ANALISIS Y CONTROL DE CALIDAD EN LA INDUSTRIA ALIMENTARIA</t>
  </si>
  <si>
    <t>COMPLEMENTARIA VIRTUAL</t>
  </si>
  <si>
    <t>28-11-2022</t>
  </si>
  <si>
    <t>INDICADORES DE GESTION</t>
  </si>
  <si>
    <t>ADMINISTRACION DOCUMENTAL EN EL ENTORNO LABORAL</t>
  </si>
  <si>
    <t>ELABORACIÓN DE PRODUCTOS ARTESANALES EN CROCHET</t>
  </si>
  <si>
    <t>TRATAMIENTO PRIMARIO DE RESIDUOS SOLIDOS</t>
  </si>
  <si>
    <t>COMPORTAMIENTO EMPRENDEDOR</t>
  </si>
  <si>
    <t>ELABORACION DE TEJIDOS EN TECNICA DE CROCHET</t>
  </si>
  <si>
    <t>COMPLEMENTARIA PRESENCIAL</t>
  </si>
  <si>
    <t>COMPLAMENTARIA PRESENCIAL</t>
  </si>
  <si>
    <t>DESARROLLO DE CAMPAÑAS DE PROMOCION EN REDES SOCIALES</t>
  </si>
  <si>
    <t>COMPLEMNENTARIA PRESENCIAL</t>
  </si>
  <si>
    <t>FUNDAMENTOS DE DISEÑO GRÁFICO</t>
  </si>
  <si>
    <t>EJECUCION DEL PROYECTO DE INVESTIGACION</t>
  </si>
  <si>
    <t>ELABORACION DE PRENDAS DE VESTIR SOBRE MEDIDAS</t>
  </si>
  <si>
    <t>12 MESES</t>
  </si>
  <si>
    <t>27 MESES</t>
  </si>
  <si>
    <t>18 MESES</t>
  </si>
  <si>
    <t>24 MESES</t>
  </si>
  <si>
    <t>4O HORAS</t>
  </si>
  <si>
    <t>96 HORAS</t>
  </si>
  <si>
    <t>48 HORAS</t>
  </si>
  <si>
    <t>40 HORAS</t>
  </si>
  <si>
    <t>60 HORAS</t>
  </si>
  <si>
    <t>80 HORAS</t>
  </si>
  <si>
    <t xml:space="preserve">Teléfono: </t>
  </si>
  <si>
    <t>ENKA MAILETH MORENO OLAYA</t>
  </si>
  <si>
    <t xml:space="preserve">ELABORADO POR:  </t>
  </si>
  <si>
    <t>GUAJIRA - CENTRO AGROEMPRESARIAL Y ACUICOLA</t>
  </si>
  <si>
    <t>PRESTACION DE SERVICIOS</t>
  </si>
  <si>
    <t>-</t>
  </si>
  <si>
    <t>ANALISIS Y DESARROLLO DE SISTEMAS DE INFORMACION</t>
  </si>
  <si>
    <t>ASISTENCIA EN ORGANIZACION DE ARCHIVOS .</t>
  </si>
  <si>
    <t>24MESES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</si>
</sst>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  <numFmt numFmtId="167" formatCode="#,##0.00\ _€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  <xf numFmtId="43" fontId="1" fillId="0" borderId="0" applyFont="0" applyFill="0" applyBorder="0" applyAlignment="0" applyProtection="0"/>
  </cellStyleXfs>
  <cellXfs count="195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6" fillId="0" borderId="0" xfId="0" applyFont="1"/>
    <xf numFmtId="0" fontId="6" fillId="0" borderId="1" xfId="0" applyFont="1" applyFill="1" applyBorder="1"/>
    <xf numFmtId="0" fontId="8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3" fontId="8" fillId="0" borderId="1" xfId="3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8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wrapText="1"/>
    </xf>
    <xf numFmtId="3" fontId="9" fillId="0" borderId="1" xfId="0" applyNumberFormat="1" applyFont="1" applyFill="1" applyBorder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left"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0" fontId="9" fillId="4" borderId="1" xfId="0" applyFont="1" applyFill="1" applyBorder="1"/>
    <xf numFmtId="0" fontId="9" fillId="0" borderId="0" xfId="0" applyFont="1"/>
    <xf numFmtId="3" fontId="24" fillId="0" borderId="0" xfId="0" applyNumberFormat="1" applyFont="1" applyFill="1" applyBorder="1"/>
    <xf numFmtId="0" fontId="6" fillId="0" borderId="1" xfId="0" applyFont="1" applyBorder="1"/>
    <xf numFmtId="0" fontId="9" fillId="0" borderId="1" xfId="0" applyFont="1" applyBorder="1"/>
    <xf numFmtId="0" fontId="6" fillId="0" borderId="0" xfId="0" applyFont="1" applyAlignment="1">
      <alignment horizontal="center"/>
    </xf>
    <xf numFmtId="166" fontId="8" fillId="0" borderId="1" xfId="1" applyNumberFormat="1" applyFont="1" applyFill="1" applyBorder="1"/>
    <xf numFmtId="166" fontId="9" fillId="0" borderId="1" xfId="1" applyNumberFormat="1" applyFont="1" applyFill="1" applyBorder="1"/>
    <xf numFmtId="166" fontId="3" fillId="0" borderId="5" xfId="1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/>
    <xf numFmtId="3" fontId="6" fillId="0" borderId="1" xfId="0" applyNumberFormat="1" applyFont="1" applyFill="1" applyBorder="1"/>
    <xf numFmtId="43" fontId="6" fillId="0" borderId="1" xfId="1" applyFont="1" applyBorder="1"/>
    <xf numFmtId="43" fontId="6" fillId="0" borderId="1" xfId="0" applyNumberFormat="1" applyFont="1" applyBorder="1"/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11" xfId="3" applyNumberFormat="1" applyFont="1" applyFill="1" applyBorder="1" applyAlignment="1">
      <alignment horizontal="center" vertical="center" wrapText="1"/>
    </xf>
    <xf numFmtId="3" fontId="3" fillId="2" borderId="1" xfId="3" applyNumberFormat="1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11" fillId="0" borderId="1" xfId="0" applyFont="1" applyBorder="1"/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/>
    <xf numFmtId="0" fontId="3" fillId="3" borderId="10" xfId="3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1" xfId="0" applyFont="1" applyBorder="1"/>
    <xf numFmtId="0" fontId="8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 vertical="center"/>
    </xf>
    <xf numFmtId="0" fontId="6" fillId="2" borderId="4" xfId="0" applyFont="1" applyFill="1" applyBorder="1" applyAlignment="1"/>
    <xf numFmtId="166" fontId="6" fillId="0" borderId="0" xfId="0" applyNumberFormat="1" applyFont="1"/>
    <xf numFmtId="14" fontId="9" fillId="0" borderId="1" xfId="0" applyNumberFormat="1" applyFont="1" applyBorder="1"/>
    <xf numFmtId="14" fontId="9" fillId="0" borderId="1" xfId="0" applyNumberFormat="1" applyFont="1" applyBorder="1" applyAlignment="1">
      <alignment horizontal="left"/>
    </xf>
    <xf numFmtId="14" fontId="9" fillId="4" borderId="1" xfId="0" applyNumberFormat="1" applyFont="1" applyFill="1" applyBorder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/>
    <xf numFmtId="14" fontId="9" fillId="0" borderId="1" xfId="0" applyNumberFormat="1" applyFont="1" applyFill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14" fontId="8" fillId="4" borderId="1" xfId="0" applyNumberFormat="1" applyFont="1" applyFill="1" applyBorder="1"/>
    <xf numFmtId="166" fontId="8" fillId="0" borderId="1" xfId="1" applyNumberFormat="1" applyFont="1" applyBorder="1"/>
    <xf numFmtId="43" fontId="10" fillId="0" borderId="1" xfId="0" applyNumberFormat="1" applyFont="1" applyBorder="1"/>
    <xf numFmtId="0" fontId="10" fillId="0" borderId="0" xfId="0" applyFont="1"/>
    <xf numFmtId="3" fontId="6" fillId="0" borderId="0" xfId="0" applyNumberFormat="1" applyFont="1"/>
    <xf numFmtId="3" fontId="8" fillId="0" borderId="1" xfId="3" applyNumberFormat="1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/>
    </xf>
    <xf numFmtId="167" fontId="9" fillId="0" borderId="1" xfId="0" applyNumberFormat="1" applyFont="1" applyBorder="1" applyAlignment="1">
      <alignment horizontal="right"/>
    </xf>
    <xf numFmtId="167" fontId="9" fillId="0" borderId="1" xfId="0" applyNumberFormat="1" applyFont="1" applyFill="1" applyBorder="1" applyAlignment="1">
      <alignment horizontal="right"/>
    </xf>
    <xf numFmtId="167" fontId="8" fillId="0" borderId="1" xfId="3" applyNumberFormat="1" applyFont="1" applyFill="1" applyBorder="1" applyAlignment="1">
      <alignment horizontal="right" vertical="center" wrapText="1"/>
    </xf>
    <xf numFmtId="167" fontId="8" fillId="0" borderId="1" xfId="0" applyNumberFormat="1" applyFont="1" applyFill="1" applyBorder="1" applyAlignment="1">
      <alignment horizontal="right"/>
    </xf>
    <xf numFmtId="167" fontId="8" fillId="0" borderId="10" xfId="0" applyNumberFormat="1" applyFont="1" applyFill="1" applyBorder="1" applyAlignment="1">
      <alignment horizontal="right"/>
    </xf>
    <xf numFmtId="43" fontId="10" fillId="0" borderId="10" xfId="0" applyNumberFormat="1" applyFont="1" applyBorder="1"/>
    <xf numFmtId="0" fontId="10" fillId="0" borderId="10" xfId="0" applyFont="1" applyFill="1" applyBorder="1" applyAlignment="1">
      <alignment horizontal="center"/>
    </xf>
    <xf numFmtId="0" fontId="8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66" fontId="8" fillId="0" borderId="0" xfId="1" applyNumberFormat="1" applyFont="1" applyBorder="1"/>
    <xf numFmtId="167" fontId="8" fillId="0" borderId="0" xfId="0" applyNumberFormat="1" applyFont="1" applyFill="1" applyBorder="1" applyAlignment="1">
      <alignment horizontal="right"/>
    </xf>
    <xf numFmtId="43" fontId="6" fillId="0" borderId="0" xfId="0" applyNumberFormat="1" applyFont="1" applyBorder="1"/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14" fontId="0" fillId="0" borderId="0" xfId="0" applyNumberFormat="1"/>
    <xf numFmtId="0" fontId="10" fillId="0" borderId="4" xfId="0" applyFont="1" applyFill="1" applyBorder="1" applyAlignment="1">
      <alignment horizontal="center"/>
    </xf>
    <xf numFmtId="0" fontId="8" fillId="6" borderId="1" xfId="0" applyFont="1" applyFill="1" applyBorder="1"/>
    <xf numFmtId="0" fontId="8" fillId="6" borderId="1" xfId="0" applyFont="1" applyFill="1" applyBorder="1" applyAlignment="1">
      <alignment horizontal="left" wrapText="1"/>
    </xf>
    <xf numFmtId="0" fontId="8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/>
    </xf>
    <xf numFmtId="14" fontId="0" fillId="6" borderId="1" xfId="0" applyNumberFormat="1" applyFill="1" applyBorder="1" applyAlignment="1">
      <alignment horizontal="left"/>
    </xf>
    <xf numFmtId="166" fontId="8" fillId="6" borderId="1" xfId="1" applyNumberFormat="1" applyFont="1" applyFill="1" applyBorder="1"/>
    <xf numFmtId="167" fontId="8" fillId="6" borderId="11" xfId="0" applyNumberFormat="1" applyFont="1" applyFill="1" applyBorder="1" applyAlignment="1">
      <alignment horizontal="right"/>
    </xf>
    <xf numFmtId="43" fontId="6" fillId="6" borderId="1" xfId="0" applyNumberFormat="1" applyFont="1" applyFill="1" applyBorder="1"/>
    <xf numFmtId="0" fontId="10" fillId="6" borderId="4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left"/>
    </xf>
    <xf numFmtId="0" fontId="6" fillId="6" borderId="1" xfId="0" applyFont="1" applyFill="1" applyBorder="1"/>
    <xf numFmtId="0" fontId="6" fillId="6" borderId="0" xfId="0" applyFont="1" applyFill="1"/>
    <xf numFmtId="0" fontId="9" fillId="0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Fill="1" applyBorder="1" applyAlignment="1">
      <alignment horizontal="left"/>
    </xf>
    <xf numFmtId="0" fontId="3" fillId="0" borderId="1" xfId="3" applyFont="1" applyFill="1" applyBorder="1" applyAlignment="1">
      <alignment horizontal="left" vertic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3" fontId="3" fillId="3" borderId="8" xfId="3" applyNumberFormat="1" applyFont="1" applyFill="1" applyBorder="1" applyAlignment="1">
      <alignment horizontal="center" vertical="center" wrapText="1"/>
    </xf>
    <xf numFmtId="3" fontId="3" fillId="3" borderId="5" xfId="3" applyNumberFormat="1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11" xfId="3" applyNumberFormat="1" applyFont="1" applyFill="1" applyBorder="1" applyAlignment="1">
      <alignment horizontal="center" vertical="center" wrapText="1"/>
    </xf>
    <xf numFmtId="3" fontId="3" fillId="2" borderId="1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left" vertical="center" wrapText="1"/>
    </xf>
    <xf numFmtId="0" fontId="3" fillId="3" borderId="2" xfId="3" applyFont="1" applyFill="1" applyBorder="1" applyAlignment="1">
      <alignment horizontal="left" vertical="center" wrapText="1"/>
    </xf>
    <xf numFmtId="0" fontId="3" fillId="3" borderId="10" xfId="3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  <xf numFmtId="0" fontId="18" fillId="5" borderId="1" xfId="6" applyFont="1" applyFill="1" applyBorder="1" applyAlignment="1">
      <alignment horizontal="center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  <xf numFmtId="0" fontId="8" fillId="6" borderId="4" xfId="0" applyFont="1" applyFill="1" applyBorder="1"/>
    <xf numFmtId="0" fontId="8" fillId="6" borderId="4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center"/>
    </xf>
    <xf numFmtId="14" fontId="0" fillId="6" borderId="4" xfId="0" applyNumberFormat="1" applyFill="1" applyBorder="1" applyAlignment="1">
      <alignment horizontal="left"/>
    </xf>
    <xf numFmtId="166" fontId="8" fillId="6" borderId="4" xfId="1" applyNumberFormat="1" applyFont="1" applyFill="1" applyBorder="1"/>
    <xf numFmtId="167" fontId="8" fillId="6" borderId="13" xfId="0" applyNumberFormat="1" applyFont="1" applyFill="1" applyBorder="1" applyAlignment="1">
      <alignment horizontal="right"/>
    </xf>
    <xf numFmtId="43" fontId="6" fillId="6" borderId="4" xfId="0" applyNumberFormat="1" applyFont="1" applyFill="1" applyBorder="1"/>
    <xf numFmtId="0" fontId="6" fillId="0" borderId="10" xfId="0" applyFont="1" applyBorder="1"/>
    <xf numFmtId="0" fontId="9" fillId="0" borderId="10" xfId="0" applyFont="1" applyBorder="1"/>
    <xf numFmtId="0" fontId="9" fillId="0" borderId="10" xfId="0" applyFont="1" applyBorder="1" applyAlignment="1">
      <alignment horizontal="left"/>
    </xf>
    <xf numFmtId="0" fontId="12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10" xfId="0" applyBorder="1"/>
    <xf numFmtId="3" fontId="24" fillId="0" borderId="14" xfId="0" applyNumberFormat="1" applyFont="1" applyFill="1" applyBorder="1"/>
    <xf numFmtId="43" fontId="6" fillId="0" borderId="10" xfId="0" applyNumberFormat="1" applyFont="1" applyBorder="1"/>
    <xf numFmtId="167" fontId="8" fillId="6" borderId="1" xfId="0" applyNumberFormat="1" applyFont="1" applyFill="1" applyBorder="1" applyAlignment="1">
      <alignment horizontal="right"/>
    </xf>
    <xf numFmtId="0" fontId="10" fillId="6" borderId="1" xfId="0" applyFont="1" applyFill="1" applyBorder="1" applyAlignment="1">
      <alignment horizontal="center"/>
    </xf>
    <xf numFmtId="0" fontId="9" fillId="6" borderId="1" xfId="0" applyFont="1" applyFill="1" applyBorder="1"/>
    <xf numFmtId="0" fontId="9" fillId="6" borderId="0" xfId="0" applyFont="1" applyFill="1"/>
  </cellXfs>
  <cellStyles count="8">
    <cellStyle name="Millares" xfId="1" builtinId="3"/>
    <cellStyle name="Millares [0]" xfId="2" builtinId="6"/>
    <cellStyle name="Millares 10" xfId="4" xr:uid="{00000000-0005-0000-0000-000002000000}"/>
    <cellStyle name="Millares 2" xfId="7" xr:uid="{CE86B7D9-9F56-44C6-B28C-B322C03B659A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81"/>
  <sheetViews>
    <sheetView tabSelected="1" topLeftCell="C1" zoomScale="80" zoomScaleNormal="80" workbookViewId="0">
      <selection activeCell="C73" sqref="C73"/>
    </sheetView>
  </sheetViews>
  <sheetFormatPr baseColWidth="10" defaultRowHeight="14.25" x14ac:dyDescent="0.2"/>
  <cols>
    <col min="1" max="1" width="10.28515625" style="14" customWidth="1"/>
    <col min="2" max="2" width="12.28515625" style="14" customWidth="1"/>
    <col min="3" max="3" width="54.140625" style="73" customWidth="1"/>
    <col min="4" max="4" width="14.42578125" style="14" customWidth="1"/>
    <col min="5" max="5" width="14.140625" style="52" bestFit="1" customWidth="1"/>
    <col min="6" max="6" width="25.42578125" style="52" customWidth="1"/>
    <col min="7" max="7" width="11.42578125" style="52"/>
    <col min="8" max="8" width="15.28515625" style="14" customWidth="1"/>
    <col min="9" max="9" width="13.85546875" style="14" customWidth="1"/>
    <col min="10" max="10" width="12.28515625" style="14" customWidth="1"/>
    <col min="11" max="11" width="16.5703125" style="14" bestFit="1" customWidth="1"/>
    <col min="12" max="12" width="14.7109375" style="14" customWidth="1"/>
    <col min="13" max="13" width="17.42578125" style="14" customWidth="1"/>
    <col min="14" max="14" width="15.5703125" style="14" customWidth="1"/>
    <col min="15" max="15" width="32.7109375" style="14" customWidth="1"/>
    <col min="16" max="16384" width="11.42578125" style="14"/>
  </cols>
  <sheetData>
    <row r="1" spans="1:15" ht="21.75" customHeight="1" x14ac:dyDescent="0.2">
      <c r="A1" s="130"/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27" t="s">
        <v>25</v>
      </c>
    </row>
    <row r="2" spans="1:15" ht="30.75" customHeight="1" x14ac:dyDescent="0.2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42" t="s">
        <v>72</v>
      </c>
    </row>
    <row r="3" spans="1:15" ht="34.5" customHeight="1" x14ac:dyDescent="0.2">
      <c r="A3" s="131" t="s">
        <v>26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</row>
    <row r="4" spans="1:15" x14ac:dyDescent="0.2">
      <c r="A4" s="129" t="s">
        <v>27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</row>
    <row r="5" spans="1:15" x14ac:dyDescent="0.2">
      <c r="A5" s="142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4"/>
    </row>
    <row r="6" spans="1:15" x14ac:dyDescent="0.2">
      <c r="A6" s="145" t="s">
        <v>17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</row>
    <row r="8" spans="1:15" x14ac:dyDescent="0.2">
      <c r="A8" s="146" t="s">
        <v>75</v>
      </c>
      <c r="B8" s="146"/>
      <c r="C8" s="146"/>
      <c r="D8" s="146"/>
      <c r="E8" s="146"/>
      <c r="F8" s="146"/>
      <c r="G8" s="146"/>
      <c r="H8" s="146"/>
      <c r="I8" s="146"/>
      <c r="J8" s="146"/>
      <c r="K8" s="13"/>
      <c r="L8" s="10"/>
      <c r="M8" s="10"/>
      <c r="N8" s="10"/>
    </row>
    <row r="9" spans="1:15" x14ac:dyDescent="0.2">
      <c r="A9" s="147" t="s">
        <v>18</v>
      </c>
      <c r="B9" s="147"/>
      <c r="C9" s="147"/>
      <c r="D9" s="77">
        <v>67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134"/>
      <c r="B10" s="134"/>
      <c r="C10" s="134"/>
      <c r="D10" s="12"/>
      <c r="E10" s="3"/>
      <c r="F10" s="2"/>
      <c r="G10" s="2"/>
      <c r="H10" s="1"/>
      <c r="I10" s="8"/>
      <c r="J10" s="141" t="s">
        <v>151</v>
      </c>
      <c r="K10" s="135"/>
      <c r="L10" s="135"/>
      <c r="M10" s="135"/>
      <c r="N10" s="135"/>
      <c r="O10" s="136"/>
    </row>
    <row r="11" spans="1:15" x14ac:dyDescent="0.2">
      <c r="A11" s="133" t="s">
        <v>19</v>
      </c>
      <c r="B11" s="134"/>
      <c r="C11" s="134"/>
      <c r="D11" s="45">
        <v>2000281722</v>
      </c>
      <c r="E11" s="3" t="s">
        <v>82</v>
      </c>
      <c r="F11" s="46">
        <f>(D11-D12)</f>
        <v>84257722</v>
      </c>
      <c r="G11" s="2"/>
      <c r="H11" s="2"/>
      <c r="I11" s="8"/>
      <c r="J11" s="4" t="s">
        <v>0</v>
      </c>
      <c r="K11" s="135" t="s">
        <v>150</v>
      </c>
      <c r="L11" s="135"/>
      <c r="M11" s="135"/>
      <c r="N11" s="135"/>
      <c r="O11" s="136"/>
    </row>
    <row r="12" spans="1:15" x14ac:dyDescent="0.2">
      <c r="A12" s="133" t="s">
        <v>20</v>
      </c>
      <c r="B12" s="134"/>
      <c r="C12" s="134"/>
      <c r="D12" s="45">
        <v>1916024000</v>
      </c>
      <c r="E12" s="5"/>
      <c r="F12" s="2"/>
      <c r="G12" s="2"/>
      <c r="H12" s="2"/>
      <c r="I12" s="8"/>
      <c r="J12" s="2" t="s">
        <v>149</v>
      </c>
      <c r="K12" s="55">
        <v>3014512850</v>
      </c>
      <c r="L12" s="4"/>
      <c r="M12" s="4"/>
      <c r="N12" s="4"/>
      <c r="O12" s="15"/>
    </row>
    <row r="13" spans="1:15" ht="42.75" customHeight="1" x14ac:dyDescent="0.2">
      <c r="A13" s="158" t="s">
        <v>1</v>
      </c>
      <c r="B13" s="153" t="s">
        <v>2</v>
      </c>
      <c r="C13" s="162" t="s">
        <v>21</v>
      </c>
      <c r="D13" s="153" t="s">
        <v>8</v>
      </c>
      <c r="E13" s="153" t="s">
        <v>22</v>
      </c>
      <c r="F13" s="137" t="s">
        <v>23</v>
      </c>
      <c r="G13" s="138"/>
      <c r="H13" s="148" t="s">
        <v>24</v>
      </c>
      <c r="I13" s="148"/>
      <c r="J13" s="149" t="s">
        <v>3</v>
      </c>
      <c r="K13" s="151" t="s">
        <v>4</v>
      </c>
      <c r="L13" s="150" t="s">
        <v>3</v>
      </c>
      <c r="M13" s="150" t="s">
        <v>4</v>
      </c>
      <c r="N13" s="44" t="s">
        <v>9</v>
      </c>
      <c r="O13" s="131" t="s">
        <v>5</v>
      </c>
    </row>
    <row r="14" spans="1:15" ht="30.75" customHeight="1" x14ac:dyDescent="0.2">
      <c r="A14" s="159"/>
      <c r="B14" s="161"/>
      <c r="C14" s="163"/>
      <c r="D14" s="161"/>
      <c r="E14" s="161"/>
      <c r="F14" s="139"/>
      <c r="G14" s="140"/>
      <c r="H14" s="153" t="s">
        <v>6</v>
      </c>
      <c r="I14" s="153" t="s">
        <v>7</v>
      </c>
      <c r="J14" s="150"/>
      <c r="K14" s="152"/>
      <c r="L14" s="150"/>
      <c r="M14" s="150"/>
      <c r="N14" s="44" t="s">
        <v>10</v>
      </c>
      <c r="O14" s="131"/>
    </row>
    <row r="15" spans="1:15" ht="15.75" customHeight="1" x14ac:dyDescent="0.2">
      <c r="A15" s="160"/>
      <c r="B15" s="154"/>
      <c r="C15" s="164"/>
      <c r="D15" s="154"/>
      <c r="E15" s="154"/>
      <c r="F15" s="6" t="s">
        <v>12</v>
      </c>
      <c r="G15" s="6" t="s">
        <v>13</v>
      </c>
      <c r="H15" s="154"/>
      <c r="I15" s="154"/>
      <c r="J15" s="155" t="s">
        <v>15</v>
      </c>
      <c r="K15" s="156"/>
      <c r="L15" s="157" t="s">
        <v>16</v>
      </c>
      <c r="M15" s="157"/>
      <c r="N15" s="7"/>
      <c r="O15" s="56"/>
    </row>
    <row r="16" spans="1:15" ht="15.75" customHeight="1" x14ac:dyDescent="0.2">
      <c r="A16" s="64"/>
      <c r="B16" s="60"/>
      <c r="C16" s="68"/>
      <c r="D16" s="60"/>
      <c r="E16" s="60"/>
      <c r="F16" s="6"/>
      <c r="G16" s="6"/>
      <c r="H16" s="60"/>
      <c r="I16" s="60"/>
      <c r="J16" s="61"/>
      <c r="K16" s="62"/>
      <c r="L16" s="63"/>
      <c r="M16" s="63"/>
      <c r="N16" s="7"/>
      <c r="O16" s="78"/>
    </row>
    <row r="17" spans="1:15" s="21" customFormat="1" ht="24" customHeight="1" x14ac:dyDescent="0.2">
      <c r="A17" s="74" t="s">
        <v>152</v>
      </c>
      <c r="B17" s="16" t="s">
        <v>83</v>
      </c>
      <c r="C17" s="22" t="s">
        <v>88</v>
      </c>
      <c r="D17" s="75" t="s">
        <v>153</v>
      </c>
      <c r="E17" s="18">
        <v>1</v>
      </c>
      <c r="F17" s="19">
        <v>8</v>
      </c>
      <c r="G17" s="19"/>
      <c r="H17" s="47" t="s">
        <v>84</v>
      </c>
      <c r="I17" s="82">
        <v>44849</v>
      </c>
      <c r="J17" s="53">
        <v>3900000</v>
      </c>
      <c r="K17" s="95">
        <f t="shared" ref="K17:K42" si="0">(J17*F17*E17)</f>
        <v>31200000</v>
      </c>
      <c r="L17" s="20"/>
      <c r="M17" s="20"/>
      <c r="N17" s="93" t="s">
        <v>74</v>
      </c>
      <c r="O17" s="126" t="s">
        <v>11</v>
      </c>
    </row>
    <row r="18" spans="1:15" s="21" customFormat="1" ht="24" customHeight="1" x14ac:dyDescent="0.2">
      <c r="A18" s="74" t="s">
        <v>152</v>
      </c>
      <c r="B18" s="16" t="s">
        <v>78</v>
      </c>
      <c r="C18" s="22" t="s">
        <v>88</v>
      </c>
      <c r="D18" s="75" t="s">
        <v>153</v>
      </c>
      <c r="E18" s="18">
        <v>3</v>
      </c>
      <c r="F18" s="19">
        <v>8</v>
      </c>
      <c r="G18" s="19"/>
      <c r="H18" s="47" t="s">
        <v>86</v>
      </c>
      <c r="I18" s="82">
        <v>44864</v>
      </c>
      <c r="J18" s="53">
        <v>3900000</v>
      </c>
      <c r="K18" s="95">
        <f t="shared" si="0"/>
        <v>93600000</v>
      </c>
      <c r="L18" s="20"/>
      <c r="M18" s="20"/>
      <c r="N18" s="93" t="s">
        <v>79</v>
      </c>
      <c r="O18" s="127"/>
    </row>
    <row r="19" spans="1:15" s="21" customFormat="1" ht="24.75" customHeight="1" x14ac:dyDescent="0.2">
      <c r="A19" s="74" t="s">
        <v>152</v>
      </c>
      <c r="B19" s="16" t="s">
        <v>78</v>
      </c>
      <c r="C19" s="22" t="s">
        <v>88</v>
      </c>
      <c r="D19" s="75" t="s">
        <v>153</v>
      </c>
      <c r="E19" s="18">
        <v>3</v>
      </c>
      <c r="F19" s="19">
        <v>8</v>
      </c>
      <c r="G19" s="19"/>
      <c r="H19" s="47" t="s">
        <v>87</v>
      </c>
      <c r="I19" s="82">
        <v>44834</v>
      </c>
      <c r="J19" s="53">
        <v>3900000</v>
      </c>
      <c r="K19" s="95">
        <f t="shared" si="0"/>
        <v>93600000</v>
      </c>
      <c r="L19" s="20"/>
      <c r="M19" s="20"/>
      <c r="N19" s="93" t="s">
        <v>80</v>
      </c>
      <c r="O19" s="127"/>
    </row>
    <row r="20" spans="1:15" s="21" customFormat="1" ht="24.75" customHeight="1" x14ac:dyDescent="0.2">
      <c r="A20" s="74" t="s">
        <v>152</v>
      </c>
      <c r="B20" s="16" t="s">
        <v>78</v>
      </c>
      <c r="C20" s="22" t="s">
        <v>89</v>
      </c>
      <c r="D20" s="75" t="s">
        <v>153</v>
      </c>
      <c r="E20" s="18">
        <v>1</v>
      </c>
      <c r="F20" s="19">
        <v>7</v>
      </c>
      <c r="G20" s="19"/>
      <c r="H20" s="51" t="s">
        <v>84</v>
      </c>
      <c r="I20" s="80">
        <v>44819</v>
      </c>
      <c r="J20" s="53">
        <v>3900000</v>
      </c>
      <c r="K20" s="96">
        <f t="shared" si="0"/>
        <v>27300000</v>
      </c>
      <c r="L20" s="20"/>
      <c r="M20" s="20"/>
      <c r="N20" s="93" t="s">
        <v>80</v>
      </c>
      <c r="O20" s="127"/>
    </row>
    <row r="21" spans="1:15" s="21" customFormat="1" ht="24.75" customHeight="1" x14ac:dyDescent="0.2">
      <c r="A21" s="74" t="s">
        <v>152</v>
      </c>
      <c r="B21" s="16" t="s">
        <v>78</v>
      </c>
      <c r="C21" s="22" t="s">
        <v>91</v>
      </c>
      <c r="D21" s="75" t="s">
        <v>153</v>
      </c>
      <c r="E21" s="18">
        <v>2</v>
      </c>
      <c r="F21" s="19">
        <v>7</v>
      </c>
      <c r="G21" s="19"/>
      <c r="H21" s="47" t="s">
        <v>86</v>
      </c>
      <c r="I21" s="82">
        <v>44834</v>
      </c>
      <c r="J21" s="53">
        <v>2928000</v>
      </c>
      <c r="K21" s="95">
        <f t="shared" si="0"/>
        <v>40992000</v>
      </c>
      <c r="L21" s="20"/>
      <c r="M21" s="20"/>
      <c r="N21" s="93" t="s">
        <v>81</v>
      </c>
      <c r="O21" s="127"/>
    </row>
    <row r="22" spans="1:15" s="21" customFormat="1" ht="24.75" customHeight="1" x14ac:dyDescent="0.2">
      <c r="A22" s="74" t="s">
        <v>152</v>
      </c>
      <c r="B22" s="16" t="s">
        <v>78</v>
      </c>
      <c r="C22" s="22" t="s">
        <v>93</v>
      </c>
      <c r="D22" s="75" t="s">
        <v>153</v>
      </c>
      <c r="E22" s="18">
        <v>1</v>
      </c>
      <c r="F22" s="19">
        <v>7</v>
      </c>
      <c r="G22" s="19"/>
      <c r="H22" s="51" t="s">
        <v>84</v>
      </c>
      <c r="I22" s="80">
        <v>44819</v>
      </c>
      <c r="J22" s="53">
        <v>2928000</v>
      </c>
      <c r="K22" s="96">
        <f t="shared" si="0"/>
        <v>20496000</v>
      </c>
      <c r="L22" s="20"/>
      <c r="M22" s="20"/>
      <c r="N22" s="93" t="s">
        <v>81</v>
      </c>
      <c r="O22" s="127"/>
    </row>
    <row r="23" spans="1:15" s="21" customFormat="1" ht="24.75" customHeight="1" x14ac:dyDescent="0.25">
      <c r="A23" s="74" t="s">
        <v>152</v>
      </c>
      <c r="B23" s="23" t="s">
        <v>78</v>
      </c>
      <c r="C23" s="22" t="s">
        <v>108</v>
      </c>
      <c r="D23" s="75" t="s">
        <v>153</v>
      </c>
      <c r="E23" s="18">
        <v>2</v>
      </c>
      <c r="F23" s="19">
        <v>7</v>
      </c>
      <c r="G23" s="19"/>
      <c r="H23" t="s">
        <v>84</v>
      </c>
      <c r="I23" s="112">
        <v>44819</v>
      </c>
      <c r="J23" s="53">
        <v>3900000</v>
      </c>
      <c r="K23" s="95">
        <f t="shared" si="0"/>
        <v>54600000</v>
      </c>
      <c r="L23" s="20"/>
      <c r="M23" s="20"/>
      <c r="N23" s="93" t="s">
        <v>81</v>
      </c>
      <c r="O23" s="127"/>
    </row>
    <row r="24" spans="1:15" s="21" customFormat="1" ht="24" customHeight="1" x14ac:dyDescent="0.2">
      <c r="A24" s="74" t="s">
        <v>152</v>
      </c>
      <c r="B24" s="23" t="s">
        <v>78</v>
      </c>
      <c r="C24" s="22" t="s">
        <v>94</v>
      </c>
      <c r="D24" s="75" t="s">
        <v>153</v>
      </c>
      <c r="E24" s="20">
        <v>2</v>
      </c>
      <c r="F24" s="19">
        <v>7</v>
      </c>
      <c r="G24" s="19"/>
      <c r="H24" s="51" t="s">
        <v>95</v>
      </c>
      <c r="I24" s="80">
        <v>44438</v>
      </c>
      <c r="J24" s="53">
        <v>3900000</v>
      </c>
      <c r="K24" s="95">
        <f t="shared" si="0"/>
        <v>54600000</v>
      </c>
      <c r="L24" s="20"/>
      <c r="M24" s="20"/>
      <c r="N24" s="93" t="s">
        <v>81</v>
      </c>
      <c r="O24" s="127"/>
    </row>
    <row r="25" spans="1:15" s="21" customFormat="1" ht="24" customHeight="1" x14ac:dyDescent="0.2">
      <c r="A25" s="74" t="s">
        <v>152</v>
      </c>
      <c r="B25" s="17" t="s">
        <v>78</v>
      </c>
      <c r="C25" s="22" t="s">
        <v>96</v>
      </c>
      <c r="D25" s="75" t="s">
        <v>153</v>
      </c>
      <c r="E25" s="20">
        <v>1</v>
      </c>
      <c r="F25" s="19">
        <v>8</v>
      </c>
      <c r="G25" s="19"/>
      <c r="H25" s="51" t="s">
        <v>86</v>
      </c>
      <c r="I25" s="80">
        <v>44864</v>
      </c>
      <c r="J25" s="53">
        <v>2928000</v>
      </c>
      <c r="K25" s="96">
        <f t="shared" si="0"/>
        <v>23424000</v>
      </c>
      <c r="L25" s="20"/>
      <c r="M25" s="20"/>
      <c r="N25" s="76" t="s">
        <v>139</v>
      </c>
      <c r="O25" s="127"/>
    </row>
    <row r="26" spans="1:15" s="21" customFormat="1" ht="24" customHeight="1" x14ac:dyDescent="0.2">
      <c r="A26" s="74" t="s">
        <v>152</v>
      </c>
      <c r="B26" s="16" t="s">
        <v>78</v>
      </c>
      <c r="C26" s="22" t="s">
        <v>93</v>
      </c>
      <c r="D26" s="75" t="s">
        <v>153</v>
      </c>
      <c r="E26" s="20">
        <v>1</v>
      </c>
      <c r="F26" s="19">
        <v>6</v>
      </c>
      <c r="G26" s="19"/>
      <c r="H26" s="51" t="s">
        <v>87</v>
      </c>
      <c r="I26" s="80">
        <v>44773</v>
      </c>
      <c r="J26" s="53">
        <v>2928000</v>
      </c>
      <c r="K26" s="97">
        <f t="shared" si="0"/>
        <v>17568000</v>
      </c>
      <c r="L26" s="20"/>
      <c r="M26" s="20"/>
      <c r="N26" s="76" t="s">
        <v>81</v>
      </c>
      <c r="O26" s="127"/>
    </row>
    <row r="27" spans="1:15" s="21" customFormat="1" ht="24" customHeight="1" x14ac:dyDescent="0.2">
      <c r="A27" s="74" t="s">
        <v>152</v>
      </c>
      <c r="B27" s="16" t="s">
        <v>78</v>
      </c>
      <c r="C27" s="22" t="s">
        <v>93</v>
      </c>
      <c r="D27" s="75" t="s">
        <v>153</v>
      </c>
      <c r="E27" s="20">
        <v>1</v>
      </c>
      <c r="F27" s="19">
        <v>6</v>
      </c>
      <c r="G27" s="20"/>
      <c r="H27" s="51" t="s">
        <v>84</v>
      </c>
      <c r="I27" s="80">
        <v>44788</v>
      </c>
      <c r="J27" s="54">
        <v>2928000</v>
      </c>
      <c r="K27" s="97">
        <f t="shared" si="0"/>
        <v>17568000</v>
      </c>
      <c r="L27" s="24"/>
      <c r="M27" s="24"/>
      <c r="N27" s="76" t="s">
        <v>81</v>
      </c>
      <c r="O27" s="127"/>
    </row>
    <row r="28" spans="1:15" s="21" customFormat="1" ht="24" x14ac:dyDescent="0.2">
      <c r="A28" s="16" t="s">
        <v>152</v>
      </c>
      <c r="B28" s="16" t="s">
        <v>78</v>
      </c>
      <c r="C28" s="22" t="s">
        <v>93</v>
      </c>
      <c r="D28" s="83" t="s">
        <v>153</v>
      </c>
      <c r="E28" s="20">
        <v>1</v>
      </c>
      <c r="F28" s="19">
        <v>7</v>
      </c>
      <c r="G28" s="20"/>
      <c r="H28" s="84" t="s">
        <v>84</v>
      </c>
      <c r="I28" s="85">
        <v>44819</v>
      </c>
      <c r="J28" s="54">
        <v>2928000</v>
      </c>
      <c r="K28" s="97">
        <f t="shared" si="0"/>
        <v>20496000</v>
      </c>
      <c r="L28" s="57"/>
      <c r="M28" s="57"/>
      <c r="N28" s="76" t="s">
        <v>81</v>
      </c>
      <c r="O28" s="127"/>
    </row>
    <row r="29" spans="1:15" s="21" customFormat="1" ht="24" customHeight="1" x14ac:dyDescent="0.2">
      <c r="A29" s="74" t="s">
        <v>152</v>
      </c>
      <c r="B29" s="23" t="s">
        <v>83</v>
      </c>
      <c r="C29" s="69" t="s">
        <v>155</v>
      </c>
      <c r="D29" s="75" t="s">
        <v>153</v>
      </c>
      <c r="E29" s="20">
        <v>2</v>
      </c>
      <c r="F29" s="19">
        <v>7</v>
      </c>
      <c r="G29" s="20"/>
      <c r="H29" s="51" t="s">
        <v>86</v>
      </c>
      <c r="I29" s="82">
        <v>44834</v>
      </c>
      <c r="J29" s="54">
        <v>2928000</v>
      </c>
      <c r="K29" s="97">
        <f t="shared" si="0"/>
        <v>40992000</v>
      </c>
      <c r="L29" s="15"/>
      <c r="M29" s="15"/>
      <c r="N29" s="76" t="s">
        <v>140</v>
      </c>
      <c r="O29" s="127"/>
    </row>
    <row r="30" spans="1:15" s="21" customFormat="1" ht="24" customHeight="1" x14ac:dyDescent="0.2">
      <c r="A30" s="74" t="s">
        <v>152</v>
      </c>
      <c r="B30" s="23" t="s">
        <v>78</v>
      </c>
      <c r="C30" s="69" t="s">
        <v>98</v>
      </c>
      <c r="D30" s="75" t="s">
        <v>153</v>
      </c>
      <c r="E30" s="20">
        <v>1</v>
      </c>
      <c r="F30" s="19">
        <v>6</v>
      </c>
      <c r="G30" s="20"/>
      <c r="H30" s="51" t="s">
        <v>86</v>
      </c>
      <c r="I30" s="80">
        <v>44803</v>
      </c>
      <c r="J30" s="54">
        <v>2928000</v>
      </c>
      <c r="K30" s="97">
        <f t="shared" si="0"/>
        <v>17568000</v>
      </c>
      <c r="L30" s="15"/>
      <c r="M30" s="15"/>
      <c r="N30" s="76" t="s">
        <v>81</v>
      </c>
      <c r="O30" s="127"/>
    </row>
    <row r="31" spans="1:15" ht="24" customHeight="1" x14ac:dyDescent="0.2">
      <c r="A31" s="74" t="s">
        <v>152</v>
      </c>
      <c r="B31" s="65" t="s">
        <v>83</v>
      </c>
      <c r="C31" s="70" t="s">
        <v>99</v>
      </c>
      <c r="D31" s="75" t="s">
        <v>153</v>
      </c>
      <c r="E31" s="20">
        <v>2</v>
      </c>
      <c r="F31" s="19">
        <v>8</v>
      </c>
      <c r="G31" s="18"/>
      <c r="H31" s="51" t="s">
        <v>84</v>
      </c>
      <c r="I31" s="80">
        <v>44849</v>
      </c>
      <c r="J31" s="67">
        <v>3900000</v>
      </c>
      <c r="K31" s="97">
        <f t="shared" si="0"/>
        <v>62400000</v>
      </c>
      <c r="L31" s="58"/>
      <c r="M31" s="50"/>
      <c r="N31" s="76" t="s">
        <v>140</v>
      </c>
      <c r="O31" s="127"/>
    </row>
    <row r="32" spans="1:15" ht="24" customHeight="1" x14ac:dyDescent="0.2">
      <c r="A32" s="74" t="s">
        <v>152</v>
      </c>
      <c r="B32" s="51" t="s">
        <v>78</v>
      </c>
      <c r="C32" s="71" t="s">
        <v>100</v>
      </c>
      <c r="D32" s="75" t="s">
        <v>153</v>
      </c>
      <c r="E32" s="66">
        <v>1</v>
      </c>
      <c r="F32" s="66">
        <v>8</v>
      </c>
      <c r="G32" s="18"/>
      <c r="H32" s="51" t="s">
        <v>86</v>
      </c>
      <c r="I32" s="80">
        <v>44864</v>
      </c>
      <c r="J32" s="67">
        <v>2928000</v>
      </c>
      <c r="K32" s="96">
        <f t="shared" si="0"/>
        <v>23424000</v>
      </c>
      <c r="L32" s="59"/>
      <c r="M32" s="59"/>
      <c r="N32" s="76" t="s">
        <v>81</v>
      </c>
      <c r="O32" s="127"/>
    </row>
    <row r="33" spans="1:15" s="91" customFormat="1" ht="23.25" customHeight="1" x14ac:dyDescent="0.2">
      <c r="A33" s="74" t="s">
        <v>152</v>
      </c>
      <c r="B33" s="74" t="s">
        <v>83</v>
      </c>
      <c r="C33" s="86" t="s">
        <v>101</v>
      </c>
      <c r="D33" s="75" t="s">
        <v>153</v>
      </c>
      <c r="E33" s="87">
        <v>1</v>
      </c>
      <c r="F33" s="87">
        <v>7</v>
      </c>
      <c r="G33" s="19"/>
      <c r="H33" s="74" t="s">
        <v>86</v>
      </c>
      <c r="I33" s="88">
        <v>44834</v>
      </c>
      <c r="J33" s="89">
        <v>2928000</v>
      </c>
      <c r="K33" s="98">
        <f t="shared" si="0"/>
        <v>20496000</v>
      </c>
      <c r="L33" s="90"/>
      <c r="M33" s="90"/>
      <c r="N33" s="94" t="s">
        <v>142</v>
      </c>
      <c r="O33" s="127"/>
    </row>
    <row r="34" spans="1:15" s="91" customFormat="1" ht="24" x14ac:dyDescent="0.2">
      <c r="A34" s="74" t="s">
        <v>152</v>
      </c>
      <c r="B34" s="74" t="s">
        <v>78</v>
      </c>
      <c r="C34" s="86" t="s">
        <v>102</v>
      </c>
      <c r="D34" s="75" t="s">
        <v>153</v>
      </c>
      <c r="E34" s="87">
        <v>1</v>
      </c>
      <c r="F34" s="87">
        <v>7</v>
      </c>
      <c r="G34" s="19"/>
      <c r="H34" s="74" t="s">
        <v>86</v>
      </c>
      <c r="I34" s="88">
        <v>44834</v>
      </c>
      <c r="J34" s="89">
        <v>2928000</v>
      </c>
      <c r="K34" s="98">
        <f t="shared" si="0"/>
        <v>20496000</v>
      </c>
      <c r="L34" s="90"/>
      <c r="M34" s="90"/>
      <c r="N34" s="94" t="s">
        <v>81</v>
      </c>
      <c r="O34" s="127"/>
    </row>
    <row r="35" spans="1:15" ht="24" customHeight="1" x14ac:dyDescent="0.2">
      <c r="A35" s="74" t="s">
        <v>152</v>
      </c>
      <c r="B35" s="51" t="s">
        <v>83</v>
      </c>
      <c r="C35" s="70" t="s">
        <v>103</v>
      </c>
      <c r="D35" s="75" t="s">
        <v>153</v>
      </c>
      <c r="E35" s="66">
        <v>2</v>
      </c>
      <c r="F35" s="66">
        <v>8</v>
      </c>
      <c r="G35" s="18"/>
      <c r="H35" s="51" t="s">
        <v>84</v>
      </c>
      <c r="I35" s="80">
        <v>44849</v>
      </c>
      <c r="J35" s="67">
        <v>3900000</v>
      </c>
      <c r="K35" s="96">
        <f t="shared" si="0"/>
        <v>62400000</v>
      </c>
      <c r="L35" s="59"/>
      <c r="M35" s="59"/>
      <c r="N35" s="76" t="s">
        <v>142</v>
      </c>
      <c r="O35" s="127"/>
    </row>
    <row r="36" spans="1:15" ht="24" customHeight="1" x14ac:dyDescent="0.2">
      <c r="A36" s="74" t="s">
        <v>152</v>
      </c>
      <c r="B36" s="51" t="s">
        <v>78</v>
      </c>
      <c r="C36" s="70" t="s">
        <v>91</v>
      </c>
      <c r="D36" s="75" t="s">
        <v>153</v>
      </c>
      <c r="E36" s="66">
        <v>3</v>
      </c>
      <c r="F36" s="66">
        <v>8</v>
      </c>
      <c r="G36" s="18"/>
      <c r="H36" s="51" t="s">
        <v>87</v>
      </c>
      <c r="I36" s="82">
        <v>44834</v>
      </c>
      <c r="J36" s="67">
        <v>3900000</v>
      </c>
      <c r="K36" s="96">
        <f t="shared" si="0"/>
        <v>93600000</v>
      </c>
      <c r="L36" s="59"/>
      <c r="M36" s="59"/>
      <c r="N36" s="76" t="s">
        <v>142</v>
      </c>
      <c r="O36" s="127"/>
    </row>
    <row r="37" spans="1:15" ht="24" customHeight="1" x14ac:dyDescent="0.2">
      <c r="A37" s="74" t="s">
        <v>152</v>
      </c>
      <c r="B37" s="51" t="s">
        <v>78</v>
      </c>
      <c r="C37" s="70" t="s">
        <v>104</v>
      </c>
      <c r="D37" s="75" t="s">
        <v>153</v>
      </c>
      <c r="E37" s="66">
        <v>1</v>
      </c>
      <c r="F37" s="66">
        <v>9</v>
      </c>
      <c r="G37" s="18" t="s">
        <v>154</v>
      </c>
      <c r="H37" s="51" t="s">
        <v>87</v>
      </c>
      <c r="I37" s="80">
        <v>44864</v>
      </c>
      <c r="J37" s="67">
        <v>3900000</v>
      </c>
      <c r="K37" s="96">
        <f t="shared" si="0"/>
        <v>35100000</v>
      </c>
      <c r="L37" s="59"/>
      <c r="M37" s="59"/>
      <c r="N37" s="76" t="s">
        <v>81</v>
      </c>
      <c r="O37" s="127"/>
    </row>
    <row r="38" spans="1:15" ht="24" customHeight="1" x14ac:dyDescent="0.2">
      <c r="A38" s="74" t="s">
        <v>152</v>
      </c>
      <c r="B38" s="51" t="s">
        <v>78</v>
      </c>
      <c r="C38" s="70" t="s">
        <v>105</v>
      </c>
      <c r="D38" s="75" t="s">
        <v>153</v>
      </c>
      <c r="E38" s="66">
        <v>1</v>
      </c>
      <c r="F38" s="66">
        <v>8</v>
      </c>
      <c r="G38" s="18"/>
      <c r="H38" s="51" t="s">
        <v>87</v>
      </c>
      <c r="I38" s="82">
        <v>44834</v>
      </c>
      <c r="J38" s="67">
        <v>3900000</v>
      </c>
      <c r="K38" s="96">
        <f t="shared" si="0"/>
        <v>31200000</v>
      </c>
      <c r="L38" s="59"/>
      <c r="M38" s="59"/>
      <c r="N38" s="76" t="s">
        <v>81</v>
      </c>
      <c r="O38" s="127"/>
    </row>
    <row r="39" spans="1:15" ht="24" customHeight="1" x14ac:dyDescent="0.2">
      <c r="A39" s="74" t="s">
        <v>152</v>
      </c>
      <c r="B39" s="51" t="s">
        <v>78</v>
      </c>
      <c r="C39" s="70" t="s">
        <v>105</v>
      </c>
      <c r="D39" s="75" t="s">
        <v>153</v>
      </c>
      <c r="E39" s="66">
        <v>2</v>
      </c>
      <c r="F39" s="66">
        <v>8</v>
      </c>
      <c r="G39" s="18"/>
      <c r="H39" s="51" t="s">
        <v>86</v>
      </c>
      <c r="I39" s="80">
        <v>44864</v>
      </c>
      <c r="J39" s="67">
        <v>2928000</v>
      </c>
      <c r="K39" s="96">
        <f t="shared" si="0"/>
        <v>46848000</v>
      </c>
      <c r="L39" s="59"/>
      <c r="M39" s="59"/>
      <c r="N39" s="76" t="s">
        <v>81</v>
      </c>
      <c r="O39" s="127"/>
    </row>
    <row r="40" spans="1:15" ht="24" customHeight="1" x14ac:dyDescent="0.2">
      <c r="A40" s="74" t="s">
        <v>152</v>
      </c>
      <c r="B40" s="51" t="s">
        <v>83</v>
      </c>
      <c r="C40" s="70" t="s">
        <v>106</v>
      </c>
      <c r="D40" s="75" t="s">
        <v>153</v>
      </c>
      <c r="E40" s="66">
        <v>1</v>
      </c>
      <c r="F40" s="66">
        <v>8</v>
      </c>
      <c r="G40" s="18"/>
      <c r="H40" s="51" t="s">
        <v>86</v>
      </c>
      <c r="I40" s="82">
        <v>44834</v>
      </c>
      <c r="J40" s="67">
        <v>3900000</v>
      </c>
      <c r="K40" s="96">
        <f t="shared" si="0"/>
        <v>31200000</v>
      </c>
      <c r="L40" s="59"/>
      <c r="M40" s="59"/>
      <c r="N40" s="76" t="s">
        <v>141</v>
      </c>
      <c r="O40" s="127"/>
    </row>
    <row r="41" spans="1:15" ht="24" customHeight="1" x14ac:dyDescent="0.2">
      <c r="A41" s="74" t="s">
        <v>152</v>
      </c>
      <c r="B41" s="51" t="s">
        <v>83</v>
      </c>
      <c r="C41" s="70" t="s">
        <v>106</v>
      </c>
      <c r="D41" s="75" t="s">
        <v>153</v>
      </c>
      <c r="E41" s="66">
        <v>1</v>
      </c>
      <c r="F41" s="66">
        <v>6</v>
      </c>
      <c r="G41" s="18"/>
      <c r="H41" s="51" t="s">
        <v>86</v>
      </c>
      <c r="I41" s="80">
        <v>44803</v>
      </c>
      <c r="J41" s="67">
        <v>2928000</v>
      </c>
      <c r="K41" s="96">
        <f t="shared" si="0"/>
        <v>17568000</v>
      </c>
      <c r="L41" s="59"/>
      <c r="M41" s="59"/>
      <c r="N41" s="76" t="s">
        <v>142</v>
      </c>
      <c r="O41" s="127"/>
    </row>
    <row r="42" spans="1:15" ht="24" customHeight="1" x14ac:dyDescent="0.2">
      <c r="A42" s="74" t="s">
        <v>152</v>
      </c>
      <c r="B42" s="51" t="s">
        <v>83</v>
      </c>
      <c r="C42" s="70" t="s">
        <v>107</v>
      </c>
      <c r="D42" s="75" t="s">
        <v>153</v>
      </c>
      <c r="E42" s="66">
        <v>1</v>
      </c>
      <c r="F42" s="66">
        <v>8</v>
      </c>
      <c r="G42" s="18"/>
      <c r="H42" s="51" t="s">
        <v>87</v>
      </c>
      <c r="I42" s="82">
        <v>44834</v>
      </c>
      <c r="J42" s="67">
        <v>3900000</v>
      </c>
      <c r="K42" s="96">
        <f t="shared" si="0"/>
        <v>31200000</v>
      </c>
      <c r="L42" s="59"/>
      <c r="M42" s="59"/>
      <c r="N42" s="76" t="s">
        <v>142</v>
      </c>
      <c r="O42" s="127"/>
    </row>
    <row r="43" spans="1:15" ht="24" customHeight="1" x14ac:dyDescent="0.2">
      <c r="A43" s="74" t="s">
        <v>152</v>
      </c>
      <c r="B43" s="51" t="s">
        <v>83</v>
      </c>
      <c r="C43" s="70" t="s">
        <v>109</v>
      </c>
      <c r="D43" s="75" t="s">
        <v>153</v>
      </c>
      <c r="E43" s="66">
        <v>1</v>
      </c>
      <c r="F43" s="66">
        <v>6</v>
      </c>
      <c r="G43" s="18">
        <v>15</v>
      </c>
      <c r="H43" s="51" t="s">
        <v>86</v>
      </c>
      <c r="I43" s="51" t="s">
        <v>110</v>
      </c>
      <c r="J43" s="67">
        <v>2928000</v>
      </c>
      <c r="K43" s="96">
        <f>J43*6.5</f>
        <v>19032000</v>
      </c>
      <c r="L43" s="59"/>
      <c r="M43" s="59"/>
      <c r="N43" s="76" t="s">
        <v>142</v>
      </c>
      <c r="O43" s="127"/>
    </row>
    <row r="44" spans="1:15" ht="24" customHeight="1" x14ac:dyDescent="0.2">
      <c r="A44" s="74" t="s">
        <v>152</v>
      </c>
      <c r="B44" s="51" t="s">
        <v>83</v>
      </c>
      <c r="C44" s="70" t="s">
        <v>111</v>
      </c>
      <c r="D44" s="75" t="s">
        <v>153</v>
      </c>
      <c r="E44" s="66">
        <v>2</v>
      </c>
      <c r="F44" s="66">
        <v>8</v>
      </c>
      <c r="G44" s="18"/>
      <c r="H44" s="51" t="s">
        <v>84</v>
      </c>
      <c r="I44" s="51" t="s">
        <v>85</v>
      </c>
      <c r="J44" s="67">
        <v>2928000</v>
      </c>
      <c r="K44" s="96">
        <f>(J44*F44*E44)</f>
        <v>46848000</v>
      </c>
      <c r="L44" s="59"/>
      <c r="M44" s="59"/>
      <c r="N44" s="76" t="s">
        <v>142</v>
      </c>
      <c r="O44" s="127"/>
    </row>
    <row r="45" spans="1:15" ht="24" customHeight="1" x14ac:dyDescent="0.2">
      <c r="A45" s="74" t="s">
        <v>152</v>
      </c>
      <c r="B45" s="51" t="s">
        <v>78</v>
      </c>
      <c r="C45" s="70" t="s">
        <v>112</v>
      </c>
      <c r="D45" s="75" t="s">
        <v>153</v>
      </c>
      <c r="E45" s="66">
        <v>1</v>
      </c>
      <c r="F45" s="66">
        <v>8</v>
      </c>
      <c r="G45" s="18"/>
      <c r="H45" s="51" t="s">
        <v>86</v>
      </c>
      <c r="I45" s="80">
        <v>44864</v>
      </c>
      <c r="J45" s="67">
        <v>3000000</v>
      </c>
      <c r="K45" s="96">
        <f>(J45*F45*E45)</f>
        <v>24000000</v>
      </c>
      <c r="L45" s="59"/>
      <c r="M45" s="59"/>
      <c r="N45" s="76" t="s">
        <v>139</v>
      </c>
      <c r="O45" s="127"/>
    </row>
    <row r="46" spans="1:15" s="91" customFormat="1" ht="24" x14ac:dyDescent="0.2">
      <c r="A46" s="74" t="s">
        <v>152</v>
      </c>
      <c r="B46" s="74" t="s">
        <v>83</v>
      </c>
      <c r="C46" s="86" t="s">
        <v>113</v>
      </c>
      <c r="D46" s="75" t="s">
        <v>153</v>
      </c>
      <c r="E46" s="87">
        <v>1</v>
      </c>
      <c r="F46" s="87">
        <v>7</v>
      </c>
      <c r="G46" s="19"/>
      <c r="H46" s="74" t="s">
        <v>114</v>
      </c>
      <c r="I46" s="74" t="s">
        <v>115</v>
      </c>
      <c r="J46" s="89">
        <v>2928000</v>
      </c>
      <c r="K46" s="98">
        <f>(J46*F46*E46)</f>
        <v>20496000</v>
      </c>
      <c r="L46" s="90"/>
      <c r="M46" s="90"/>
      <c r="N46" s="94" t="s">
        <v>140</v>
      </c>
      <c r="O46" s="127"/>
    </row>
    <row r="47" spans="1:15" ht="24" customHeight="1" x14ac:dyDescent="0.2">
      <c r="A47" s="74" t="s">
        <v>152</v>
      </c>
      <c r="B47" s="51" t="s">
        <v>78</v>
      </c>
      <c r="C47" s="70" t="s">
        <v>116</v>
      </c>
      <c r="D47" s="75" t="s">
        <v>153</v>
      </c>
      <c r="E47" s="66">
        <v>1</v>
      </c>
      <c r="F47" s="66">
        <v>6</v>
      </c>
      <c r="G47" s="18"/>
      <c r="H47" s="51" t="s">
        <v>84</v>
      </c>
      <c r="I47" s="51" t="s">
        <v>97</v>
      </c>
      <c r="J47" s="67">
        <v>3900000</v>
      </c>
      <c r="K47" s="96">
        <f t="shared" ref="K47:K62" si="1">(J47*F47*E47)</f>
        <v>23400000</v>
      </c>
      <c r="L47" s="59"/>
      <c r="M47" s="59"/>
      <c r="N47" s="76" t="s">
        <v>139</v>
      </c>
      <c r="O47" s="127"/>
    </row>
    <row r="48" spans="1:15" ht="24" customHeight="1" x14ac:dyDescent="0.2">
      <c r="A48" s="74" t="s">
        <v>152</v>
      </c>
      <c r="B48" s="51" t="s">
        <v>78</v>
      </c>
      <c r="C48" s="70" t="s">
        <v>117</v>
      </c>
      <c r="D48" s="75" t="s">
        <v>153</v>
      </c>
      <c r="E48" s="66">
        <v>1</v>
      </c>
      <c r="F48" s="66">
        <v>7</v>
      </c>
      <c r="G48" s="18"/>
      <c r="H48" s="51" t="s">
        <v>84</v>
      </c>
      <c r="I48" s="51" t="s">
        <v>90</v>
      </c>
      <c r="J48" s="67">
        <v>3900000</v>
      </c>
      <c r="K48" s="96">
        <f t="shared" si="1"/>
        <v>27300000</v>
      </c>
      <c r="L48" s="59"/>
      <c r="M48" s="59"/>
      <c r="N48" s="76" t="s">
        <v>142</v>
      </c>
      <c r="O48" s="127"/>
    </row>
    <row r="49" spans="1:15" s="91" customFormat="1" ht="24" x14ac:dyDescent="0.2">
      <c r="A49" s="74" t="s">
        <v>152</v>
      </c>
      <c r="B49" s="74" t="s">
        <v>78</v>
      </c>
      <c r="C49" s="86" t="s">
        <v>118</v>
      </c>
      <c r="D49" s="75" t="s">
        <v>153</v>
      </c>
      <c r="E49" s="87">
        <v>1</v>
      </c>
      <c r="F49" s="87">
        <v>7</v>
      </c>
      <c r="G49" s="19"/>
      <c r="H49" s="74" t="s">
        <v>87</v>
      </c>
      <c r="I49" s="74" t="s">
        <v>119</v>
      </c>
      <c r="J49" s="89">
        <v>2928000</v>
      </c>
      <c r="K49" s="98">
        <f t="shared" si="1"/>
        <v>20496000</v>
      </c>
      <c r="L49" s="90"/>
      <c r="M49" s="90"/>
      <c r="N49" s="94" t="s">
        <v>142</v>
      </c>
      <c r="O49" s="127"/>
    </row>
    <row r="50" spans="1:15" ht="24" customHeight="1" x14ac:dyDescent="0.2">
      <c r="A50" s="74" t="s">
        <v>152</v>
      </c>
      <c r="B50" s="51" t="s">
        <v>121</v>
      </c>
      <c r="C50" s="70" t="s">
        <v>120</v>
      </c>
      <c r="D50" s="75" t="s">
        <v>153</v>
      </c>
      <c r="E50" s="66">
        <v>2</v>
      </c>
      <c r="F50" s="66">
        <v>10</v>
      </c>
      <c r="G50" s="18">
        <v>15</v>
      </c>
      <c r="H50" s="51" t="s">
        <v>87</v>
      </c>
      <c r="I50" s="51" t="s">
        <v>122</v>
      </c>
      <c r="J50" s="67">
        <v>3900000</v>
      </c>
      <c r="K50" s="96">
        <f>J50*10.5*E50</f>
        <v>81900000</v>
      </c>
      <c r="L50" s="59"/>
      <c r="M50" s="59"/>
      <c r="N50" s="76" t="s">
        <v>145</v>
      </c>
      <c r="O50" s="127"/>
    </row>
    <row r="51" spans="1:15" ht="24" customHeight="1" x14ac:dyDescent="0.2">
      <c r="A51" s="74" t="s">
        <v>152</v>
      </c>
      <c r="B51" s="51" t="s">
        <v>124</v>
      </c>
      <c r="C51" s="70" t="s">
        <v>123</v>
      </c>
      <c r="D51" s="75" t="s">
        <v>153</v>
      </c>
      <c r="E51" s="66">
        <v>1</v>
      </c>
      <c r="F51" s="66">
        <v>10</v>
      </c>
      <c r="G51" s="18" t="s">
        <v>154</v>
      </c>
      <c r="H51" s="51" t="s">
        <v>87</v>
      </c>
      <c r="I51" s="51" t="s">
        <v>125</v>
      </c>
      <c r="J51" s="67">
        <v>3900000</v>
      </c>
      <c r="K51" s="96">
        <f>(J51*F51*E51)</f>
        <v>39000000</v>
      </c>
      <c r="L51" s="59"/>
      <c r="M51" s="59"/>
      <c r="N51" s="76" t="s">
        <v>146</v>
      </c>
      <c r="O51" s="127"/>
    </row>
    <row r="52" spans="1:15" ht="24" customHeight="1" x14ac:dyDescent="0.2">
      <c r="A52" s="74" t="s">
        <v>152</v>
      </c>
      <c r="B52" s="51" t="s">
        <v>124</v>
      </c>
      <c r="C52" s="70" t="s">
        <v>126</v>
      </c>
      <c r="D52" s="75" t="s">
        <v>153</v>
      </c>
      <c r="E52" s="66">
        <v>1</v>
      </c>
      <c r="F52" s="66">
        <v>10</v>
      </c>
      <c r="G52" s="18" t="s">
        <v>154</v>
      </c>
      <c r="H52" s="51" t="s">
        <v>87</v>
      </c>
      <c r="I52" s="51" t="s">
        <v>125</v>
      </c>
      <c r="J52" s="67">
        <v>3900000</v>
      </c>
      <c r="K52" s="96">
        <f t="shared" si="1"/>
        <v>39000000</v>
      </c>
      <c r="L52" s="59"/>
      <c r="M52" s="59"/>
      <c r="N52" s="76" t="s">
        <v>147</v>
      </c>
      <c r="O52" s="127"/>
    </row>
    <row r="53" spans="1:15" ht="24" customHeight="1" x14ac:dyDescent="0.2">
      <c r="A53" s="74" t="s">
        <v>152</v>
      </c>
      <c r="B53" s="51" t="s">
        <v>124</v>
      </c>
      <c r="C53" s="70" t="s">
        <v>127</v>
      </c>
      <c r="D53" s="75" t="s">
        <v>153</v>
      </c>
      <c r="E53" s="66">
        <v>1</v>
      </c>
      <c r="F53" s="66">
        <v>10</v>
      </c>
      <c r="G53" s="18" t="s">
        <v>154</v>
      </c>
      <c r="H53" s="51" t="s">
        <v>87</v>
      </c>
      <c r="I53" s="51" t="s">
        <v>125</v>
      </c>
      <c r="J53" s="67">
        <v>3900000</v>
      </c>
      <c r="K53" s="96">
        <f t="shared" si="1"/>
        <v>39000000</v>
      </c>
      <c r="L53" s="59"/>
      <c r="M53" s="59"/>
      <c r="N53" s="76" t="s">
        <v>146</v>
      </c>
      <c r="O53" s="127"/>
    </row>
    <row r="54" spans="1:15" s="91" customFormat="1" ht="24" x14ac:dyDescent="0.2">
      <c r="A54" s="74" t="s">
        <v>152</v>
      </c>
      <c r="B54" s="74" t="s">
        <v>133</v>
      </c>
      <c r="C54" s="86" t="s">
        <v>128</v>
      </c>
      <c r="D54" s="75" t="s">
        <v>153</v>
      </c>
      <c r="E54" s="87">
        <v>1</v>
      </c>
      <c r="F54" s="87">
        <v>7</v>
      </c>
      <c r="G54" s="19"/>
      <c r="H54" s="74" t="s">
        <v>86</v>
      </c>
      <c r="I54" s="74" t="s">
        <v>92</v>
      </c>
      <c r="J54" s="89">
        <v>2928000</v>
      </c>
      <c r="K54" s="98">
        <f t="shared" si="1"/>
        <v>20496000</v>
      </c>
      <c r="L54" s="90"/>
      <c r="M54" s="90"/>
      <c r="N54" s="94" t="s">
        <v>148</v>
      </c>
      <c r="O54" s="127"/>
    </row>
    <row r="55" spans="1:15" s="91" customFormat="1" ht="24" x14ac:dyDescent="0.2">
      <c r="A55" s="74" t="s">
        <v>152</v>
      </c>
      <c r="B55" s="74" t="s">
        <v>133</v>
      </c>
      <c r="C55" s="86" t="s">
        <v>129</v>
      </c>
      <c r="D55" s="75" t="s">
        <v>153</v>
      </c>
      <c r="E55" s="87">
        <v>1</v>
      </c>
      <c r="F55" s="87">
        <v>7</v>
      </c>
      <c r="G55" s="19"/>
      <c r="H55" s="74" t="s">
        <v>114</v>
      </c>
      <c r="I55" s="74" t="s">
        <v>115</v>
      </c>
      <c r="J55" s="89">
        <v>2928000</v>
      </c>
      <c r="K55" s="98">
        <f t="shared" si="1"/>
        <v>20496000</v>
      </c>
      <c r="L55" s="90"/>
      <c r="M55" s="90"/>
      <c r="N55" s="94" t="s">
        <v>147</v>
      </c>
      <c r="O55" s="127"/>
    </row>
    <row r="56" spans="1:15" ht="24" customHeight="1" x14ac:dyDescent="0.2">
      <c r="A56" s="74" t="s">
        <v>152</v>
      </c>
      <c r="B56" s="51" t="s">
        <v>132</v>
      </c>
      <c r="C56" s="70" t="s">
        <v>130</v>
      </c>
      <c r="D56" s="75" t="s">
        <v>153</v>
      </c>
      <c r="E56" s="66">
        <v>2</v>
      </c>
      <c r="F56" s="66">
        <v>7</v>
      </c>
      <c r="G56" s="18"/>
      <c r="H56" s="51" t="s">
        <v>114</v>
      </c>
      <c r="I56" s="51" t="s">
        <v>115</v>
      </c>
      <c r="J56" s="67">
        <v>2928000</v>
      </c>
      <c r="K56" s="96">
        <f>(J56*F56*E56)</f>
        <v>40992000</v>
      </c>
      <c r="L56" s="59"/>
      <c r="M56" s="59"/>
      <c r="N56" s="76" t="s">
        <v>143</v>
      </c>
      <c r="O56" s="127"/>
    </row>
    <row r="57" spans="1:15" ht="24" customHeight="1" x14ac:dyDescent="0.2">
      <c r="A57" s="74" t="s">
        <v>152</v>
      </c>
      <c r="B57" s="51" t="s">
        <v>132</v>
      </c>
      <c r="C57" s="70" t="s">
        <v>131</v>
      </c>
      <c r="D57" s="75" t="s">
        <v>153</v>
      </c>
      <c r="E57" s="66">
        <v>3</v>
      </c>
      <c r="F57" s="66">
        <v>7</v>
      </c>
      <c r="G57" s="18"/>
      <c r="H57" s="51" t="s">
        <v>114</v>
      </c>
      <c r="I57" s="80">
        <v>44864</v>
      </c>
      <c r="J57" s="67">
        <v>3000000</v>
      </c>
      <c r="K57" s="96">
        <f>(J57*F57*E57)</f>
        <v>63000000</v>
      </c>
      <c r="L57" s="59"/>
      <c r="M57" s="59"/>
      <c r="N57" s="76" t="s">
        <v>144</v>
      </c>
      <c r="O57" s="127"/>
    </row>
    <row r="58" spans="1:15" s="91" customFormat="1" ht="24" x14ac:dyDescent="0.2">
      <c r="A58" s="74" t="s">
        <v>152</v>
      </c>
      <c r="B58" s="74" t="s">
        <v>135</v>
      </c>
      <c r="C58" s="86" t="s">
        <v>134</v>
      </c>
      <c r="D58" s="75" t="s">
        <v>153</v>
      </c>
      <c r="E58" s="87">
        <v>1</v>
      </c>
      <c r="F58" s="87">
        <v>7</v>
      </c>
      <c r="G58" s="19"/>
      <c r="H58" s="74" t="s">
        <v>114</v>
      </c>
      <c r="I58" s="74" t="s">
        <v>115</v>
      </c>
      <c r="J58" s="89">
        <v>2928000</v>
      </c>
      <c r="K58" s="98">
        <f t="shared" si="1"/>
        <v>20496000</v>
      </c>
      <c r="L58" s="90"/>
      <c r="M58" s="90"/>
      <c r="N58" s="94" t="s">
        <v>145</v>
      </c>
      <c r="O58" s="127"/>
    </row>
    <row r="59" spans="1:15" ht="24" customHeight="1" x14ac:dyDescent="0.2">
      <c r="A59" s="74" t="s">
        <v>152</v>
      </c>
      <c r="B59" s="51" t="s">
        <v>132</v>
      </c>
      <c r="C59" s="70" t="s">
        <v>136</v>
      </c>
      <c r="D59" s="75" t="s">
        <v>153</v>
      </c>
      <c r="E59" s="66">
        <v>1</v>
      </c>
      <c r="F59" s="66">
        <v>7</v>
      </c>
      <c r="G59" s="18">
        <v>5</v>
      </c>
      <c r="H59" s="51" t="s">
        <v>114</v>
      </c>
      <c r="I59" s="81">
        <v>44870</v>
      </c>
      <c r="J59" s="67">
        <v>2928000</v>
      </c>
      <c r="K59" s="96">
        <v>20984000</v>
      </c>
      <c r="L59" s="59"/>
      <c r="M59" s="59"/>
      <c r="N59" s="76" t="s">
        <v>146</v>
      </c>
      <c r="O59" s="127"/>
    </row>
    <row r="60" spans="1:15" ht="24" customHeight="1" x14ac:dyDescent="0.2">
      <c r="A60" s="74" t="s">
        <v>152</v>
      </c>
      <c r="B60" s="51" t="s">
        <v>132</v>
      </c>
      <c r="C60" s="70" t="s">
        <v>137</v>
      </c>
      <c r="D60" s="75" t="s">
        <v>153</v>
      </c>
      <c r="E60" s="66">
        <v>1</v>
      </c>
      <c r="F60" s="66">
        <v>10</v>
      </c>
      <c r="G60" s="18"/>
      <c r="H60" s="51" t="s">
        <v>87</v>
      </c>
      <c r="I60" s="51" t="s">
        <v>125</v>
      </c>
      <c r="J60" s="67">
        <v>2928000</v>
      </c>
      <c r="K60" s="96">
        <f t="shared" si="1"/>
        <v>29280000</v>
      </c>
      <c r="L60" s="59"/>
      <c r="M60" s="59"/>
      <c r="N60" s="76" t="s">
        <v>147</v>
      </c>
      <c r="O60" s="127"/>
    </row>
    <row r="61" spans="1:15" s="91" customFormat="1" ht="24" x14ac:dyDescent="0.2">
      <c r="A61" s="74" t="s">
        <v>152</v>
      </c>
      <c r="B61" s="74" t="s">
        <v>78</v>
      </c>
      <c r="C61" s="86" t="s">
        <v>138</v>
      </c>
      <c r="D61" s="75" t="s">
        <v>153</v>
      </c>
      <c r="E61" s="87">
        <v>1</v>
      </c>
      <c r="F61" s="87">
        <v>7</v>
      </c>
      <c r="G61" s="19"/>
      <c r="H61" s="74" t="s">
        <v>86</v>
      </c>
      <c r="I61" s="74" t="s">
        <v>92</v>
      </c>
      <c r="J61" s="89">
        <v>2928000</v>
      </c>
      <c r="K61" s="98">
        <f t="shared" si="1"/>
        <v>20496000</v>
      </c>
      <c r="L61" s="90"/>
      <c r="M61" s="90"/>
      <c r="N61" s="94" t="s">
        <v>81</v>
      </c>
      <c r="O61" s="127"/>
    </row>
    <row r="62" spans="1:15" s="91" customFormat="1" ht="24" x14ac:dyDescent="0.2">
      <c r="A62" s="74" t="s">
        <v>152</v>
      </c>
      <c r="B62" s="74" t="s">
        <v>78</v>
      </c>
      <c r="C62" s="86" t="s">
        <v>138</v>
      </c>
      <c r="D62" s="75" t="s">
        <v>153</v>
      </c>
      <c r="E62" s="87">
        <v>1</v>
      </c>
      <c r="F62" s="87">
        <v>7</v>
      </c>
      <c r="G62" s="19"/>
      <c r="H62" s="74" t="s">
        <v>84</v>
      </c>
      <c r="I62" s="74" t="s">
        <v>90</v>
      </c>
      <c r="J62" s="89">
        <v>2928000</v>
      </c>
      <c r="K62" s="98">
        <f t="shared" si="1"/>
        <v>20496000</v>
      </c>
      <c r="L62" s="90"/>
      <c r="M62" s="90"/>
      <c r="N62" s="94" t="s">
        <v>81</v>
      </c>
      <c r="O62" s="127"/>
    </row>
    <row r="63" spans="1:15" s="91" customFormat="1" ht="24" customHeight="1" x14ac:dyDescent="0.2">
      <c r="A63" s="74" t="s">
        <v>152</v>
      </c>
      <c r="B63" s="74" t="s">
        <v>83</v>
      </c>
      <c r="C63" s="86" t="s">
        <v>103</v>
      </c>
      <c r="D63" s="75" t="s">
        <v>153</v>
      </c>
      <c r="E63" s="87">
        <v>2</v>
      </c>
      <c r="F63" s="87">
        <v>7</v>
      </c>
      <c r="G63" s="19"/>
      <c r="H63" s="74" t="s">
        <v>84</v>
      </c>
      <c r="I63" s="74" t="s">
        <v>90</v>
      </c>
      <c r="J63" s="89">
        <v>2928000</v>
      </c>
      <c r="K63" s="99">
        <f>J63*F63*E63</f>
        <v>40992000</v>
      </c>
      <c r="L63" s="100"/>
      <c r="M63" s="100"/>
      <c r="N63" s="101" t="s">
        <v>142</v>
      </c>
      <c r="O63" s="127"/>
    </row>
    <row r="64" spans="1:15" ht="24" x14ac:dyDescent="0.2">
      <c r="A64" s="74" t="s">
        <v>152</v>
      </c>
      <c r="B64" s="74" t="s">
        <v>78</v>
      </c>
      <c r="C64" s="86" t="s">
        <v>108</v>
      </c>
      <c r="D64" s="75" t="s">
        <v>153</v>
      </c>
      <c r="E64" s="87">
        <v>1</v>
      </c>
      <c r="F64" s="87">
        <v>7</v>
      </c>
      <c r="G64" s="19"/>
      <c r="H64" s="74" t="s">
        <v>84</v>
      </c>
      <c r="I64" s="74" t="s">
        <v>90</v>
      </c>
      <c r="J64" s="89">
        <v>2928000</v>
      </c>
      <c r="K64" s="98">
        <f>J64*F64</f>
        <v>20496000</v>
      </c>
      <c r="L64" s="59"/>
      <c r="M64" s="59"/>
      <c r="N64" s="113" t="s">
        <v>81</v>
      </c>
      <c r="O64" s="127"/>
    </row>
    <row r="65" spans="1:66 16384:16384" ht="24" x14ac:dyDescent="0.25">
      <c r="A65" s="114" t="s">
        <v>152</v>
      </c>
      <c r="B65" s="114" t="s">
        <v>78</v>
      </c>
      <c r="C65" s="115" t="s">
        <v>156</v>
      </c>
      <c r="D65" s="116" t="s">
        <v>153</v>
      </c>
      <c r="E65" s="117">
        <v>1</v>
      </c>
      <c r="F65" s="117">
        <v>8</v>
      </c>
      <c r="G65" s="117"/>
      <c r="H65" s="118">
        <v>44621</v>
      </c>
      <c r="I65" s="118">
        <v>44864</v>
      </c>
      <c r="J65" s="119">
        <v>2928000</v>
      </c>
      <c r="K65" s="120">
        <f>J65*F65</f>
        <v>23424000</v>
      </c>
      <c r="L65" s="121"/>
      <c r="M65" s="121"/>
      <c r="N65" s="122" t="s">
        <v>81</v>
      </c>
      <c r="O65" s="127"/>
    </row>
    <row r="66" spans="1:66 16384:16384" s="125" customFormat="1" ht="34.5" customHeight="1" x14ac:dyDescent="0.25">
      <c r="A66" s="114" t="s">
        <v>152</v>
      </c>
      <c r="B66" s="114" t="s">
        <v>78</v>
      </c>
      <c r="C66" s="193" t="s">
        <v>116</v>
      </c>
      <c r="D66" s="116" t="s">
        <v>153</v>
      </c>
      <c r="E66" s="117">
        <v>1</v>
      </c>
      <c r="F66" s="117">
        <v>8</v>
      </c>
      <c r="G66" s="117"/>
      <c r="H66" s="118">
        <v>44621</v>
      </c>
      <c r="I66" s="118">
        <v>44864</v>
      </c>
      <c r="J66" s="119">
        <v>2928000</v>
      </c>
      <c r="K66" s="120">
        <f>J66*F66*E66</f>
        <v>23424000</v>
      </c>
      <c r="L66" s="121"/>
      <c r="M66" s="121"/>
      <c r="N66" s="122" t="s">
        <v>81</v>
      </c>
      <c r="O66" s="127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24"/>
      <c r="AE66" s="124"/>
      <c r="AF66" s="124"/>
      <c r="AG66" s="124"/>
      <c r="AH66" s="124"/>
      <c r="AI66" s="124"/>
      <c r="AJ66" s="124"/>
      <c r="AK66" s="124"/>
      <c r="AL66" s="124"/>
      <c r="AM66" s="124"/>
      <c r="AN66" s="124"/>
      <c r="AO66" s="124"/>
      <c r="AP66" s="124"/>
      <c r="AQ66" s="124"/>
      <c r="AR66" s="124"/>
      <c r="AS66" s="124"/>
      <c r="AT66" s="124"/>
      <c r="AU66" s="124"/>
      <c r="AV66" s="124"/>
      <c r="AW66" s="124"/>
      <c r="AX66" s="124"/>
      <c r="AY66" s="124"/>
      <c r="AZ66" s="124"/>
      <c r="BA66" s="124"/>
      <c r="BB66" s="124"/>
      <c r="BC66" s="124"/>
      <c r="BD66" s="124"/>
      <c r="BE66" s="124"/>
      <c r="BF66" s="124"/>
      <c r="BG66" s="124"/>
      <c r="BH66" s="124"/>
      <c r="BI66" s="124"/>
      <c r="BJ66" s="124"/>
      <c r="BK66" s="124"/>
      <c r="BL66" s="124"/>
      <c r="BM66" s="124"/>
      <c r="BN66" s="124"/>
    </row>
    <row r="67" spans="1:66 16384:16384" ht="24" x14ac:dyDescent="0.25">
      <c r="A67" s="114" t="s">
        <v>152</v>
      </c>
      <c r="B67" s="114" t="s">
        <v>78</v>
      </c>
      <c r="C67" s="123" t="s">
        <v>96</v>
      </c>
      <c r="D67" s="116" t="s">
        <v>153</v>
      </c>
      <c r="E67" s="117">
        <v>1</v>
      </c>
      <c r="F67" s="117">
        <v>8</v>
      </c>
      <c r="G67" s="117"/>
      <c r="H67" s="118">
        <v>44621</v>
      </c>
      <c r="I67" s="118">
        <v>44864</v>
      </c>
      <c r="J67" s="119">
        <v>2928000</v>
      </c>
      <c r="K67" s="120">
        <f>J67*F67*E67</f>
        <v>23424000</v>
      </c>
      <c r="L67" s="121"/>
      <c r="M67" s="121"/>
      <c r="N67" s="122" t="s">
        <v>139</v>
      </c>
      <c r="O67" s="127"/>
    </row>
    <row r="68" spans="1:66 16384:16384" ht="24" x14ac:dyDescent="0.25">
      <c r="A68" s="114" t="s">
        <v>152</v>
      </c>
      <c r="B68" s="114" t="s">
        <v>132</v>
      </c>
      <c r="C68" s="123" t="s">
        <v>130</v>
      </c>
      <c r="D68" s="116" t="s">
        <v>153</v>
      </c>
      <c r="E68" s="117">
        <v>2</v>
      </c>
      <c r="F68" s="117">
        <v>8</v>
      </c>
      <c r="G68" s="117"/>
      <c r="H68" s="118">
        <v>44621</v>
      </c>
      <c r="I68" s="118">
        <v>44864</v>
      </c>
      <c r="J68" s="119">
        <v>2928000</v>
      </c>
      <c r="K68" s="120">
        <f>J68*F68</f>
        <v>23424000</v>
      </c>
      <c r="L68" s="121"/>
      <c r="M68" s="121"/>
      <c r="N68" s="122" t="s">
        <v>145</v>
      </c>
      <c r="O68" s="127"/>
    </row>
    <row r="69" spans="1:66 16384:16384" ht="24" x14ac:dyDescent="0.25">
      <c r="A69" s="114" t="s">
        <v>152</v>
      </c>
      <c r="B69" s="114" t="s">
        <v>78</v>
      </c>
      <c r="C69" s="123" t="s">
        <v>89</v>
      </c>
      <c r="D69" s="116" t="s">
        <v>153</v>
      </c>
      <c r="E69" s="117">
        <v>1</v>
      </c>
      <c r="F69" s="117">
        <v>8</v>
      </c>
      <c r="G69" s="117"/>
      <c r="H69" s="118">
        <v>44621</v>
      </c>
      <c r="I69" s="118">
        <v>44864</v>
      </c>
      <c r="J69" s="119">
        <v>2928000</v>
      </c>
      <c r="K69" s="120">
        <f>J69*F69*E69</f>
        <v>23424000</v>
      </c>
      <c r="L69" s="121"/>
      <c r="M69" s="121"/>
      <c r="N69" s="122" t="s">
        <v>81</v>
      </c>
      <c r="O69" s="127"/>
    </row>
    <row r="70" spans="1:66 16384:16384" ht="24" x14ac:dyDescent="0.25">
      <c r="A70" s="114" t="s">
        <v>152</v>
      </c>
      <c r="B70" s="114" t="s">
        <v>78</v>
      </c>
      <c r="C70" s="123" t="s">
        <v>100</v>
      </c>
      <c r="D70" s="116" t="s">
        <v>153</v>
      </c>
      <c r="E70" s="117">
        <v>2</v>
      </c>
      <c r="F70" s="117">
        <v>8</v>
      </c>
      <c r="G70" s="117"/>
      <c r="H70" s="118">
        <v>44621</v>
      </c>
      <c r="I70" s="118">
        <v>44864</v>
      </c>
      <c r="J70" s="119">
        <v>2928000</v>
      </c>
      <c r="K70" s="120">
        <f>J70*F70</f>
        <v>23424000</v>
      </c>
      <c r="L70" s="121"/>
      <c r="M70" s="121"/>
      <c r="N70" s="122" t="s">
        <v>139</v>
      </c>
      <c r="O70" s="127"/>
    </row>
    <row r="71" spans="1:66 16384:16384" ht="24" x14ac:dyDescent="0.25">
      <c r="A71" s="176" t="s">
        <v>152</v>
      </c>
      <c r="B71" s="176" t="s">
        <v>78</v>
      </c>
      <c r="C71" s="194" t="s">
        <v>103</v>
      </c>
      <c r="D71" s="177" t="s">
        <v>153</v>
      </c>
      <c r="E71" s="178">
        <v>1</v>
      </c>
      <c r="F71" s="178">
        <v>8</v>
      </c>
      <c r="G71" s="178"/>
      <c r="H71" s="179">
        <v>44621</v>
      </c>
      <c r="I71" s="179">
        <v>44864</v>
      </c>
      <c r="J71" s="180">
        <v>2928000</v>
      </c>
      <c r="K71" s="181">
        <f>J71*F71</f>
        <v>23424000</v>
      </c>
      <c r="L71" s="182"/>
      <c r="M71" s="182"/>
      <c r="N71" s="122" t="s">
        <v>157</v>
      </c>
      <c r="O71" s="127"/>
    </row>
    <row r="72" spans="1:66 16384:16384" s="50" customFormat="1" ht="24" x14ac:dyDescent="0.25">
      <c r="A72" s="114"/>
      <c r="B72" s="114"/>
      <c r="C72" s="193" t="s">
        <v>116</v>
      </c>
      <c r="D72" s="177" t="s">
        <v>153</v>
      </c>
      <c r="E72" s="117">
        <v>1</v>
      </c>
      <c r="F72" s="117">
        <v>8</v>
      </c>
      <c r="G72" s="117"/>
      <c r="H72" s="179">
        <v>44621</v>
      </c>
      <c r="I72" s="179">
        <v>44864</v>
      </c>
      <c r="J72" s="180">
        <v>2928000</v>
      </c>
      <c r="K72" s="191">
        <f>J72*F72</f>
        <v>23424000</v>
      </c>
      <c r="L72" s="121"/>
      <c r="M72" s="121"/>
      <c r="N72" s="192" t="s">
        <v>139</v>
      </c>
      <c r="O72" s="127"/>
    </row>
    <row r="73" spans="1:66 16384:16384" ht="15" x14ac:dyDescent="0.25">
      <c r="A73" s="183" t="s">
        <v>14</v>
      </c>
      <c r="B73" s="184"/>
      <c r="C73" s="185"/>
      <c r="D73" s="183"/>
      <c r="E73" s="186">
        <f>SUM(E17:E72)</f>
        <v>77</v>
      </c>
      <c r="F73" s="187"/>
      <c r="G73" s="187"/>
      <c r="H73" s="188"/>
      <c r="I73" s="188"/>
      <c r="J73" s="183"/>
      <c r="K73" s="189">
        <f>SUM(K17:K72)</f>
        <v>1916024000</v>
      </c>
      <c r="L73" s="190"/>
      <c r="M73" s="190"/>
      <c r="N73" s="101"/>
      <c r="O73" s="128"/>
      <c r="XFD73" s="14">
        <f>SUM(E73:XFC73)</f>
        <v>1916024077</v>
      </c>
    </row>
    <row r="74" spans="1:66 16384:16384" x14ac:dyDescent="0.2">
      <c r="A74" s="102"/>
      <c r="B74" s="102"/>
      <c r="C74" s="103"/>
      <c r="D74" s="104"/>
      <c r="E74" s="105"/>
      <c r="F74" s="105"/>
      <c r="G74" s="106"/>
      <c r="H74" s="102"/>
      <c r="I74" s="102"/>
      <c r="J74" s="107"/>
      <c r="K74" s="108"/>
      <c r="L74" s="109"/>
      <c r="M74" s="109"/>
      <c r="N74" s="110"/>
      <c r="O74" s="111"/>
    </row>
    <row r="75" spans="1:66 16384:16384" x14ac:dyDescent="0.2">
      <c r="A75" s="102"/>
      <c r="B75" s="102"/>
      <c r="C75" s="103"/>
      <c r="D75" s="104"/>
      <c r="E75" s="105"/>
      <c r="F75" s="105"/>
      <c r="G75" s="106"/>
      <c r="H75" s="102"/>
      <c r="I75" s="102"/>
      <c r="J75" s="107"/>
      <c r="K75" s="108"/>
      <c r="L75" s="109"/>
      <c r="M75" s="109"/>
      <c r="N75" s="110"/>
      <c r="O75" s="111"/>
    </row>
    <row r="76" spans="1:66 16384:16384" ht="15" x14ac:dyDescent="0.25">
      <c r="B76" s="48"/>
      <c r="C76" s="72"/>
      <c r="H76"/>
      <c r="I76"/>
      <c r="K76" s="49"/>
      <c r="L76" s="25"/>
      <c r="M76" s="25"/>
      <c r="O76" s="26"/>
    </row>
    <row r="77" spans="1:66 16384:16384" ht="15" x14ac:dyDescent="0.25">
      <c r="A77" s="132" t="s">
        <v>76</v>
      </c>
      <c r="B77" s="132"/>
      <c r="C77" s="132"/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</row>
    <row r="78" spans="1:66 16384:16384" ht="15" x14ac:dyDescent="0.25">
      <c r="A78" s="132" t="s">
        <v>77</v>
      </c>
      <c r="B78" s="132"/>
      <c r="C78" s="132"/>
      <c r="D78" s="132"/>
      <c r="E78" s="132"/>
      <c r="F78" s="132"/>
      <c r="G78" s="132"/>
      <c r="H78" s="132"/>
      <c r="I78" s="132"/>
      <c r="J78" s="132"/>
      <c r="K78" s="132"/>
      <c r="L78" s="132"/>
      <c r="M78" s="132"/>
      <c r="N78" s="132"/>
      <c r="O78" s="132"/>
    </row>
    <row r="79" spans="1:66 16384:16384" x14ac:dyDescent="0.2">
      <c r="K79" s="92"/>
    </row>
    <row r="80" spans="1:66 16384:16384" x14ac:dyDescent="0.2">
      <c r="N80" s="79"/>
    </row>
    <row r="81" spans="14:14" x14ac:dyDescent="0.2">
      <c r="N81" s="79"/>
    </row>
  </sheetData>
  <autoFilter ref="A16:O73" xr:uid="{4EF45BC2-3C3D-430B-BB86-049263C3B14A}"/>
  <mergeCells count="31">
    <mergeCell ref="A78:O78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  <mergeCell ref="O17:O73"/>
    <mergeCell ref="A4:O4"/>
    <mergeCell ref="A1:N2"/>
    <mergeCell ref="A3:O3"/>
    <mergeCell ref="A77:O77"/>
    <mergeCell ref="A11:C11"/>
    <mergeCell ref="K11:O11"/>
    <mergeCell ref="A12:C12"/>
    <mergeCell ref="F13:G14"/>
    <mergeCell ref="A10:C10"/>
    <mergeCell ref="J10:O10"/>
    <mergeCell ref="A5:O5"/>
    <mergeCell ref="A6:O6"/>
    <mergeCell ref="A8:J8"/>
    <mergeCell ref="A9:C9"/>
  </mergeCells>
  <phoneticPr fontId="25" type="noConversion"/>
  <pageMargins left="0.7" right="0.7" top="0.75" bottom="0.75" header="0.3" footer="0.3"/>
  <pageSetup paperSize="5" scale="6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9" workbookViewId="0">
      <selection activeCell="C28" sqref="C28:G28"/>
    </sheetView>
  </sheetViews>
  <sheetFormatPr baseColWidth="10" defaultRowHeight="15" x14ac:dyDescent="0.2"/>
  <cols>
    <col min="1" max="1" width="5.5703125" style="28" customWidth="1"/>
    <col min="2" max="2" width="29" style="28" customWidth="1"/>
    <col min="3" max="3" width="16.5703125" style="28" customWidth="1"/>
    <col min="4" max="4" width="19.28515625" style="28" customWidth="1"/>
    <col min="5" max="6" width="11.42578125" style="28"/>
    <col min="7" max="7" width="6.42578125" style="28" customWidth="1"/>
    <col min="8" max="8" width="9.5703125" style="28" customWidth="1"/>
    <col min="9" max="9" width="9.42578125" style="28" customWidth="1"/>
    <col min="10" max="10" width="12.42578125" style="28" customWidth="1"/>
    <col min="11" max="16384" width="11.42578125" style="28"/>
  </cols>
  <sheetData>
    <row r="1" spans="2:17" ht="10.5" customHeight="1" x14ac:dyDescent="0.2"/>
    <row r="2" spans="2:17" ht="30.75" customHeight="1" x14ac:dyDescent="0.2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29"/>
      <c r="M2" s="30"/>
      <c r="N2" s="30"/>
      <c r="O2" s="30"/>
      <c r="P2" s="30"/>
    </row>
    <row r="3" spans="2:17" ht="40.5" customHeight="1" x14ac:dyDescent="0.2"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29"/>
      <c r="M3" s="30"/>
      <c r="N3" s="30"/>
      <c r="O3" s="30"/>
      <c r="P3" s="30"/>
    </row>
    <row r="4" spans="2:17" ht="25.5" customHeight="1" x14ac:dyDescent="0.2">
      <c r="B4" s="174" t="s">
        <v>38</v>
      </c>
      <c r="C4" s="174"/>
      <c r="D4" s="174"/>
      <c r="E4" s="174"/>
      <c r="F4" s="174"/>
      <c r="G4" s="174"/>
      <c r="H4" s="174"/>
      <c r="I4" s="174"/>
      <c r="J4" s="174"/>
      <c r="K4" s="31" t="s">
        <v>25</v>
      </c>
      <c r="L4" s="29"/>
      <c r="M4" s="30"/>
      <c r="N4" s="30"/>
      <c r="O4" s="30"/>
      <c r="P4" s="30"/>
    </row>
    <row r="5" spans="2:17" s="34" customFormat="1" ht="30" customHeight="1" x14ac:dyDescent="0.2">
      <c r="B5" s="174"/>
      <c r="C5" s="174"/>
      <c r="D5" s="174"/>
      <c r="E5" s="174"/>
      <c r="F5" s="174"/>
      <c r="G5" s="174"/>
      <c r="H5" s="174"/>
      <c r="I5" s="174"/>
      <c r="J5" s="174"/>
      <c r="K5" s="43" t="s">
        <v>73</v>
      </c>
      <c r="L5" s="32"/>
      <c r="M5" s="33"/>
      <c r="N5" s="33"/>
      <c r="O5" s="33"/>
      <c r="P5" s="33"/>
      <c r="Q5" s="33"/>
    </row>
    <row r="6" spans="2:17" ht="23.25" customHeight="1" x14ac:dyDescent="0.2">
      <c r="B6" s="174" t="s">
        <v>28</v>
      </c>
      <c r="C6" s="174"/>
      <c r="D6" s="174"/>
      <c r="E6" s="174"/>
      <c r="F6" s="174"/>
      <c r="G6" s="174"/>
      <c r="H6" s="174"/>
      <c r="I6" s="174"/>
      <c r="J6" s="174"/>
      <c r="K6" s="174"/>
    </row>
    <row r="7" spans="2:17" ht="18" x14ac:dyDescent="0.2">
      <c r="B7" s="174" t="s">
        <v>29</v>
      </c>
      <c r="C7" s="174"/>
      <c r="D7" s="174"/>
      <c r="E7" s="174"/>
      <c r="F7" s="174"/>
      <c r="G7" s="174"/>
      <c r="H7" s="174"/>
      <c r="I7" s="174"/>
      <c r="J7" s="174"/>
      <c r="K7" s="174"/>
    </row>
    <row r="8" spans="2:17" ht="18" x14ac:dyDescent="0.25">
      <c r="B8" s="167" t="s">
        <v>30</v>
      </c>
      <c r="C8" s="167"/>
      <c r="D8" s="167"/>
      <c r="E8" s="167"/>
      <c r="F8" s="167"/>
      <c r="G8" s="167"/>
      <c r="H8" s="167"/>
      <c r="I8" s="167"/>
      <c r="J8" s="167"/>
      <c r="K8" s="167"/>
    </row>
    <row r="9" spans="2:17" x14ac:dyDescent="0.2">
      <c r="B9" s="172" t="s">
        <v>71</v>
      </c>
      <c r="C9" s="172"/>
      <c r="D9" s="172"/>
      <c r="E9" s="172"/>
      <c r="F9" s="172"/>
      <c r="G9" s="172"/>
      <c r="H9" s="172"/>
      <c r="I9" s="172"/>
      <c r="J9" s="172"/>
      <c r="K9" s="172"/>
    </row>
    <row r="10" spans="2:17" x14ac:dyDescent="0.2">
      <c r="B10" s="172" t="s">
        <v>31</v>
      </c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7" x14ac:dyDescent="0.2">
      <c r="B11" s="175" t="s">
        <v>67</v>
      </c>
      <c r="C11" s="175"/>
      <c r="D11" s="175"/>
      <c r="E11" s="175"/>
      <c r="F11" s="175"/>
      <c r="G11" s="175"/>
      <c r="H11" s="175"/>
      <c r="I11" s="175"/>
      <c r="J11" s="175"/>
      <c r="K11" s="175"/>
    </row>
    <row r="12" spans="2:17" x14ac:dyDescent="0.2">
      <c r="B12" s="172" t="s">
        <v>68</v>
      </c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7" x14ac:dyDescent="0.2">
      <c r="B13" s="172" t="s">
        <v>69</v>
      </c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7" x14ac:dyDescent="0.2">
      <c r="B14" s="172" t="s">
        <v>32</v>
      </c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7" x14ac:dyDescent="0.2">
      <c r="B15" s="172" t="s">
        <v>70</v>
      </c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7" s="41" customFormat="1" x14ac:dyDescent="0.2">
      <c r="B16" s="172" t="s">
        <v>33</v>
      </c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4" ht="18" x14ac:dyDescent="0.25">
      <c r="B17" s="167" t="s">
        <v>34</v>
      </c>
      <c r="C17" s="167"/>
      <c r="D17" s="167"/>
      <c r="E17" s="167"/>
      <c r="F17" s="167"/>
      <c r="G17" s="167"/>
      <c r="H17" s="167"/>
      <c r="I17" s="167"/>
      <c r="J17" s="167"/>
      <c r="K17" s="167"/>
    </row>
    <row r="18" spans="2:14" ht="4.5" customHeight="1" x14ac:dyDescent="0.25">
      <c r="B18" s="168"/>
      <c r="C18" s="168"/>
      <c r="D18" s="168"/>
      <c r="E18" s="168"/>
      <c r="F18" s="168"/>
      <c r="G18" s="168"/>
      <c r="H18" s="168"/>
      <c r="I18" s="168"/>
      <c r="J18" s="168"/>
      <c r="K18" s="168"/>
    </row>
    <row r="19" spans="2:14" ht="15.75" x14ac:dyDescent="0.2">
      <c r="B19" s="35" t="s">
        <v>35</v>
      </c>
      <c r="C19" s="169" t="s">
        <v>36</v>
      </c>
      <c r="D19" s="169"/>
      <c r="E19" s="169"/>
      <c r="F19" s="169"/>
      <c r="G19" s="169"/>
      <c r="H19" s="169" t="s">
        <v>37</v>
      </c>
      <c r="I19" s="169"/>
      <c r="J19" s="169"/>
      <c r="K19" s="169"/>
      <c r="L19" s="36"/>
      <c r="M19" s="36"/>
      <c r="N19" s="36"/>
    </row>
    <row r="20" spans="2:14" x14ac:dyDescent="0.2">
      <c r="B20" s="37" t="s">
        <v>41</v>
      </c>
      <c r="C20" s="170" t="s">
        <v>39</v>
      </c>
      <c r="D20" s="170"/>
      <c r="E20" s="170"/>
      <c r="F20" s="170"/>
      <c r="G20" s="170"/>
      <c r="H20" s="171"/>
      <c r="I20" s="171"/>
      <c r="J20" s="171"/>
      <c r="K20" s="171"/>
    </row>
    <row r="21" spans="2:14" ht="30" x14ac:dyDescent="0.2">
      <c r="B21" s="38" t="s">
        <v>40</v>
      </c>
      <c r="C21" s="165" t="s">
        <v>42</v>
      </c>
      <c r="D21" s="165"/>
      <c r="E21" s="165"/>
      <c r="F21" s="165"/>
      <c r="G21" s="165"/>
      <c r="H21" s="166"/>
      <c r="I21" s="166"/>
      <c r="J21" s="166"/>
      <c r="K21" s="166"/>
    </row>
    <row r="22" spans="2:14" x14ac:dyDescent="0.2">
      <c r="B22" s="38" t="s">
        <v>44</v>
      </c>
      <c r="C22" s="165" t="s">
        <v>43</v>
      </c>
      <c r="D22" s="165"/>
      <c r="E22" s="165"/>
      <c r="F22" s="165"/>
      <c r="G22" s="165"/>
      <c r="H22" s="166"/>
      <c r="I22" s="166"/>
      <c r="J22" s="166"/>
      <c r="K22" s="166"/>
    </row>
    <row r="23" spans="2:14" x14ac:dyDescent="0.2">
      <c r="B23" s="38" t="s">
        <v>45</v>
      </c>
      <c r="C23" s="165" t="s">
        <v>46</v>
      </c>
      <c r="D23" s="165"/>
      <c r="E23" s="165"/>
      <c r="F23" s="165"/>
      <c r="G23" s="165"/>
      <c r="H23" s="166"/>
      <c r="I23" s="166"/>
      <c r="J23" s="166"/>
      <c r="K23" s="166"/>
    </row>
    <row r="24" spans="2:14" ht="28.5" customHeight="1" x14ac:dyDescent="0.2">
      <c r="B24" s="38" t="s">
        <v>47</v>
      </c>
      <c r="C24" s="165" t="s">
        <v>48</v>
      </c>
      <c r="D24" s="165"/>
      <c r="E24" s="165"/>
      <c r="F24" s="165"/>
      <c r="G24" s="165"/>
      <c r="H24" s="166"/>
      <c r="I24" s="166"/>
      <c r="J24" s="166"/>
      <c r="K24" s="166"/>
    </row>
    <row r="25" spans="2:14" x14ac:dyDescent="0.2">
      <c r="B25" s="38" t="s">
        <v>50</v>
      </c>
      <c r="C25" s="165" t="s">
        <v>49</v>
      </c>
      <c r="D25" s="165"/>
      <c r="E25" s="165"/>
      <c r="F25" s="165"/>
      <c r="G25" s="165"/>
      <c r="H25" s="166"/>
      <c r="I25" s="166"/>
      <c r="J25" s="166"/>
      <c r="K25" s="166"/>
    </row>
    <row r="26" spans="2:14" ht="31.5" customHeight="1" x14ac:dyDescent="0.2">
      <c r="B26" s="38" t="s">
        <v>52</v>
      </c>
      <c r="C26" s="165" t="s">
        <v>51</v>
      </c>
      <c r="D26" s="165"/>
      <c r="E26" s="165"/>
      <c r="F26" s="165"/>
      <c r="G26" s="165"/>
      <c r="H26" s="166"/>
      <c r="I26" s="166"/>
      <c r="J26" s="166"/>
      <c r="K26" s="166"/>
    </row>
    <row r="27" spans="2:14" ht="30" x14ac:dyDescent="0.2">
      <c r="B27" s="38" t="s">
        <v>53</v>
      </c>
      <c r="C27" s="165" t="s">
        <v>54</v>
      </c>
      <c r="D27" s="165"/>
      <c r="E27" s="165"/>
      <c r="F27" s="165"/>
      <c r="G27" s="165"/>
      <c r="H27" s="166"/>
      <c r="I27" s="166"/>
      <c r="J27" s="166"/>
      <c r="K27" s="166"/>
    </row>
    <row r="28" spans="2:14" x14ac:dyDescent="0.2">
      <c r="B28" s="38" t="s">
        <v>55</v>
      </c>
      <c r="C28" s="165" t="s">
        <v>56</v>
      </c>
      <c r="D28" s="165"/>
      <c r="E28" s="165"/>
      <c r="F28" s="165"/>
      <c r="G28" s="165"/>
      <c r="H28" s="166"/>
      <c r="I28" s="166"/>
      <c r="J28" s="166"/>
      <c r="K28" s="166"/>
    </row>
    <row r="29" spans="2:14" x14ac:dyDescent="0.2">
      <c r="B29" s="38" t="s">
        <v>22</v>
      </c>
      <c r="C29" s="165" t="s">
        <v>57</v>
      </c>
      <c r="D29" s="165"/>
      <c r="E29" s="165"/>
      <c r="F29" s="165"/>
      <c r="G29" s="165"/>
      <c r="H29" s="166"/>
      <c r="I29" s="166"/>
      <c r="J29" s="166"/>
      <c r="K29" s="166"/>
    </row>
    <row r="30" spans="2:14" ht="30" x14ac:dyDescent="0.2">
      <c r="B30" s="38" t="s">
        <v>58</v>
      </c>
      <c r="C30" s="165" t="s">
        <v>59</v>
      </c>
      <c r="D30" s="165"/>
      <c r="E30" s="165"/>
      <c r="F30" s="165"/>
      <c r="G30" s="165"/>
      <c r="H30" s="166"/>
      <c r="I30" s="166"/>
      <c r="J30" s="166"/>
      <c r="K30" s="166"/>
    </row>
    <row r="31" spans="2:14" ht="45" x14ac:dyDescent="0.2">
      <c r="B31" s="38" t="s">
        <v>24</v>
      </c>
      <c r="C31" s="165" t="s">
        <v>60</v>
      </c>
      <c r="D31" s="165"/>
      <c r="E31" s="165"/>
      <c r="F31" s="165"/>
      <c r="G31" s="165"/>
      <c r="H31" s="166"/>
      <c r="I31" s="166"/>
      <c r="J31" s="166"/>
      <c r="K31" s="166"/>
    </row>
    <row r="32" spans="2:14" ht="30" x14ac:dyDescent="0.2">
      <c r="B32" s="38" t="s">
        <v>3</v>
      </c>
      <c r="C32" s="165" t="s">
        <v>61</v>
      </c>
      <c r="D32" s="165"/>
      <c r="E32" s="165"/>
      <c r="F32" s="165"/>
      <c r="G32" s="165"/>
      <c r="H32" s="166"/>
      <c r="I32" s="166"/>
      <c r="J32" s="166"/>
      <c r="K32" s="166"/>
    </row>
    <row r="33" spans="2:11" ht="30" x14ac:dyDescent="0.2">
      <c r="B33" s="38" t="s">
        <v>4</v>
      </c>
      <c r="C33" s="165" t="s">
        <v>62</v>
      </c>
      <c r="D33" s="165"/>
      <c r="E33" s="165"/>
      <c r="F33" s="165"/>
      <c r="G33" s="165"/>
      <c r="H33" s="166"/>
      <c r="I33" s="166"/>
      <c r="J33" s="166"/>
      <c r="K33" s="166"/>
    </row>
    <row r="34" spans="2:11" ht="30" x14ac:dyDescent="0.2">
      <c r="B34" s="38" t="s">
        <v>64</v>
      </c>
      <c r="C34" s="165" t="s">
        <v>63</v>
      </c>
      <c r="D34" s="165"/>
      <c r="E34" s="165"/>
      <c r="F34" s="165"/>
      <c r="G34" s="165"/>
      <c r="H34" s="166"/>
      <c r="I34" s="166"/>
      <c r="J34" s="166"/>
      <c r="K34" s="166"/>
    </row>
    <row r="35" spans="2:11" ht="31.5" customHeight="1" x14ac:dyDescent="0.2">
      <c r="B35" s="38" t="s">
        <v>65</v>
      </c>
      <c r="C35" s="165" t="s">
        <v>66</v>
      </c>
      <c r="D35" s="165"/>
      <c r="E35" s="165"/>
      <c r="F35" s="165"/>
      <c r="G35" s="165"/>
      <c r="H35" s="166"/>
      <c r="I35" s="166"/>
      <c r="J35" s="166"/>
      <c r="K35" s="166"/>
    </row>
    <row r="36" spans="2:11" x14ac:dyDescent="0.2">
      <c r="B36" s="39"/>
      <c r="C36" s="40"/>
      <c r="D36" s="40"/>
      <c r="E36" s="40"/>
      <c r="F36" s="40"/>
      <c r="G36" s="40"/>
      <c r="H36" s="40"/>
      <c r="I36" s="40"/>
      <c r="J36" s="40"/>
    </row>
    <row r="37" spans="2:11" x14ac:dyDescent="0.2">
      <c r="B37" s="40"/>
      <c r="C37" s="40"/>
      <c r="D37" s="40"/>
      <c r="E37" s="40"/>
      <c r="F37" s="40"/>
      <c r="G37" s="40"/>
      <c r="H37" s="40"/>
      <c r="I37" s="40"/>
      <c r="J37" s="40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Funcionario</cp:lastModifiedBy>
  <cp:lastPrinted>2021-12-27T13:23:49Z</cp:lastPrinted>
  <dcterms:created xsi:type="dcterms:W3CDTF">2020-02-28T20:30:41Z</dcterms:created>
  <dcterms:modified xsi:type="dcterms:W3CDTF">2022-01-27T15:55:03Z</dcterms:modified>
</cp:coreProperties>
</file>