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SUPLENT\Arquitectos\ARCHIVOS GAC PMF\15. LICITACIONES 2018\96.000.000\"/>
    </mc:Choice>
  </mc:AlternateContent>
  <bookViews>
    <workbookView xWindow="0" yWindow="0" windowWidth="7875" windowHeight="5085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" i="1" l="1"/>
  <c r="C6" i="1" s="1"/>
  <c r="E12" i="1" l="1"/>
  <c r="H12" i="1" s="1"/>
  <c r="E11" i="1"/>
  <c r="H11" i="1" s="1"/>
  <c r="E10" i="1"/>
  <c r="H10" i="1" s="1"/>
  <c r="D7" i="1"/>
  <c r="C7" i="1"/>
  <c r="G13" i="1" l="1"/>
  <c r="G14" i="1" s="1"/>
  <c r="G15" i="1" s="1"/>
  <c r="G16" i="1" l="1"/>
  <c r="G17" i="1" s="1"/>
</calcChain>
</file>

<file path=xl/sharedStrings.xml><?xml version="1.0" encoding="utf-8"?>
<sst xmlns="http://schemas.openxmlformats.org/spreadsheetml/2006/main" count="18" uniqueCount="18">
  <si>
    <t xml:space="preserve">ANEXO 8  PROPUESTA ECONOMICA INTERVENTORIA </t>
  </si>
  <si>
    <t>VALOR TOTAL DEL Po =</t>
  </si>
  <si>
    <t>VALOR SIN IV.A. =</t>
  </si>
  <si>
    <t>IV.A. =</t>
  </si>
  <si>
    <t>COSTOS</t>
  </si>
  <si>
    <t>VR, MES</t>
  </si>
  <si>
    <t>TIEMPO (MESES)</t>
  </si>
  <si>
    <t>FM</t>
  </si>
  <si>
    <t>TOTAL</t>
  </si>
  <si>
    <t>1. PERSONAL  PROFESIONAL</t>
  </si>
  <si>
    <t>DIRECTOR DE INTERVENTORÍA</t>
  </si>
  <si>
    <t>RESIDENTE DE INTERVENTORÍA</t>
  </si>
  <si>
    <t>RESIDENTE ELECTRICO</t>
  </si>
  <si>
    <t>COSTO TOTAL   PROFESIONALES</t>
  </si>
  <si>
    <t xml:space="preserve">TOTAL  COSTOS  DIRECTOS  +  COSTOS  DE  PERSONAL  A + B </t>
  </si>
  <si>
    <t xml:space="preserve">UTILIDAD </t>
  </si>
  <si>
    <t xml:space="preserve">IVA </t>
  </si>
  <si>
    <t xml:space="preserve">TOTAL  COSTOS  DIRECTOS  +  COSTOS  DE  PERSONAL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</si>
</sst>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\ * #,##0.00_);_(&quot;$&quot;\ * \(#,##0.00\);_(&quot;$&quot;\ * &quot;-&quot;??_);_(@_)"/>
    <numFmt numFmtId="164" formatCode="&quot;$&quot;#,##0;[Red]\-&quot;$&quot;#,##0"/>
    <numFmt numFmtId="165" formatCode="&quot;$&quot;#,##0.00;[Red]\-&quot;$&quot;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9" fontId="3" fillId="0" borderId="2" xfId="0" applyNumberFormat="1" applyFont="1" applyFill="1" applyBorder="1" applyAlignment="1">
      <alignment horizontal="center" vertical="center" wrapText="1"/>
    </xf>
    <xf numFmtId="9" fontId="3" fillId="0" borderId="8" xfId="0" applyNumberFormat="1" applyFont="1" applyFill="1" applyBorder="1" applyAlignment="1">
      <alignment horizontal="center" vertical="center" wrapText="1"/>
    </xf>
    <xf numFmtId="44" fontId="0" fillId="0" borderId="0" xfId="1" applyFont="1"/>
    <xf numFmtId="44" fontId="0" fillId="0" borderId="0" xfId="0" applyNumberFormat="1"/>
    <xf numFmtId="164" fontId="0" fillId="0" borderId="5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44" fontId="0" fillId="0" borderId="5" xfId="1" applyFont="1" applyBorder="1"/>
    <xf numFmtId="0" fontId="0" fillId="0" borderId="5" xfId="0" applyFont="1" applyBorder="1"/>
    <xf numFmtId="164" fontId="0" fillId="0" borderId="5" xfId="0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right" vertical="center" wrapText="1"/>
    </xf>
    <xf numFmtId="164" fontId="3" fillId="0" borderId="3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164" fontId="3" fillId="2" borderId="17" xfId="0" applyNumberFormat="1" applyFont="1" applyFill="1" applyBorder="1" applyAlignment="1">
      <alignment horizontal="right" vertical="center" wrapText="1"/>
    </xf>
    <xf numFmtId="164" fontId="3" fillId="2" borderId="18" xfId="0" applyNumberFormat="1" applyFont="1" applyFill="1" applyBorder="1" applyAlignment="1">
      <alignment horizontal="right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164" fontId="3" fillId="3" borderId="13" xfId="0" applyNumberFormat="1" applyFont="1" applyFill="1" applyBorder="1" applyAlignment="1">
      <alignment horizontal="right" vertical="center" wrapText="1"/>
    </xf>
    <xf numFmtId="164" fontId="3" fillId="3" borderId="14" xfId="0" applyNumberFormat="1" applyFont="1" applyFill="1" applyBorder="1" applyAlignment="1">
      <alignment horizontal="right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164" fontId="3" fillId="0" borderId="8" xfId="0" applyNumberFormat="1" applyFont="1" applyFill="1" applyBorder="1" applyAlignment="1">
      <alignment horizontal="right" vertical="center" wrapText="1"/>
    </xf>
    <xf numFmtId="164" fontId="3" fillId="0" borderId="9" xfId="0" applyNumberFormat="1" applyFont="1" applyFill="1" applyBorder="1" applyAlignment="1">
      <alignment horizontal="right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65" fontId="2" fillId="2" borderId="13" xfId="0" applyNumberFormat="1" applyFont="1" applyFill="1" applyBorder="1" applyAlignment="1">
      <alignment horizontal="right" vertical="center" wrapText="1"/>
    </xf>
    <xf numFmtId="165" fontId="2" fillId="2" borderId="14" xfId="0" applyNumberFormat="1" applyFont="1" applyFill="1" applyBorder="1" applyAlignment="1">
      <alignment horizontal="righ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workbookViewId="0">
      <selection activeCell="I9" sqref="I9:N24"/>
    </sheetView>
  </sheetViews>
  <sheetFormatPr baseColWidth="10" defaultRowHeight="15" x14ac:dyDescent="0.25"/>
  <cols>
    <col min="2" max="2" width="47" customWidth="1"/>
    <col min="3" max="3" width="15.42578125" bestFit="1" customWidth="1"/>
    <col min="4" max="4" width="21.7109375" customWidth="1"/>
    <col min="5" max="5" width="13.28515625" customWidth="1"/>
    <col min="8" max="8" width="17" customWidth="1"/>
    <col min="10" max="10" width="14.5703125" bestFit="1" customWidth="1"/>
    <col min="11" max="11" width="15" customWidth="1"/>
    <col min="12" max="12" width="14.5703125" bestFit="1" customWidth="1"/>
  </cols>
  <sheetData>
    <row r="1" spans="1:12" x14ac:dyDescent="0.25">
      <c r="A1" s="21" t="s">
        <v>0</v>
      </c>
      <c r="B1" s="22"/>
      <c r="C1" s="22"/>
      <c r="D1" s="22"/>
      <c r="E1" s="22"/>
      <c r="F1" s="22"/>
      <c r="G1" s="22"/>
      <c r="H1" s="23"/>
    </row>
    <row r="2" spans="1:12" x14ac:dyDescent="0.25">
      <c r="A2" s="24"/>
      <c r="B2" s="25"/>
      <c r="C2" s="25"/>
      <c r="D2" s="25"/>
      <c r="E2" s="25"/>
      <c r="F2" s="25"/>
      <c r="G2" s="25"/>
      <c r="H2" s="26"/>
    </row>
    <row r="3" spans="1:12" ht="15.75" thickBot="1" x14ac:dyDescent="0.3">
      <c r="A3" s="27"/>
      <c r="B3" s="28"/>
      <c r="C3" s="28"/>
      <c r="D3" s="28"/>
      <c r="E3" s="28"/>
      <c r="F3" s="28"/>
      <c r="G3" s="28"/>
      <c r="H3" s="29"/>
    </row>
    <row r="4" spans="1:12" x14ac:dyDescent="0.25">
      <c r="A4" s="30"/>
      <c r="B4" s="1" t="s">
        <v>1</v>
      </c>
      <c r="C4" s="10">
        <v>96999999</v>
      </c>
      <c r="D4" s="33"/>
      <c r="E4" s="33"/>
      <c r="F4" s="33"/>
      <c r="G4" s="33"/>
      <c r="H4" s="34"/>
    </row>
    <row r="5" spans="1:12" x14ac:dyDescent="0.25">
      <c r="A5" s="31"/>
      <c r="B5" s="2" t="s">
        <v>2</v>
      </c>
      <c r="C5" s="11">
        <f>C4/1.19</f>
        <v>81512604.201680675</v>
      </c>
      <c r="D5" s="35"/>
      <c r="E5" s="35"/>
      <c r="F5" s="35"/>
      <c r="G5" s="35"/>
      <c r="H5" s="36"/>
    </row>
    <row r="6" spans="1:12" ht="15.75" thickBot="1" x14ac:dyDescent="0.3">
      <c r="A6" s="32"/>
      <c r="B6" s="3" t="s">
        <v>3</v>
      </c>
      <c r="C6" s="11">
        <f>C4-C5</f>
        <v>15487394.798319325</v>
      </c>
      <c r="D6" s="37"/>
      <c r="E6" s="37"/>
      <c r="F6" s="37"/>
      <c r="G6" s="37"/>
      <c r="H6" s="38"/>
    </row>
    <row r="7" spans="1:12" x14ac:dyDescent="0.25">
      <c r="A7" s="39" t="s">
        <v>4</v>
      </c>
      <c r="B7" s="39"/>
      <c r="C7" s="39" t="str">
        <f>UPPER("Salario/mes")</f>
        <v>SALARIO/MES</v>
      </c>
      <c r="D7" s="39" t="str">
        <f>UPPER("Dedicación Hombre/Mes")</f>
        <v>DEDICACIÓN HOMBRE/MES</v>
      </c>
      <c r="E7" s="39" t="s">
        <v>5</v>
      </c>
      <c r="F7" s="39" t="s">
        <v>6</v>
      </c>
      <c r="G7" s="39" t="s">
        <v>7</v>
      </c>
      <c r="H7" s="39" t="s">
        <v>8</v>
      </c>
    </row>
    <row r="8" spans="1:12" ht="15.75" thickBot="1" x14ac:dyDescent="0.3">
      <c r="A8" s="40"/>
      <c r="B8" s="40"/>
      <c r="C8" s="40"/>
      <c r="D8" s="40"/>
      <c r="E8" s="40"/>
      <c r="F8" s="40"/>
      <c r="G8" s="40"/>
      <c r="H8" s="40"/>
    </row>
    <row r="9" spans="1:12" ht="18.75" thickBot="1" x14ac:dyDescent="0.3">
      <c r="A9" s="41" t="s">
        <v>9</v>
      </c>
      <c r="B9" s="42"/>
      <c r="C9" s="43"/>
      <c r="D9" s="43"/>
      <c r="E9" s="43"/>
      <c r="F9" s="43"/>
      <c r="G9" s="43"/>
      <c r="H9" s="44"/>
    </row>
    <row r="10" spans="1:12" x14ac:dyDescent="0.25">
      <c r="A10" s="4">
        <v>1.1000000000000001</v>
      </c>
      <c r="B10" s="5" t="s">
        <v>10</v>
      </c>
      <c r="C10" s="14">
        <v>5030000</v>
      </c>
      <c r="D10" s="13">
        <v>0.25</v>
      </c>
      <c r="E10" s="12">
        <f>C10*D10</f>
        <v>1257500</v>
      </c>
      <c r="F10" s="13">
        <v>6</v>
      </c>
      <c r="G10" s="15">
        <v>2.2400000000000002</v>
      </c>
      <c r="H10" s="16">
        <f>E10*F10*G10</f>
        <v>16900800</v>
      </c>
      <c r="J10" s="11"/>
      <c r="K10" s="11"/>
      <c r="L10" s="11"/>
    </row>
    <row r="11" spans="1:12" x14ac:dyDescent="0.25">
      <c r="A11" s="6">
        <v>1.2</v>
      </c>
      <c r="B11" s="7" t="s">
        <v>11</v>
      </c>
      <c r="C11" s="14">
        <v>3037000</v>
      </c>
      <c r="D11" s="13">
        <v>1</v>
      </c>
      <c r="E11" s="12">
        <f>C11*D11</f>
        <v>3037000</v>
      </c>
      <c r="F11" s="13">
        <v>6</v>
      </c>
      <c r="G11" s="15">
        <v>2.2400000000000002</v>
      </c>
      <c r="H11" s="16">
        <f>E11*F11*G11</f>
        <v>40817280.000000007</v>
      </c>
      <c r="J11" s="11"/>
      <c r="K11" s="11"/>
      <c r="L11" s="11"/>
    </row>
    <row r="12" spans="1:12" ht="15.75" thickBot="1" x14ac:dyDescent="0.3">
      <c r="A12" s="6">
        <v>1.3</v>
      </c>
      <c r="B12" s="7" t="s">
        <v>12</v>
      </c>
      <c r="C12" s="14">
        <v>3040000</v>
      </c>
      <c r="D12" s="13">
        <v>0.5</v>
      </c>
      <c r="E12" s="12">
        <f>C12*D12</f>
        <v>1520000</v>
      </c>
      <c r="F12" s="13">
        <v>6</v>
      </c>
      <c r="G12" s="15">
        <v>2.2400000000000002</v>
      </c>
      <c r="H12" s="16">
        <f t="shared" ref="H12" si="0">E12*F12*G12</f>
        <v>20428800.000000004</v>
      </c>
      <c r="J12" s="11"/>
      <c r="K12" s="11"/>
      <c r="L12" s="11"/>
    </row>
    <row r="13" spans="1:12" ht="15.75" thickBot="1" x14ac:dyDescent="0.3">
      <c r="A13" s="45" t="s">
        <v>13</v>
      </c>
      <c r="B13" s="46"/>
      <c r="C13" s="47"/>
      <c r="D13" s="47"/>
      <c r="E13" s="47"/>
      <c r="F13" s="47"/>
      <c r="G13" s="48">
        <f>SUM(H10:H12)</f>
        <v>78146880.000000015</v>
      </c>
      <c r="H13" s="49"/>
    </row>
    <row r="14" spans="1:12" ht="15.75" thickBot="1" x14ac:dyDescent="0.3">
      <c r="A14" s="50" t="s">
        <v>14</v>
      </c>
      <c r="B14" s="51"/>
      <c r="C14" s="51"/>
      <c r="D14" s="51"/>
      <c r="E14" s="51"/>
      <c r="F14" s="51"/>
      <c r="G14" s="52">
        <f>+G13</f>
        <v>78146880.000000015</v>
      </c>
      <c r="H14" s="53"/>
    </row>
    <row r="15" spans="1:12" x14ac:dyDescent="0.25">
      <c r="A15" s="17" t="s">
        <v>15</v>
      </c>
      <c r="B15" s="18"/>
      <c r="C15" s="8">
        <v>0.05</v>
      </c>
      <c r="D15" s="18"/>
      <c r="E15" s="18"/>
      <c r="F15" s="18"/>
      <c r="G15" s="19">
        <f>SUM(G14*0.05)</f>
        <v>3907344.0000000009</v>
      </c>
      <c r="H15" s="20"/>
    </row>
    <row r="16" spans="1:12" ht="15.75" thickBot="1" x14ac:dyDescent="0.3">
      <c r="A16" s="54" t="s">
        <v>16</v>
      </c>
      <c r="B16" s="55"/>
      <c r="C16" s="9">
        <v>0.19</v>
      </c>
      <c r="D16" s="55"/>
      <c r="E16" s="55"/>
      <c r="F16" s="55"/>
      <c r="G16" s="56">
        <f>+G14*0.19</f>
        <v>14847907.200000003</v>
      </c>
      <c r="H16" s="57"/>
    </row>
    <row r="17" spans="1:10" ht="18.75" thickBot="1" x14ac:dyDescent="0.3">
      <c r="A17" s="58" t="s">
        <v>17</v>
      </c>
      <c r="B17" s="59"/>
      <c r="C17" s="59"/>
      <c r="D17" s="59"/>
      <c r="E17" s="59"/>
      <c r="F17" s="59"/>
      <c r="G17" s="60">
        <f>SUM(G14:H16)</f>
        <v>96902131.200000018</v>
      </c>
      <c r="H17" s="61"/>
    </row>
    <row r="18" spans="1:10" x14ac:dyDescent="0.25">
      <c r="J18" s="11"/>
    </row>
  </sheetData>
  <mergeCells count="23">
    <mergeCell ref="A17:F17"/>
    <mergeCell ref="G17:H17"/>
    <mergeCell ref="A14:F14"/>
    <mergeCell ref="G14:H14"/>
    <mergeCell ref="A16:B16"/>
    <mergeCell ref="D16:F16"/>
    <mergeCell ref="G16:H16"/>
    <mergeCell ref="A15:B15"/>
    <mergeCell ref="D15:F15"/>
    <mergeCell ref="G15:H15"/>
    <mergeCell ref="A1:H3"/>
    <mergeCell ref="A4:A6"/>
    <mergeCell ref="D4:H6"/>
    <mergeCell ref="A7:B8"/>
    <mergeCell ref="C7:C8"/>
    <mergeCell ref="D7:D8"/>
    <mergeCell ref="E7:E8"/>
    <mergeCell ref="F7:F8"/>
    <mergeCell ref="G7:G8"/>
    <mergeCell ref="H7:H8"/>
    <mergeCell ref="A9:H9"/>
    <mergeCell ref="A13:F13"/>
    <mergeCell ref="G13:H1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Auxiliar3</cp:lastModifiedBy>
  <dcterms:created xsi:type="dcterms:W3CDTF">2018-12-05T11:40:15Z</dcterms:created>
  <dcterms:modified xsi:type="dcterms:W3CDTF">2018-12-05T12:33:03Z</dcterms:modified>
</cp:coreProperties>
</file>