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C:\Users\ELIANA.VELEZ\Desktop\temporal}\Procesos Menor Cuantia\3869\"/>
    </mc:Choice>
  </mc:AlternateContent>
  <xr:revisionPtr revIDLastSave="0" documentId="13_ncr:1_{DB61100D-876A-44E5-AA38-7A945C348592}" xr6:coauthVersionLast="47" xr6:coauthVersionMax="47" xr10:uidLastSave="{00000000-0000-0000-0000-000000000000}"/>
  <bookViews>
    <workbookView xWindow="-120" yWindow="-120" windowWidth="29040" windowHeight="15840" xr2:uid="{00000000-000D-0000-FFFF-FFFF00000000}"/>
  </bookViews>
  <sheets>
    <sheet name="PRESUPUESTO OFICIAL" sheetId="1" r:id="rId1"/>
    <sheet name="PROPUESTA ECONOMICA" sheetId="7" r:id="rId2"/>
    <sheet name="APU" sheetId="10" r:id="rId3"/>
    <sheet name="AIU" sheetId="11" r:id="rId4"/>
    <sheet name="INDICAR EL CODIGO DEL ITEM" sheetId="9" r:id="rId5"/>
    <sheet name="PROTOCOLO DE BIOSEGURIDAD" sheetId="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3">#REF!</definedName>
    <definedName name="\0" localSheetId="2">#REF!</definedName>
    <definedName name="\0">#REF!</definedName>
    <definedName name="\00" localSheetId="3">#REF!</definedName>
    <definedName name="\00" localSheetId="2">#REF!</definedName>
    <definedName name="\00">#REF!</definedName>
    <definedName name="\a" localSheetId="3">#REF!</definedName>
    <definedName name="\a" localSheetId="2">#REF!</definedName>
    <definedName name="\a">#REF!</definedName>
    <definedName name="\AA" localSheetId="3">[1]LIQUIDACION!#REF!</definedName>
    <definedName name="\AA" localSheetId="2">[1]LIQUIDACION!#REF!</definedName>
    <definedName name="\AA">[1]LIQUIDACION!#REF!</definedName>
    <definedName name="\b" localSheetId="3">[2]STRSUMM0!#REF!</definedName>
    <definedName name="\b" localSheetId="2">[2]STRSUMM0!#REF!</definedName>
    <definedName name="\b">[2]STRSUMM0!#REF!</definedName>
    <definedName name="\bb" localSheetId="3">[2]STRSUMM0!#REF!</definedName>
    <definedName name="\bb" localSheetId="2">[2]STRSUMM0!#REF!</definedName>
    <definedName name="\bb">[2]STRSUMM0!#REF!</definedName>
    <definedName name="\E" localSheetId="3">#REF!</definedName>
    <definedName name="\E" localSheetId="2">#REF!</definedName>
    <definedName name="\E">#REF!</definedName>
    <definedName name="\EE" localSheetId="3">#REF!</definedName>
    <definedName name="\EE" localSheetId="2">#REF!</definedName>
    <definedName name="\EE">#REF!</definedName>
    <definedName name="\G" localSheetId="3">#REF!</definedName>
    <definedName name="\G" localSheetId="2">#REF!</definedName>
    <definedName name="\G">#REF!</definedName>
    <definedName name="\k" localSheetId="3">'[3]7422CW00'!#REF!</definedName>
    <definedName name="\k" localSheetId="2">'[3]7422CW00'!#REF!</definedName>
    <definedName name="\k">'[3]7422CW00'!#REF!</definedName>
    <definedName name="\l" localSheetId="3">[4]STRSUMM0!#REF!</definedName>
    <definedName name="\l" localSheetId="2">[4]STRSUMM0!#REF!</definedName>
    <definedName name="\l">[4]STRSUMM0!#REF!</definedName>
    <definedName name="\M" localSheetId="3">#REF!</definedName>
    <definedName name="\M" localSheetId="2">#REF!</definedName>
    <definedName name="\M">#REF!</definedName>
    <definedName name="\ñ" localSheetId="3">'[5]7422CW00'!#REF!</definedName>
    <definedName name="\ñ" localSheetId="2">'[5]7422CW00'!#REF!</definedName>
    <definedName name="\ñ">'[5]7422CW00'!#REF!</definedName>
    <definedName name="\P" localSheetId="3">#REF!</definedName>
    <definedName name="\P" localSheetId="2">#REF!</definedName>
    <definedName name="\P">#REF!</definedName>
    <definedName name="\R" localSheetId="3">#REF!</definedName>
    <definedName name="\R" localSheetId="2">#REF!</definedName>
    <definedName name="\R">#REF!</definedName>
    <definedName name="\s" localSheetId="3">#REF!</definedName>
    <definedName name="\s" localSheetId="2">#REF!</definedName>
    <definedName name="\s">#REF!</definedName>
    <definedName name="\V" localSheetId="3">#REF!</definedName>
    <definedName name="\V" localSheetId="2">#REF!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3" hidden="1">[7]INST!#REF!</definedName>
    <definedName name="_________key2" localSheetId="2" hidden="1">[7]INST!#REF!</definedName>
    <definedName name="_________key2" hidden="1">[7]INST!#REF!</definedName>
    <definedName name="_________PJ50" localSheetId="3">#REF!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3" hidden="1">[8]INST!#REF!</definedName>
    <definedName name="________key2" localSheetId="2" hidden="1">[8]INST!#REF!</definedName>
    <definedName name="________key2" hidden="1">[8]INST!#REF!</definedName>
    <definedName name="________key3" localSheetId="3" hidden="1">#REF!</definedName>
    <definedName name="________key3" localSheetId="2" hidden="1">#REF!</definedName>
    <definedName name="________key3" hidden="1">#REF!</definedName>
    <definedName name="________MA2" localSheetId="3">#REF!</definedName>
    <definedName name="________MA2" localSheetId="2">#REF!</definedName>
    <definedName name="________MA2">#REF!</definedName>
    <definedName name="________PJ50" localSheetId="3">#REF!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 localSheetId="2">#REF!</definedName>
    <definedName name="_______MA2">#REF!</definedName>
    <definedName name="_______PJ50" localSheetId="3">#REF!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 localSheetId="2">#REF!</definedName>
    <definedName name="______MA2">#REF!</definedName>
    <definedName name="______PJ50" localSheetId="3">#REF!</definedName>
    <definedName name="______PJ50" localSheetId="2">#REF!</definedName>
    <definedName name="______PJ50">#REF!</definedName>
    <definedName name="______pr01" localSheetId="3">#REF!</definedName>
    <definedName name="______pr01" localSheetId="2">#REF!</definedName>
    <definedName name="______pr01">#REF!</definedName>
    <definedName name="______pr02" localSheetId="3">#REF!</definedName>
    <definedName name="______pr02" localSheetId="2">#REF!</definedName>
    <definedName name="______pr02">#REF!</definedName>
    <definedName name="______pr03" localSheetId="3">#REF!</definedName>
    <definedName name="______pr03" localSheetId="2">#REF!</definedName>
    <definedName name="______pr03">#REF!</definedName>
    <definedName name="______pr04" localSheetId="3">#REF!</definedName>
    <definedName name="______pr04" localSheetId="2">#REF!</definedName>
    <definedName name="______pr04">#REF!</definedName>
    <definedName name="______pr05" localSheetId="3">#REF!</definedName>
    <definedName name="______pr05" localSheetId="2">#REF!</definedName>
    <definedName name="______pr05">#REF!</definedName>
    <definedName name="______pr06" localSheetId="3">#REF!</definedName>
    <definedName name="______pr06" localSheetId="2">#REF!</definedName>
    <definedName name="______pr06">#REF!</definedName>
    <definedName name="______pr07" localSheetId="3">#REF!</definedName>
    <definedName name="______pr07" localSheetId="2">#REF!</definedName>
    <definedName name="______pr07">#REF!</definedName>
    <definedName name="______pr08" localSheetId="3">#REF!</definedName>
    <definedName name="______pr08" localSheetId="2">#REF!</definedName>
    <definedName name="______pr08">#REF!</definedName>
    <definedName name="______pr09" localSheetId="3">#REF!</definedName>
    <definedName name="______pr09" localSheetId="2">#REF!</definedName>
    <definedName name="______pr09">#REF!</definedName>
    <definedName name="______pr10" localSheetId="3">#REF!</definedName>
    <definedName name="______pr10" localSheetId="2">#REF!</definedName>
    <definedName name="______pr10">#REF!</definedName>
    <definedName name="______pr11" localSheetId="3">#REF!</definedName>
    <definedName name="______pr11" localSheetId="2">#REF!</definedName>
    <definedName name="______pr11">#REF!</definedName>
    <definedName name="______pr12" localSheetId="3">#REF!</definedName>
    <definedName name="______pr12" localSheetId="2">#REF!</definedName>
    <definedName name="______pr12">#REF!</definedName>
    <definedName name="______pr13" localSheetId="3">#REF!</definedName>
    <definedName name="______pr13" localSheetId="2">#REF!</definedName>
    <definedName name="______pr13">#REF!</definedName>
    <definedName name="______pr14" localSheetId="3">#REF!</definedName>
    <definedName name="______pr14" localSheetId="2">#REF!</definedName>
    <definedName name="______pr14">#REF!</definedName>
    <definedName name="______pr15" localSheetId="3">#REF!</definedName>
    <definedName name="______pr15" localSheetId="2">#REF!</definedName>
    <definedName name="______pr15">#REF!</definedName>
    <definedName name="______pr16" localSheetId="3">#REF!</definedName>
    <definedName name="______pr16" localSheetId="2">#REF!</definedName>
    <definedName name="______pr16">#REF!</definedName>
    <definedName name="______pr17" localSheetId="3">#REF!</definedName>
    <definedName name="______pr17" localSheetId="2">#REF!</definedName>
    <definedName name="______pr17">#REF!</definedName>
    <definedName name="______pr18" localSheetId="3">#REF!</definedName>
    <definedName name="______pr18" localSheetId="2">#REF!</definedName>
    <definedName name="______pr18">#REF!</definedName>
    <definedName name="______pr19" localSheetId="3">#REF!</definedName>
    <definedName name="______pr19" localSheetId="2">#REF!</definedName>
    <definedName name="______pr19">#REF!</definedName>
    <definedName name="______pr20" localSheetId="3">#REF!</definedName>
    <definedName name="______pr20" localSheetId="2">#REF!</definedName>
    <definedName name="______pr20">#REF!</definedName>
    <definedName name="______pr21" localSheetId="3">#REF!</definedName>
    <definedName name="______pr21" localSheetId="2">#REF!</definedName>
    <definedName name="______pr21">#REF!</definedName>
    <definedName name="______pr22" localSheetId="3">#REF!</definedName>
    <definedName name="______pr22" localSheetId="2">#REF!</definedName>
    <definedName name="______pr22">#REF!</definedName>
    <definedName name="______pr23" localSheetId="3">#REF!</definedName>
    <definedName name="______pr23" localSheetId="2">#REF!</definedName>
    <definedName name="______pr23">#REF!</definedName>
    <definedName name="______pr24" localSheetId="3">#REF!</definedName>
    <definedName name="______pr24" localSheetId="2">#REF!</definedName>
    <definedName name="______pr24">#REF!</definedName>
    <definedName name="______pr25" localSheetId="3">#REF!</definedName>
    <definedName name="______pr25" localSheetId="2">#REF!</definedName>
    <definedName name="______pr25">#REF!</definedName>
    <definedName name="______pr26" localSheetId="3">#REF!</definedName>
    <definedName name="______pr26" localSheetId="2">#REF!</definedName>
    <definedName name="______pr26">#REF!</definedName>
    <definedName name="______pr27" localSheetId="3">#REF!</definedName>
    <definedName name="______pr27" localSheetId="2">#REF!</definedName>
    <definedName name="______pr27">#REF!</definedName>
    <definedName name="______pr28" localSheetId="3">#REF!</definedName>
    <definedName name="______pr28" localSheetId="2">#REF!</definedName>
    <definedName name="______pr28">#REF!</definedName>
    <definedName name="______pr29" localSheetId="3">#REF!</definedName>
    <definedName name="______pr29" localSheetId="2">#REF!</definedName>
    <definedName name="______pr29">#REF!</definedName>
    <definedName name="______pr30" localSheetId="3">#REF!</definedName>
    <definedName name="______pr30" localSheetId="2">#REF!</definedName>
    <definedName name="______pr30">#REF!</definedName>
    <definedName name="______pr31" localSheetId="3">#REF!</definedName>
    <definedName name="______pr31" localSheetId="2">#REF!</definedName>
    <definedName name="______pr31">#REF!</definedName>
    <definedName name="______pr32" localSheetId="3">#REF!</definedName>
    <definedName name="______pr32" localSheetId="2">#REF!</definedName>
    <definedName name="______pr32">#REF!</definedName>
    <definedName name="______pr33" localSheetId="3">#REF!</definedName>
    <definedName name="______pr33" localSheetId="2">#REF!</definedName>
    <definedName name="______pr33">#REF!</definedName>
    <definedName name="______pr34" localSheetId="3">#REF!</definedName>
    <definedName name="______pr34" localSheetId="2">#REF!</definedName>
    <definedName name="______pr34">#REF!</definedName>
    <definedName name="______pr35" localSheetId="3">#REF!</definedName>
    <definedName name="______pr35" localSheetId="2">#REF!</definedName>
    <definedName name="______pr35">#REF!</definedName>
    <definedName name="______pr36" localSheetId="3">#REF!</definedName>
    <definedName name="______pr36" localSheetId="2">#REF!</definedName>
    <definedName name="______pr36">#REF!</definedName>
    <definedName name="______pr37" localSheetId="3">#REF!</definedName>
    <definedName name="______pr37" localSheetId="2">#REF!</definedName>
    <definedName name="______pr37">#REF!</definedName>
    <definedName name="______pr38" localSheetId="3">#REF!</definedName>
    <definedName name="______pr38" localSheetId="2">#REF!</definedName>
    <definedName name="______pr38">#REF!</definedName>
    <definedName name="______pr39" localSheetId="3">#REF!</definedName>
    <definedName name="______pr39" localSheetId="2">#REF!</definedName>
    <definedName name="______pr39">#REF!</definedName>
    <definedName name="______pr40" localSheetId="3">#REF!</definedName>
    <definedName name="______pr40" localSheetId="2">#REF!</definedName>
    <definedName name="______pr40">#REF!</definedName>
    <definedName name="______pr41" localSheetId="3">#REF!</definedName>
    <definedName name="______pr41" localSheetId="2">#REF!</definedName>
    <definedName name="______pr41">#REF!</definedName>
    <definedName name="______pr42" localSheetId="3">#REF!</definedName>
    <definedName name="______pr42" localSheetId="2">#REF!</definedName>
    <definedName name="______pr42">#REF!</definedName>
    <definedName name="______pr43" localSheetId="3">#REF!</definedName>
    <definedName name="______pr43" localSheetId="2">#REF!</definedName>
    <definedName name="______pr43">#REF!</definedName>
    <definedName name="______pr44" localSheetId="3">#REF!</definedName>
    <definedName name="______pr44" localSheetId="2">#REF!</definedName>
    <definedName name="______pr44">#REF!</definedName>
    <definedName name="______pr45" localSheetId="3">#REF!</definedName>
    <definedName name="______pr45" localSheetId="2">#REF!</definedName>
    <definedName name="______pr45">#REF!</definedName>
    <definedName name="______pr46" localSheetId="3">#REF!</definedName>
    <definedName name="______pr46" localSheetId="2">#REF!</definedName>
    <definedName name="______pr46">#REF!</definedName>
    <definedName name="______pr47" localSheetId="3">#REF!</definedName>
    <definedName name="______pr47" localSheetId="2">#REF!</definedName>
    <definedName name="______pr47">#REF!</definedName>
    <definedName name="______pr48" localSheetId="3">#REF!</definedName>
    <definedName name="______pr48" localSheetId="2">#REF!</definedName>
    <definedName name="______pr48">#REF!</definedName>
    <definedName name="______pr49" localSheetId="3">#REF!</definedName>
    <definedName name="______pr49" localSheetId="2">#REF!</definedName>
    <definedName name="______pr49">#REF!</definedName>
    <definedName name="______pr50" localSheetId="3">#REF!</definedName>
    <definedName name="______pr50" localSheetId="2">#REF!</definedName>
    <definedName name="______pr50">#REF!</definedName>
    <definedName name="______pr51" localSheetId="3">#REF!</definedName>
    <definedName name="______pr51" localSheetId="2">#REF!</definedName>
    <definedName name="______pr51">#REF!</definedName>
    <definedName name="______pr52" localSheetId="3">#REF!</definedName>
    <definedName name="______pr52" localSheetId="2">#REF!</definedName>
    <definedName name="______pr52">#REF!</definedName>
    <definedName name="______pr53" localSheetId="3">#REF!</definedName>
    <definedName name="______pr53" localSheetId="2">#REF!</definedName>
    <definedName name="______pr53">#REF!</definedName>
    <definedName name="______pr54" localSheetId="3">#REF!</definedName>
    <definedName name="______pr54" localSheetId="2">#REF!</definedName>
    <definedName name="______pr54">#REF!</definedName>
    <definedName name="______pr55" localSheetId="3">#REF!</definedName>
    <definedName name="______pr55" localSheetId="2">#REF!</definedName>
    <definedName name="______pr55">#REF!</definedName>
    <definedName name="______pr56" localSheetId="3">#REF!</definedName>
    <definedName name="______pr56" localSheetId="2">#REF!</definedName>
    <definedName name="______pr56">#REF!</definedName>
    <definedName name="______pr57" localSheetId="3">#REF!</definedName>
    <definedName name="______pr57" localSheetId="2">#REF!</definedName>
    <definedName name="______pr57">#REF!</definedName>
    <definedName name="______pr58" localSheetId="3">#REF!</definedName>
    <definedName name="______pr58" localSheetId="2">#REF!</definedName>
    <definedName name="______pr58">#REF!</definedName>
    <definedName name="______pr59" localSheetId="3">#REF!</definedName>
    <definedName name="______pr59" localSheetId="2">#REF!</definedName>
    <definedName name="______pr59">#REF!</definedName>
    <definedName name="______pr60" localSheetId="3">#REF!</definedName>
    <definedName name="______pr60" localSheetId="2">#REF!</definedName>
    <definedName name="______pr60">#REF!</definedName>
    <definedName name="______pr61" localSheetId="3">#REF!</definedName>
    <definedName name="______pr61" localSheetId="2">#REF!</definedName>
    <definedName name="______pr61">#REF!</definedName>
    <definedName name="______pr62" localSheetId="3">#REF!</definedName>
    <definedName name="______pr62" localSheetId="2">#REF!</definedName>
    <definedName name="______pr62">#REF!</definedName>
    <definedName name="______pr63" localSheetId="3">#REF!</definedName>
    <definedName name="______pr63" localSheetId="2">#REF!</definedName>
    <definedName name="______pr63">#REF!</definedName>
    <definedName name="______pr64" localSheetId="3">#REF!</definedName>
    <definedName name="______pr64" localSheetId="2">#REF!</definedName>
    <definedName name="______pr64">#REF!</definedName>
    <definedName name="______pr65" localSheetId="3">#REF!</definedName>
    <definedName name="______pr65" localSheetId="2">#REF!</definedName>
    <definedName name="______pr65">#REF!</definedName>
    <definedName name="______pr66" localSheetId="3">#REF!</definedName>
    <definedName name="______pr66" localSheetId="2">#REF!</definedName>
    <definedName name="______pr66">#REF!</definedName>
    <definedName name="______pr67" localSheetId="3">#REF!</definedName>
    <definedName name="______pr67" localSheetId="2">#REF!</definedName>
    <definedName name="______pr67">#REF!</definedName>
    <definedName name="______pr68" localSheetId="3">#REF!</definedName>
    <definedName name="______pr68" localSheetId="2">#REF!</definedName>
    <definedName name="______pr68">#REF!</definedName>
    <definedName name="______pr69" localSheetId="3">#REF!</definedName>
    <definedName name="______pr69" localSheetId="2">#REF!</definedName>
    <definedName name="______pr69">#REF!</definedName>
    <definedName name="______pr70" localSheetId="3">#REF!</definedName>
    <definedName name="______pr70" localSheetId="2">#REF!</definedName>
    <definedName name="______pr70">#REF!</definedName>
    <definedName name="______pr71" localSheetId="3">#REF!</definedName>
    <definedName name="______pr71" localSheetId="2">#REF!</definedName>
    <definedName name="______pr71">#REF!</definedName>
    <definedName name="______pr72" localSheetId="3">#REF!</definedName>
    <definedName name="______pr72" localSheetId="2">#REF!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3">[9]!_xlbgnm.ane7</definedName>
    <definedName name="_____ane7" localSheetId="2">[9]!_xlbgnm.ane7</definedName>
    <definedName name="_____ane7">[9]!_xlbgnm.ane7</definedName>
    <definedName name="_____ane8" localSheetId="3">[9]!_xlbgnm.ane8</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3">[11]Tablas!#REF!</definedName>
    <definedName name="_____DCI1" localSheetId="2">[11]Tablas!#REF!</definedName>
    <definedName name="_____DCI1">[11]Tablas!#REF!</definedName>
    <definedName name="_____DDS1" localSheetId="3">[11]Tablas!#REF!</definedName>
    <definedName name="_____DDS1" localSheetId="2">[11]Tablas!#REF!</definedName>
    <definedName name="_____DDS1">[11]Tablas!#REF!</definedName>
    <definedName name="_____DGO1" localSheetId="3">[11]Tablas!#REF!</definedName>
    <definedName name="_____DGO1" localSheetId="2">[11]Tablas!#REF!</definedName>
    <definedName name="_____DGO1">[11]Tablas!#REF!</definedName>
    <definedName name="_____DGP1" localSheetId="3">[11]Tablas!#REF!</definedName>
    <definedName name="_____DGP1" localSheetId="2">[11]Tablas!#REF!</definedName>
    <definedName name="_____DGP1">[11]Tablas!#REF!</definedName>
    <definedName name="_____DIJ1" localSheetId="3">[11]Tablas!#REF!</definedName>
    <definedName name="_____DIJ1" localSheetId="2">[11]Tablas!#REF!</definedName>
    <definedName name="_____DIJ1">[11]Tablas!#REF!</definedName>
    <definedName name="_____DPI1" localSheetId="3">[11]Tablas!#REF!</definedName>
    <definedName name="_____DPI1" localSheetId="2">[11]Tablas!#REF!</definedName>
    <definedName name="_____DPI1">[11]Tablas!#REF!</definedName>
    <definedName name="_____DPY1" localSheetId="3">[11]Tablas!#REF!</definedName>
    <definedName name="_____DPY1" localSheetId="2">[11]Tablas!#REF!</definedName>
    <definedName name="_____DPY1">[11]Tablas!#REF!</definedName>
    <definedName name="_____DRI1" localSheetId="3">[11]Tablas!#REF!</definedName>
    <definedName name="_____DRI1" localSheetId="2">[11]Tablas!#REF!</definedName>
    <definedName name="_____DRI1">[11]Tablas!#REF!</definedName>
    <definedName name="_____DRL1" localSheetId="3">[11]Tablas!#REF!</definedName>
    <definedName name="_____DRL1" localSheetId="2">[11]Tablas!#REF!</definedName>
    <definedName name="_____DRL1">[11]Tablas!#REF!</definedName>
    <definedName name="_____DSP1" localSheetId="3">[11]Tablas!#REF!</definedName>
    <definedName name="_____DSP1" localSheetId="2">[11]Tablas!#REF!</definedName>
    <definedName name="_____DSP1">[11]Tablas!#REF!</definedName>
    <definedName name="_____ECP1" localSheetId="3">[11]Tablas!#REF!</definedName>
    <definedName name="_____ECP1" localSheetId="2">[11]Tablas!#REF!</definedName>
    <definedName name="_____ECP1">[11]Tablas!#REF!</definedName>
    <definedName name="_____ICP1" localSheetId="3">[11]Tablas!#REF!</definedName>
    <definedName name="_____ICP1" localSheetId="2">[11]Tablas!#REF!</definedName>
    <definedName name="_____ICP1">[11]Tablas!#REF!</definedName>
    <definedName name="_____MA2" localSheetId="3">#REF!</definedName>
    <definedName name="_____MA2" localSheetId="2">#REF!</definedName>
    <definedName name="_____MA2">#REF!</definedName>
    <definedName name="_____OCD1" localSheetId="3">[11]Tablas!#REF!</definedName>
    <definedName name="_____OCD1" localSheetId="2">[11]Tablas!#REF!</definedName>
    <definedName name="_____OCD1">[11]Tablas!#REF!</definedName>
    <definedName name="_____OCI1" localSheetId="3">[11]Tablas!#REF!</definedName>
    <definedName name="_____OCI1" localSheetId="2">[11]Tablas!#REF!</definedName>
    <definedName name="_____OCI1">[11]Tablas!#REF!</definedName>
    <definedName name="_____PJ50" localSheetId="3">#REF!</definedName>
    <definedName name="_____PJ50" localSheetId="2">#REF!</definedName>
    <definedName name="_____PJ50">#REF!</definedName>
    <definedName name="_____pr01" localSheetId="3">#REF!</definedName>
    <definedName name="_____pr01" localSheetId="2">#REF!</definedName>
    <definedName name="_____pr01">#REF!</definedName>
    <definedName name="_____pr02" localSheetId="3">#REF!</definedName>
    <definedName name="_____pr02" localSheetId="2">#REF!</definedName>
    <definedName name="_____pr02">#REF!</definedName>
    <definedName name="_____pr03" localSheetId="3">#REF!</definedName>
    <definedName name="_____pr03" localSheetId="2">#REF!</definedName>
    <definedName name="_____pr03">#REF!</definedName>
    <definedName name="_____pr04" localSheetId="3">#REF!</definedName>
    <definedName name="_____pr04" localSheetId="2">#REF!</definedName>
    <definedName name="_____pr04">#REF!</definedName>
    <definedName name="_____pr05" localSheetId="3">#REF!</definedName>
    <definedName name="_____pr05" localSheetId="2">#REF!</definedName>
    <definedName name="_____pr05">#REF!</definedName>
    <definedName name="_____pr06" localSheetId="3">#REF!</definedName>
    <definedName name="_____pr06" localSheetId="2">#REF!</definedName>
    <definedName name="_____pr06">#REF!</definedName>
    <definedName name="_____pr07" localSheetId="3">#REF!</definedName>
    <definedName name="_____pr07" localSheetId="2">#REF!</definedName>
    <definedName name="_____pr07">#REF!</definedName>
    <definedName name="_____pr08" localSheetId="3">#REF!</definedName>
    <definedName name="_____pr08" localSheetId="2">#REF!</definedName>
    <definedName name="_____pr08">#REF!</definedName>
    <definedName name="_____pr09" localSheetId="3">#REF!</definedName>
    <definedName name="_____pr09" localSheetId="2">#REF!</definedName>
    <definedName name="_____pr09">#REF!</definedName>
    <definedName name="_____pr10" localSheetId="3">#REF!</definedName>
    <definedName name="_____pr10" localSheetId="2">#REF!</definedName>
    <definedName name="_____pr10">#REF!</definedName>
    <definedName name="_____pr11" localSheetId="3">#REF!</definedName>
    <definedName name="_____pr11" localSheetId="2">#REF!</definedName>
    <definedName name="_____pr11">#REF!</definedName>
    <definedName name="_____pr12" localSheetId="3">#REF!</definedName>
    <definedName name="_____pr12" localSheetId="2">#REF!</definedName>
    <definedName name="_____pr12">#REF!</definedName>
    <definedName name="_____pr13" localSheetId="3">#REF!</definedName>
    <definedName name="_____pr13" localSheetId="2">#REF!</definedName>
    <definedName name="_____pr13">#REF!</definedName>
    <definedName name="_____pr14" localSheetId="3">#REF!</definedName>
    <definedName name="_____pr14" localSheetId="2">#REF!</definedName>
    <definedName name="_____pr14">#REF!</definedName>
    <definedName name="_____pr15" localSheetId="3">#REF!</definedName>
    <definedName name="_____pr15" localSheetId="2">#REF!</definedName>
    <definedName name="_____pr15">#REF!</definedName>
    <definedName name="_____pr16" localSheetId="3">#REF!</definedName>
    <definedName name="_____pr16" localSheetId="2">#REF!</definedName>
    <definedName name="_____pr16">#REF!</definedName>
    <definedName name="_____pr17" localSheetId="3">#REF!</definedName>
    <definedName name="_____pr17" localSheetId="2">#REF!</definedName>
    <definedName name="_____pr17">#REF!</definedName>
    <definedName name="_____pr18" localSheetId="3">#REF!</definedName>
    <definedName name="_____pr18" localSheetId="2">#REF!</definedName>
    <definedName name="_____pr18">#REF!</definedName>
    <definedName name="_____pr19" localSheetId="3">#REF!</definedName>
    <definedName name="_____pr19" localSheetId="2">#REF!</definedName>
    <definedName name="_____pr19">#REF!</definedName>
    <definedName name="_____pr20" localSheetId="3">#REF!</definedName>
    <definedName name="_____pr20" localSheetId="2">#REF!</definedName>
    <definedName name="_____pr20">#REF!</definedName>
    <definedName name="_____pr21" localSheetId="3">#REF!</definedName>
    <definedName name="_____pr21" localSheetId="2">#REF!</definedName>
    <definedName name="_____pr21">#REF!</definedName>
    <definedName name="_____pr22" localSheetId="3">#REF!</definedName>
    <definedName name="_____pr22" localSheetId="2">#REF!</definedName>
    <definedName name="_____pr22">#REF!</definedName>
    <definedName name="_____pr23" localSheetId="3">#REF!</definedName>
    <definedName name="_____pr23" localSheetId="2">#REF!</definedName>
    <definedName name="_____pr23">#REF!</definedName>
    <definedName name="_____pr24" localSheetId="3">#REF!</definedName>
    <definedName name="_____pr24" localSheetId="2">#REF!</definedName>
    <definedName name="_____pr24">#REF!</definedName>
    <definedName name="_____pr25" localSheetId="3">#REF!</definedName>
    <definedName name="_____pr25" localSheetId="2">#REF!</definedName>
    <definedName name="_____pr25">#REF!</definedName>
    <definedName name="_____pr26" localSheetId="3">#REF!</definedName>
    <definedName name="_____pr26" localSheetId="2">#REF!</definedName>
    <definedName name="_____pr26">#REF!</definedName>
    <definedName name="_____pr27" localSheetId="3">#REF!</definedName>
    <definedName name="_____pr27" localSheetId="2">#REF!</definedName>
    <definedName name="_____pr27">#REF!</definedName>
    <definedName name="_____pr28" localSheetId="3">#REF!</definedName>
    <definedName name="_____pr28" localSheetId="2">#REF!</definedName>
    <definedName name="_____pr28">#REF!</definedName>
    <definedName name="_____pr29" localSheetId="3">#REF!</definedName>
    <definedName name="_____pr29" localSheetId="2">#REF!</definedName>
    <definedName name="_____pr29">#REF!</definedName>
    <definedName name="_____pr30" localSheetId="3">#REF!</definedName>
    <definedName name="_____pr30" localSheetId="2">#REF!</definedName>
    <definedName name="_____pr30">#REF!</definedName>
    <definedName name="_____pr31" localSheetId="3">#REF!</definedName>
    <definedName name="_____pr31" localSheetId="2">#REF!</definedName>
    <definedName name="_____pr31">#REF!</definedName>
    <definedName name="_____pr32" localSheetId="3">#REF!</definedName>
    <definedName name="_____pr32" localSheetId="2">#REF!</definedName>
    <definedName name="_____pr32">#REF!</definedName>
    <definedName name="_____pr33" localSheetId="3">#REF!</definedName>
    <definedName name="_____pr33" localSheetId="2">#REF!</definedName>
    <definedName name="_____pr33">#REF!</definedName>
    <definedName name="_____pr34" localSheetId="3">#REF!</definedName>
    <definedName name="_____pr34" localSheetId="2">#REF!</definedName>
    <definedName name="_____pr34">#REF!</definedName>
    <definedName name="_____pr35" localSheetId="3">#REF!</definedName>
    <definedName name="_____pr35" localSheetId="2">#REF!</definedName>
    <definedName name="_____pr35">#REF!</definedName>
    <definedName name="_____pr36" localSheetId="3">#REF!</definedName>
    <definedName name="_____pr36" localSheetId="2">#REF!</definedName>
    <definedName name="_____pr36">#REF!</definedName>
    <definedName name="_____pr37" localSheetId="3">#REF!</definedName>
    <definedName name="_____pr37" localSheetId="2">#REF!</definedName>
    <definedName name="_____pr37">#REF!</definedName>
    <definedName name="_____pr38" localSheetId="3">#REF!</definedName>
    <definedName name="_____pr38" localSheetId="2">#REF!</definedName>
    <definedName name="_____pr38">#REF!</definedName>
    <definedName name="_____pr39" localSheetId="3">#REF!</definedName>
    <definedName name="_____pr39" localSheetId="2">#REF!</definedName>
    <definedName name="_____pr39">#REF!</definedName>
    <definedName name="_____pr40" localSheetId="3">#REF!</definedName>
    <definedName name="_____pr40" localSheetId="2">#REF!</definedName>
    <definedName name="_____pr40">#REF!</definedName>
    <definedName name="_____pr41" localSheetId="3">#REF!</definedName>
    <definedName name="_____pr41" localSheetId="2">#REF!</definedName>
    <definedName name="_____pr41">#REF!</definedName>
    <definedName name="_____pr42" localSheetId="3">#REF!</definedName>
    <definedName name="_____pr42" localSheetId="2">#REF!</definedName>
    <definedName name="_____pr42">#REF!</definedName>
    <definedName name="_____pr43" localSheetId="3">#REF!</definedName>
    <definedName name="_____pr43" localSheetId="2">#REF!</definedName>
    <definedName name="_____pr43">#REF!</definedName>
    <definedName name="_____pr44" localSheetId="3">#REF!</definedName>
    <definedName name="_____pr44" localSheetId="2">#REF!</definedName>
    <definedName name="_____pr44">#REF!</definedName>
    <definedName name="_____pr45" localSheetId="3">#REF!</definedName>
    <definedName name="_____pr45" localSheetId="2">#REF!</definedName>
    <definedName name="_____pr45">#REF!</definedName>
    <definedName name="_____pr46" localSheetId="3">#REF!</definedName>
    <definedName name="_____pr46" localSheetId="2">#REF!</definedName>
    <definedName name="_____pr46">#REF!</definedName>
    <definedName name="_____pr47" localSheetId="3">#REF!</definedName>
    <definedName name="_____pr47" localSheetId="2">#REF!</definedName>
    <definedName name="_____pr47">#REF!</definedName>
    <definedName name="_____pr48" localSheetId="3">#REF!</definedName>
    <definedName name="_____pr48" localSheetId="2">#REF!</definedName>
    <definedName name="_____pr48">#REF!</definedName>
    <definedName name="_____pr49" localSheetId="3">#REF!</definedName>
    <definedName name="_____pr49" localSheetId="2">#REF!</definedName>
    <definedName name="_____pr49">#REF!</definedName>
    <definedName name="_____pr50" localSheetId="3">#REF!</definedName>
    <definedName name="_____pr50" localSheetId="2">#REF!</definedName>
    <definedName name="_____pr50">#REF!</definedName>
    <definedName name="_____pr51" localSheetId="3">#REF!</definedName>
    <definedName name="_____pr51" localSheetId="2">#REF!</definedName>
    <definedName name="_____pr51">#REF!</definedName>
    <definedName name="_____pr52" localSheetId="3">#REF!</definedName>
    <definedName name="_____pr52" localSheetId="2">#REF!</definedName>
    <definedName name="_____pr52">#REF!</definedName>
    <definedName name="_____pr53" localSheetId="3">#REF!</definedName>
    <definedName name="_____pr53" localSheetId="2">#REF!</definedName>
    <definedName name="_____pr53">#REF!</definedName>
    <definedName name="_____pr54" localSheetId="3">#REF!</definedName>
    <definedName name="_____pr54" localSheetId="2">#REF!</definedName>
    <definedName name="_____pr54">#REF!</definedName>
    <definedName name="_____pr55" localSheetId="3">#REF!</definedName>
    <definedName name="_____pr55" localSheetId="2">#REF!</definedName>
    <definedName name="_____pr55">#REF!</definedName>
    <definedName name="_____pr56" localSheetId="3">#REF!</definedName>
    <definedName name="_____pr56" localSheetId="2">#REF!</definedName>
    <definedName name="_____pr56">#REF!</definedName>
    <definedName name="_____pr57" localSheetId="3">#REF!</definedName>
    <definedName name="_____pr57" localSheetId="2">#REF!</definedName>
    <definedName name="_____pr57">#REF!</definedName>
    <definedName name="_____pr58" localSheetId="3">#REF!</definedName>
    <definedName name="_____pr58" localSheetId="2">#REF!</definedName>
    <definedName name="_____pr58">#REF!</definedName>
    <definedName name="_____pr59" localSheetId="3">#REF!</definedName>
    <definedName name="_____pr59" localSheetId="2">#REF!</definedName>
    <definedName name="_____pr59">#REF!</definedName>
    <definedName name="_____pr60" localSheetId="3">#REF!</definedName>
    <definedName name="_____pr60" localSheetId="2">#REF!</definedName>
    <definedName name="_____pr60">#REF!</definedName>
    <definedName name="_____pr61" localSheetId="3">#REF!</definedName>
    <definedName name="_____pr61" localSheetId="2">#REF!</definedName>
    <definedName name="_____pr61">#REF!</definedName>
    <definedName name="_____pr62" localSheetId="3">#REF!</definedName>
    <definedName name="_____pr62" localSheetId="2">#REF!</definedName>
    <definedName name="_____pr62">#REF!</definedName>
    <definedName name="_____pr63" localSheetId="3">#REF!</definedName>
    <definedName name="_____pr63" localSheetId="2">#REF!</definedName>
    <definedName name="_____pr63">#REF!</definedName>
    <definedName name="_____pr64" localSheetId="3">#REF!</definedName>
    <definedName name="_____pr64" localSheetId="2">#REF!</definedName>
    <definedName name="_____pr64">#REF!</definedName>
    <definedName name="_____pr65" localSheetId="3">#REF!</definedName>
    <definedName name="_____pr65" localSheetId="2">#REF!</definedName>
    <definedName name="_____pr65">#REF!</definedName>
    <definedName name="_____pr66" localSheetId="3">#REF!</definedName>
    <definedName name="_____pr66" localSheetId="2">#REF!</definedName>
    <definedName name="_____pr66">#REF!</definedName>
    <definedName name="_____pr67" localSheetId="3">#REF!</definedName>
    <definedName name="_____pr67" localSheetId="2">#REF!</definedName>
    <definedName name="_____pr67">#REF!</definedName>
    <definedName name="_____pr68" localSheetId="3">#REF!</definedName>
    <definedName name="_____pr68" localSheetId="2">#REF!</definedName>
    <definedName name="_____pr68">#REF!</definedName>
    <definedName name="_____pr69" localSheetId="3">#REF!</definedName>
    <definedName name="_____pr69" localSheetId="2">#REF!</definedName>
    <definedName name="_____pr69">#REF!</definedName>
    <definedName name="_____pr70" localSheetId="3">#REF!</definedName>
    <definedName name="_____pr70" localSheetId="2">#REF!</definedName>
    <definedName name="_____pr70">#REF!</definedName>
    <definedName name="_____pr71" localSheetId="3">#REF!</definedName>
    <definedName name="_____pr71" localSheetId="2">#REF!</definedName>
    <definedName name="_____pr71">#REF!</definedName>
    <definedName name="_____pr72" localSheetId="3">#REF!</definedName>
    <definedName name="_____pr72" localSheetId="2">#REF!</definedName>
    <definedName name="_____pr72">#REF!</definedName>
    <definedName name="_____SBC1">[6]INV!$A$12:$D$15</definedName>
    <definedName name="_____SBC3">[6]INV!$F$12:$I$15</definedName>
    <definedName name="_____SBC5">[6]INV!$K$12:$N$15</definedName>
    <definedName name="_____VEX1" localSheetId="3">[11]Tablas!#REF!</definedName>
    <definedName name="_____VEX1" localSheetId="2">[11]Tablas!#REF!</definedName>
    <definedName name="_____VEX1">[11]Tablas!#REF!</definedName>
    <definedName name="_____VFA1" localSheetId="3">[11]Tablas!#REF!</definedName>
    <definedName name="_____VFA1" localSheetId="2">[11]Tablas!#REF!</definedName>
    <definedName name="_____VFA1">[11]Tablas!#REF!</definedName>
    <definedName name="_____VIT1" localSheetId="3">[11]Tablas!#REF!</definedName>
    <definedName name="_____VIT1" localSheetId="2">[11]Tablas!#REF!</definedName>
    <definedName name="_____VIT1">[11]Tablas!#REF!</definedName>
    <definedName name="_____VPR1" localSheetId="3">[11]Tablas!#REF!</definedName>
    <definedName name="_____VPR1" localSheetId="2">[11]Tablas!#REF!</definedName>
    <definedName name="_____VPR1">[11]Tablas!#REF!</definedName>
    <definedName name="_____VPR2" localSheetId="3">[12]Tablas!#REF!</definedName>
    <definedName name="_____VPR2" localSheetId="2">[12]Tablas!#REF!</definedName>
    <definedName name="_____VPR2">[12]Tablas!#REF!</definedName>
    <definedName name="_____VRP1" localSheetId="3">[11]Tablas!#REF!</definedName>
    <definedName name="_____VRP1" localSheetId="2">[11]Tablas!#REF!</definedName>
    <definedName name="_____VRP1">[11]Tablas!#REF!</definedName>
    <definedName name="_____VSM1" localSheetId="3">[11]Tablas!#REF!</definedName>
    <definedName name="_____VSM1" localSheetId="2">[11]Tablas!#REF!</definedName>
    <definedName name="_____VSM1">[11]Tablas!#REF!</definedName>
    <definedName name="____AFC1">[6]INV!$A$25:$D$28</definedName>
    <definedName name="____AFC3">[6]INV!$F$25:$I$28</definedName>
    <definedName name="____AFC5">[6]INV!$K$25:$N$28</definedName>
    <definedName name="____ane7" localSheetId="3">[13]!_xlbgnm.ane7</definedName>
    <definedName name="____ane7" localSheetId="2">[13]!_xlbgnm.ane7</definedName>
    <definedName name="____ane7">[13]!_xlbgnm.ane7</definedName>
    <definedName name="____ane8" localSheetId="3">[13]!_xlbgnm.ane8</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3">#REF!</definedName>
    <definedName name="____COM1" localSheetId="2">#REF!</definedName>
    <definedName name="____COM1">#REF!</definedName>
    <definedName name="____COM10" localSheetId="3">#REF!</definedName>
    <definedName name="____COM10" localSheetId="2">#REF!</definedName>
    <definedName name="____COM10">#REF!</definedName>
    <definedName name="____COM11" localSheetId="3">#REF!</definedName>
    <definedName name="____COM11" localSheetId="2">#REF!</definedName>
    <definedName name="____COM11">#REF!</definedName>
    <definedName name="____COM12" localSheetId="3">#REF!</definedName>
    <definedName name="____COM12" localSheetId="2">#REF!</definedName>
    <definedName name="____COM12">#REF!</definedName>
    <definedName name="____COM13" localSheetId="3">#REF!</definedName>
    <definedName name="____COM13" localSheetId="2">#REF!</definedName>
    <definedName name="____COM13">#REF!</definedName>
    <definedName name="____COM14" localSheetId="3">#REF!</definedName>
    <definedName name="____COM14" localSheetId="2">#REF!</definedName>
    <definedName name="____COM14">#REF!</definedName>
    <definedName name="____COM15" localSheetId="3">#REF!</definedName>
    <definedName name="____COM15" localSheetId="2">#REF!</definedName>
    <definedName name="____COM15">#REF!</definedName>
    <definedName name="____COM16" localSheetId="3">#REF!</definedName>
    <definedName name="____COM16" localSheetId="2">#REF!</definedName>
    <definedName name="____COM16">#REF!</definedName>
    <definedName name="____COM17" localSheetId="3">#REF!</definedName>
    <definedName name="____COM17" localSheetId="2">#REF!</definedName>
    <definedName name="____COM17">#REF!</definedName>
    <definedName name="____COM18" localSheetId="3">#REF!</definedName>
    <definedName name="____COM18" localSheetId="2">#REF!</definedName>
    <definedName name="____COM18">#REF!</definedName>
    <definedName name="____COM19" localSheetId="3">#REF!</definedName>
    <definedName name="____COM19" localSheetId="2">#REF!</definedName>
    <definedName name="____COM19">#REF!</definedName>
    <definedName name="____COM2" localSheetId="3">#REF!</definedName>
    <definedName name="____COM2" localSheetId="2">#REF!</definedName>
    <definedName name="____COM2">#REF!</definedName>
    <definedName name="____COM20" localSheetId="3">#REF!</definedName>
    <definedName name="____COM20" localSheetId="2">#REF!</definedName>
    <definedName name="____COM20">#REF!</definedName>
    <definedName name="____COM21" localSheetId="3">#REF!</definedName>
    <definedName name="____COM21" localSheetId="2">#REF!</definedName>
    <definedName name="____COM21">#REF!</definedName>
    <definedName name="____COM3" localSheetId="3">#REF!</definedName>
    <definedName name="____COM3" localSheetId="2">#REF!</definedName>
    <definedName name="____COM3">#REF!</definedName>
    <definedName name="____COM4" localSheetId="3">#REF!</definedName>
    <definedName name="____COM4" localSheetId="2">#REF!</definedName>
    <definedName name="____COM4">#REF!</definedName>
    <definedName name="____COM5" localSheetId="3">#REF!</definedName>
    <definedName name="____COM5" localSheetId="2">#REF!</definedName>
    <definedName name="____COM5">#REF!</definedName>
    <definedName name="____COM6" localSheetId="3">#REF!</definedName>
    <definedName name="____COM6" localSheetId="2">#REF!</definedName>
    <definedName name="____COM6">#REF!</definedName>
    <definedName name="____COM7" localSheetId="3">#REF!</definedName>
    <definedName name="____COM7" localSheetId="2">#REF!</definedName>
    <definedName name="____COM7">#REF!</definedName>
    <definedName name="____COM8" localSheetId="3">#REF!</definedName>
    <definedName name="____COM8" localSheetId="2">#REF!</definedName>
    <definedName name="____COM8">#REF!</definedName>
    <definedName name="____COM9" localSheetId="3">#REF!</definedName>
    <definedName name="____COM9" localSheetId="2">#REF!</definedName>
    <definedName name="____COM9">#REF!</definedName>
    <definedName name="____DCI1" localSheetId="3">[11]Tablas!#REF!</definedName>
    <definedName name="____DCI1" localSheetId="2">[11]Tablas!#REF!</definedName>
    <definedName name="____DCI1">[11]Tablas!#REF!</definedName>
    <definedName name="____DDS1" localSheetId="3">[11]Tablas!#REF!</definedName>
    <definedName name="____DDS1" localSheetId="2">[11]Tablas!#REF!</definedName>
    <definedName name="____DDS1">[11]Tablas!#REF!</definedName>
    <definedName name="____DGO1" localSheetId="3">[11]Tablas!#REF!</definedName>
    <definedName name="____DGO1" localSheetId="2">[11]Tablas!#REF!</definedName>
    <definedName name="____DGO1">[11]Tablas!#REF!</definedName>
    <definedName name="____DGP1" localSheetId="3">[11]Tablas!#REF!</definedName>
    <definedName name="____DGP1" localSheetId="2">[11]Tablas!#REF!</definedName>
    <definedName name="____DGP1">[11]Tablas!#REF!</definedName>
    <definedName name="____DIJ1" localSheetId="3">[11]Tablas!#REF!</definedName>
    <definedName name="____DIJ1" localSheetId="2">[11]Tablas!#REF!</definedName>
    <definedName name="____DIJ1">[11]Tablas!#REF!</definedName>
    <definedName name="____DPI1" localSheetId="3">[11]Tablas!#REF!</definedName>
    <definedName name="____DPI1" localSheetId="2">[11]Tablas!#REF!</definedName>
    <definedName name="____DPI1">[11]Tablas!#REF!</definedName>
    <definedName name="____DPY1" localSheetId="3">[11]Tablas!#REF!</definedName>
    <definedName name="____DPY1" localSheetId="2">[11]Tablas!#REF!</definedName>
    <definedName name="____DPY1">[11]Tablas!#REF!</definedName>
    <definedName name="____DRI1" localSheetId="3">[11]Tablas!#REF!</definedName>
    <definedName name="____DRI1" localSheetId="2">[11]Tablas!#REF!</definedName>
    <definedName name="____DRI1">[11]Tablas!#REF!</definedName>
    <definedName name="____DRL1" localSheetId="3">[11]Tablas!#REF!</definedName>
    <definedName name="____DRL1" localSheetId="2">[11]Tablas!#REF!</definedName>
    <definedName name="____DRL1">[11]Tablas!#REF!</definedName>
    <definedName name="____DSP1" localSheetId="3">[11]Tablas!#REF!</definedName>
    <definedName name="____DSP1" localSheetId="2">[11]Tablas!#REF!</definedName>
    <definedName name="____DSP1">[11]Tablas!#REF!</definedName>
    <definedName name="____ECP1" localSheetId="3">[11]Tablas!#REF!</definedName>
    <definedName name="____ECP1" localSheetId="2">[11]Tablas!#REF!</definedName>
    <definedName name="____ECP1">[11]Tablas!#REF!</definedName>
    <definedName name="____ICP1" localSheetId="3">[11]Tablas!#REF!</definedName>
    <definedName name="____ICP1" localSheetId="2">[11]Tablas!#REF!</definedName>
    <definedName name="____ICP1">[11]Tablas!#REF!</definedName>
    <definedName name="____LEY80" localSheetId="3">#REF!</definedName>
    <definedName name="____LEY80" localSheetId="2">#REF!</definedName>
    <definedName name="____LEY80">#REF!</definedName>
    <definedName name="____MA2" localSheetId="3">#REF!</definedName>
    <definedName name="____MA2" localSheetId="2">#REF!</definedName>
    <definedName name="____MA2">#REF!</definedName>
    <definedName name="____OCD1" localSheetId="3">[11]Tablas!#REF!</definedName>
    <definedName name="____OCD1" localSheetId="2">[11]Tablas!#REF!</definedName>
    <definedName name="____OCD1">[11]Tablas!#REF!</definedName>
    <definedName name="____OCI1" localSheetId="3">[11]Tablas!#REF!</definedName>
    <definedName name="____OCI1" localSheetId="2">[11]Tablas!#REF!</definedName>
    <definedName name="____OCI1">[11]Tablas!#REF!</definedName>
    <definedName name="____PJ50" localSheetId="3">#REF!</definedName>
    <definedName name="____PJ50" localSheetId="2">#REF!</definedName>
    <definedName name="____PJ50">#REF!</definedName>
    <definedName name="____pj51" localSheetId="3">#REF!</definedName>
    <definedName name="____pj51" localSheetId="2">#REF!</definedName>
    <definedName name="____pj51">#REF!</definedName>
    <definedName name="____pr01" localSheetId="3">#REF!</definedName>
    <definedName name="____pr01" localSheetId="2">#REF!</definedName>
    <definedName name="____pr01">#REF!</definedName>
    <definedName name="____pr02" localSheetId="3">#REF!</definedName>
    <definedName name="____pr02" localSheetId="2">#REF!</definedName>
    <definedName name="____pr02">#REF!</definedName>
    <definedName name="____pr03" localSheetId="3">#REF!</definedName>
    <definedName name="____pr03" localSheetId="2">#REF!</definedName>
    <definedName name="____pr03">#REF!</definedName>
    <definedName name="____pr04" localSheetId="3">#REF!</definedName>
    <definedName name="____pr04" localSheetId="2">#REF!</definedName>
    <definedName name="____pr04">#REF!</definedName>
    <definedName name="____pr05" localSheetId="3">#REF!</definedName>
    <definedName name="____pr05" localSheetId="2">#REF!</definedName>
    <definedName name="____pr05">#REF!</definedName>
    <definedName name="____pr06" localSheetId="3">#REF!</definedName>
    <definedName name="____pr06" localSheetId="2">#REF!</definedName>
    <definedName name="____pr06">#REF!</definedName>
    <definedName name="____pr07" localSheetId="3">#REF!</definedName>
    <definedName name="____pr07" localSheetId="2">#REF!</definedName>
    <definedName name="____pr07">#REF!</definedName>
    <definedName name="____pr08" localSheetId="3">#REF!</definedName>
    <definedName name="____pr08" localSheetId="2">#REF!</definedName>
    <definedName name="____pr08">#REF!</definedName>
    <definedName name="____pr09" localSheetId="3">#REF!</definedName>
    <definedName name="____pr09" localSheetId="2">#REF!</definedName>
    <definedName name="____pr09">#REF!</definedName>
    <definedName name="____pr10" localSheetId="3">#REF!</definedName>
    <definedName name="____pr10" localSheetId="2">#REF!</definedName>
    <definedName name="____pr10">#REF!</definedName>
    <definedName name="____pr11" localSheetId="3">#REF!</definedName>
    <definedName name="____pr11" localSheetId="2">#REF!</definedName>
    <definedName name="____pr11">#REF!</definedName>
    <definedName name="____pr12" localSheetId="3">#REF!</definedName>
    <definedName name="____pr12" localSheetId="2">#REF!</definedName>
    <definedName name="____pr12">#REF!</definedName>
    <definedName name="____pr13" localSheetId="3">#REF!</definedName>
    <definedName name="____pr13" localSheetId="2">#REF!</definedName>
    <definedName name="____pr13">#REF!</definedName>
    <definedName name="____pr14" localSheetId="3">#REF!</definedName>
    <definedName name="____pr14" localSheetId="2">#REF!</definedName>
    <definedName name="____pr14">#REF!</definedName>
    <definedName name="____pr15" localSheetId="3">#REF!</definedName>
    <definedName name="____pr15" localSheetId="2">#REF!</definedName>
    <definedName name="____pr15">#REF!</definedName>
    <definedName name="____pr16" localSheetId="3">#REF!</definedName>
    <definedName name="____pr16" localSheetId="2">#REF!</definedName>
    <definedName name="____pr16">#REF!</definedName>
    <definedName name="____pr17" localSheetId="3">#REF!</definedName>
    <definedName name="____pr17" localSheetId="2">#REF!</definedName>
    <definedName name="____pr17">#REF!</definedName>
    <definedName name="____pr18" localSheetId="3">#REF!</definedName>
    <definedName name="____pr18" localSheetId="2">#REF!</definedName>
    <definedName name="____pr18">#REF!</definedName>
    <definedName name="____pr19" localSheetId="3">#REF!</definedName>
    <definedName name="____pr19" localSheetId="2">#REF!</definedName>
    <definedName name="____pr19">#REF!</definedName>
    <definedName name="____pr20" localSheetId="3">#REF!</definedName>
    <definedName name="____pr20" localSheetId="2">#REF!</definedName>
    <definedName name="____pr20">#REF!</definedName>
    <definedName name="____pr21" localSheetId="3">#REF!</definedName>
    <definedName name="____pr21" localSheetId="2">#REF!</definedName>
    <definedName name="____pr21">#REF!</definedName>
    <definedName name="____pr22" localSheetId="3">#REF!</definedName>
    <definedName name="____pr22" localSheetId="2">#REF!</definedName>
    <definedName name="____pr22">#REF!</definedName>
    <definedName name="____pr23" localSheetId="3">#REF!</definedName>
    <definedName name="____pr23" localSheetId="2">#REF!</definedName>
    <definedName name="____pr23">#REF!</definedName>
    <definedName name="____pr24" localSheetId="3">#REF!</definedName>
    <definedName name="____pr24" localSheetId="2">#REF!</definedName>
    <definedName name="____pr24">#REF!</definedName>
    <definedName name="____pr25" localSheetId="3">#REF!</definedName>
    <definedName name="____pr25" localSheetId="2">#REF!</definedName>
    <definedName name="____pr25">#REF!</definedName>
    <definedName name="____pr26" localSheetId="3">#REF!</definedName>
    <definedName name="____pr26" localSheetId="2">#REF!</definedName>
    <definedName name="____pr26">#REF!</definedName>
    <definedName name="____pr27" localSheetId="3">#REF!</definedName>
    <definedName name="____pr27" localSheetId="2">#REF!</definedName>
    <definedName name="____pr27">#REF!</definedName>
    <definedName name="____pr28" localSheetId="3">#REF!</definedName>
    <definedName name="____pr28" localSheetId="2">#REF!</definedName>
    <definedName name="____pr28">#REF!</definedName>
    <definedName name="____pr29" localSheetId="3">#REF!</definedName>
    <definedName name="____pr29" localSheetId="2">#REF!</definedName>
    <definedName name="____pr29">#REF!</definedName>
    <definedName name="____pr30" localSheetId="3">#REF!</definedName>
    <definedName name="____pr30" localSheetId="2">#REF!</definedName>
    <definedName name="____pr30">#REF!</definedName>
    <definedName name="____pr31" localSheetId="3">#REF!</definedName>
    <definedName name="____pr31" localSheetId="2">#REF!</definedName>
    <definedName name="____pr31">#REF!</definedName>
    <definedName name="____pr32" localSheetId="3">#REF!</definedName>
    <definedName name="____pr32" localSheetId="2">#REF!</definedName>
    <definedName name="____pr32">#REF!</definedName>
    <definedName name="____pr33" localSheetId="3">#REF!</definedName>
    <definedName name="____pr33" localSheetId="2">#REF!</definedName>
    <definedName name="____pr33">#REF!</definedName>
    <definedName name="____pr34" localSheetId="3">#REF!</definedName>
    <definedName name="____pr34" localSheetId="2">#REF!</definedName>
    <definedName name="____pr34">#REF!</definedName>
    <definedName name="____pr35" localSheetId="3">#REF!</definedName>
    <definedName name="____pr35" localSheetId="2">#REF!</definedName>
    <definedName name="____pr35">#REF!</definedName>
    <definedName name="____pr36" localSheetId="3">#REF!</definedName>
    <definedName name="____pr36" localSheetId="2">#REF!</definedName>
    <definedName name="____pr36">#REF!</definedName>
    <definedName name="____pr37" localSheetId="3">#REF!</definedName>
    <definedName name="____pr37" localSheetId="2">#REF!</definedName>
    <definedName name="____pr37">#REF!</definedName>
    <definedName name="____pr38" localSheetId="3">#REF!</definedName>
    <definedName name="____pr38" localSheetId="2">#REF!</definedName>
    <definedName name="____pr38">#REF!</definedName>
    <definedName name="____pr39" localSheetId="3">#REF!</definedName>
    <definedName name="____pr39" localSheetId="2">#REF!</definedName>
    <definedName name="____pr39">#REF!</definedName>
    <definedName name="____pr40" localSheetId="3">#REF!</definedName>
    <definedName name="____pr40" localSheetId="2">#REF!</definedName>
    <definedName name="____pr40">#REF!</definedName>
    <definedName name="____pr41" localSheetId="3">#REF!</definedName>
    <definedName name="____pr41" localSheetId="2">#REF!</definedName>
    <definedName name="____pr41">#REF!</definedName>
    <definedName name="____pr42" localSheetId="3">#REF!</definedName>
    <definedName name="____pr42" localSheetId="2">#REF!</definedName>
    <definedName name="____pr42">#REF!</definedName>
    <definedName name="____pr43" localSheetId="3">#REF!</definedName>
    <definedName name="____pr43" localSheetId="2">#REF!</definedName>
    <definedName name="____pr43">#REF!</definedName>
    <definedName name="____pr44" localSheetId="3">#REF!</definedName>
    <definedName name="____pr44" localSheetId="2">#REF!</definedName>
    <definedName name="____pr44">#REF!</definedName>
    <definedName name="____pr45" localSheetId="3">#REF!</definedName>
    <definedName name="____pr45" localSheetId="2">#REF!</definedName>
    <definedName name="____pr45">#REF!</definedName>
    <definedName name="____pr46" localSheetId="3">#REF!</definedName>
    <definedName name="____pr46" localSheetId="2">#REF!</definedName>
    <definedName name="____pr46">#REF!</definedName>
    <definedName name="____pr47" localSheetId="3">#REF!</definedName>
    <definedName name="____pr47" localSheetId="2">#REF!</definedName>
    <definedName name="____pr47">#REF!</definedName>
    <definedName name="____pr48" localSheetId="3">#REF!</definedName>
    <definedName name="____pr48" localSheetId="2">#REF!</definedName>
    <definedName name="____pr48">#REF!</definedName>
    <definedName name="____pr49" localSheetId="3">#REF!</definedName>
    <definedName name="____pr49" localSheetId="2">#REF!</definedName>
    <definedName name="____pr49">#REF!</definedName>
    <definedName name="____pr50" localSheetId="3">#REF!</definedName>
    <definedName name="____pr50" localSheetId="2">#REF!</definedName>
    <definedName name="____pr50">#REF!</definedName>
    <definedName name="____pr51" localSheetId="3">#REF!</definedName>
    <definedName name="____pr51" localSheetId="2">#REF!</definedName>
    <definedName name="____pr51">#REF!</definedName>
    <definedName name="____pr52" localSheetId="3">#REF!</definedName>
    <definedName name="____pr52" localSheetId="2">#REF!</definedName>
    <definedName name="____pr52">#REF!</definedName>
    <definedName name="____pr53" localSheetId="3">#REF!</definedName>
    <definedName name="____pr53" localSheetId="2">#REF!</definedName>
    <definedName name="____pr53">#REF!</definedName>
    <definedName name="____pr54" localSheetId="3">#REF!</definedName>
    <definedName name="____pr54" localSheetId="2">#REF!</definedName>
    <definedName name="____pr54">#REF!</definedName>
    <definedName name="____pr55" localSheetId="3">#REF!</definedName>
    <definedName name="____pr55" localSheetId="2">#REF!</definedName>
    <definedName name="____pr55">#REF!</definedName>
    <definedName name="____pr56" localSheetId="3">#REF!</definedName>
    <definedName name="____pr56" localSheetId="2">#REF!</definedName>
    <definedName name="____pr56">#REF!</definedName>
    <definedName name="____pr57" localSheetId="3">#REF!</definedName>
    <definedName name="____pr57" localSheetId="2">#REF!</definedName>
    <definedName name="____pr57">#REF!</definedName>
    <definedName name="____pr58" localSheetId="3">#REF!</definedName>
    <definedName name="____pr58" localSheetId="2">#REF!</definedName>
    <definedName name="____pr58">#REF!</definedName>
    <definedName name="____pr59" localSheetId="3">#REF!</definedName>
    <definedName name="____pr59" localSheetId="2">#REF!</definedName>
    <definedName name="____pr59">#REF!</definedName>
    <definedName name="____pr60" localSheetId="3">#REF!</definedName>
    <definedName name="____pr60" localSheetId="2">#REF!</definedName>
    <definedName name="____pr60">#REF!</definedName>
    <definedName name="____pr61" localSheetId="3">#REF!</definedName>
    <definedName name="____pr61" localSheetId="2">#REF!</definedName>
    <definedName name="____pr61">#REF!</definedName>
    <definedName name="____pr62" localSheetId="3">#REF!</definedName>
    <definedName name="____pr62" localSheetId="2">#REF!</definedName>
    <definedName name="____pr62">#REF!</definedName>
    <definedName name="____pr63" localSheetId="3">#REF!</definedName>
    <definedName name="____pr63" localSheetId="2">#REF!</definedName>
    <definedName name="____pr63">#REF!</definedName>
    <definedName name="____pr64" localSheetId="3">#REF!</definedName>
    <definedName name="____pr64" localSheetId="2">#REF!</definedName>
    <definedName name="____pr64">#REF!</definedName>
    <definedName name="____pr65" localSheetId="3">#REF!</definedName>
    <definedName name="____pr65" localSheetId="2">#REF!</definedName>
    <definedName name="____pr65">#REF!</definedName>
    <definedName name="____pr66" localSheetId="3">#REF!</definedName>
    <definedName name="____pr66" localSheetId="2">#REF!</definedName>
    <definedName name="____pr66">#REF!</definedName>
    <definedName name="____pr67" localSheetId="3">#REF!</definedName>
    <definedName name="____pr67" localSheetId="2">#REF!</definedName>
    <definedName name="____pr67">#REF!</definedName>
    <definedName name="____pr68" localSheetId="3">#REF!</definedName>
    <definedName name="____pr68" localSheetId="2">#REF!</definedName>
    <definedName name="____pr68">#REF!</definedName>
    <definedName name="____pr69" localSheetId="3">#REF!</definedName>
    <definedName name="____pr69" localSheetId="2">#REF!</definedName>
    <definedName name="____pr69">#REF!</definedName>
    <definedName name="____pr70" localSheetId="3">#REF!</definedName>
    <definedName name="____pr70" localSheetId="2">#REF!</definedName>
    <definedName name="____pr70">#REF!</definedName>
    <definedName name="____pr71" localSheetId="3">#REF!</definedName>
    <definedName name="____pr71" localSheetId="2">#REF!</definedName>
    <definedName name="____pr71">#REF!</definedName>
    <definedName name="____pr72" localSheetId="3">#REF!</definedName>
    <definedName name="____pr72" localSheetId="2">#REF!</definedName>
    <definedName name="____pr72">#REF!</definedName>
    <definedName name="____SBC1">[6]INV!$A$12:$D$15</definedName>
    <definedName name="____SBC3">[6]INV!$F$12:$I$15</definedName>
    <definedName name="____SBC5">[6]INV!$K$12:$N$15</definedName>
    <definedName name="____TOP1" localSheetId="3">#REF!</definedName>
    <definedName name="____TOP1" localSheetId="2">#REF!</definedName>
    <definedName name="____TOP1">#REF!</definedName>
    <definedName name="____TOP10" localSheetId="3">#REF!</definedName>
    <definedName name="____TOP10" localSheetId="2">#REF!</definedName>
    <definedName name="____TOP10">#REF!</definedName>
    <definedName name="____TOP2" localSheetId="3">#REF!</definedName>
    <definedName name="____TOP2" localSheetId="2">#REF!</definedName>
    <definedName name="____TOP2">#REF!</definedName>
    <definedName name="____TOP3" localSheetId="3">#REF!</definedName>
    <definedName name="____TOP3" localSheetId="2">#REF!</definedName>
    <definedName name="____TOP3">#REF!</definedName>
    <definedName name="____TOP4" localSheetId="3">#REF!</definedName>
    <definedName name="____TOP4" localSheetId="2">#REF!</definedName>
    <definedName name="____TOP4">#REF!</definedName>
    <definedName name="____TOP5" localSheetId="3">#REF!</definedName>
    <definedName name="____TOP5" localSheetId="2">#REF!</definedName>
    <definedName name="____TOP5">#REF!</definedName>
    <definedName name="____TOP6" localSheetId="3">#REF!</definedName>
    <definedName name="____TOP6" localSheetId="2">#REF!</definedName>
    <definedName name="____TOP6">#REF!</definedName>
    <definedName name="____TOP7" localSheetId="3">#REF!</definedName>
    <definedName name="____TOP7" localSheetId="2">#REF!</definedName>
    <definedName name="____TOP7">#REF!</definedName>
    <definedName name="____TOP8" localSheetId="3">#REF!</definedName>
    <definedName name="____TOP8" localSheetId="2">#REF!</definedName>
    <definedName name="____TOP8">#REF!</definedName>
    <definedName name="____TOP9" localSheetId="3">#REF!</definedName>
    <definedName name="____TOP9" localSheetId="2">#REF!</definedName>
    <definedName name="____TOP9">#REF!</definedName>
    <definedName name="____VEX1" localSheetId="3">[11]Tablas!#REF!</definedName>
    <definedName name="____VEX1" localSheetId="2">[11]Tablas!#REF!</definedName>
    <definedName name="____VEX1">[11]Tablas!#REF!</definedName>
    <definedName name="____VFA1" localSheetId="3">[11]Tablas!#REF!</definedName>
    <definedName name="____VFA1" localSheetId="2">[11]Tablas!#REF!</definedName>
    <definedName name="____VFA1">[11]Tablas!#REF!</definedName>
    <definedName name="____VIT1" localSheetId="3">[11]Tablas!#REF!</definedName>
    <definedName name="____VIT1" localSheetId="2">[11]Tablas!#REF!</definedName>
    <definedName name="____VIT1">[11]Tablas!#REF!</definedName>
    <definedName name="____VPR1" localSheetId="3">[11]Tablas!#REF!</definedName>
    <definedName name="____VPR1" localSheetId="2">[11]Tablas!#REF!</definedName>
    <definedName name="____VPR1">[11]Tablas!#REF!</definedName>
    <definedName name="____VPR2" localSheetId="3">#REF!</definedName>
    <definedName name="____VPR2" localSheetId="2">#REF!</definedName>
    <definedName name="____VPR2">#REF!</definedName>
    <definedName name="____VRP1" localSheetId="3">[11]Tablas!#REF!</definedName>
    <definedName name="____VRP1" localSheetId="2">[11]Tablas!#REF!</definedName>
    <definedName name="____VRP1">[11]Tablas!#REF!</definedName>
    <definedName name="____VSM1" localSheetId="3">[11]Tablas!#REF!</definedName>
    <definedName name="____VSM1" localSheetId="2">[11]Tablas!#REF!</definedName>
    <definedName name="____VSM1">[11]Tablas!#REF!</definedName>
    <definedName name="___AFC1">[6]INV!$A$25:$D$28</definedName>
    <definedName name="___AFC3">[6]INV!$F$25:$I$28</definedName>
    <definedName name="___AFC5">[6]INV!$K$25:$N$28</definedName>
    <definedName name="___ane7" localSheetId="3">[15]!_xlbgnm.ane7</definedName>
    <definedName name="___ane7" localSheetId="2">[15]!_xlbgnm.ane7</definedName>
    <definedName name="___ane7">[15]!_xlbgnm.ane7</definedName>
    <definedName name="___ane8" localSheetId="3">[15]!_xlbgnm.ane8</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3">#REF!</definedName>
    <definedName name="___COM1" localSheetId="2">#REF!</definedName>
    <definedName name="___COM1">#REF!</definedName>
    <definedName name="___COM10" localSheetId="3">#REF!</definedName>
    <definedName name="___COM10" localSheetId="2">#REF!</definedName>
    <definedName name="___COM10">#REF!</definedName>
    <definedName name="___COM11" localSheetId="3">#REF!</definedName>
    <definedName name="___COM11" localSheetId="2">#REF!</definedName>
    <definedName name="___COM11">#REF!</definedName>
    <definedName name="___COM12" localSheetId="3">#REF!</definedName>
    <definedName name="___COM12" localSheetId="2">#REF!</definedName>
    <definedName name="___COM12">#REF!</definedName>
    <definedName name="___COM13" localSheetId="3">#REF!</definedName>
    <definedName name="___COM13" localSheetId="2">#REF!</definedName>
    <definedName name="___COM13">#REF!</definedName>
    <definedName name="___COM14" localSheetId="3">#REF!</definedName>
    <definedName name="___COM14" localSheetId="2">#REF!</definedName>
    <definedName name="___COM14">#REF!</definedName>
    <definedName name="___COM15" localSheetId="3">#REF!</definedName>
    <definedName name="___COM15" localSheetId="2">#REF!</definedName>
    <definedName name="___COM15">#REF!</definedName>
    <definedName name="___COM16" localSheetId="3">#REF!</definedName>
    <definedName name="___COM16" localSheetId="2">#REF!</definedName>
    <definedName name="___COM16">#REF!</definedName>
    <definedName name="___COM17" localSheetId="3">#REF!</definedName>
    <definedName name="___COM17" localSheetId="2">#REF!</definedName>
    <definedName name="___COM17">#REF!</definedName>
    <definedName name="___COM18" localSheetId="3">#REF!</definedName>
    <definedName name="___COM18" localSheetId="2">#REF!</definedName>
    <definedName name="___COM18">#REF!</definedName>
    <definedName name="___COM19" localSheetId="3">#REF!</definedName>
    <definedName name="___COM19" localSheetId="2">#REF!</definedName>
    <definedName name="___COM19">#REF!</definedName>
    <definedName name="___COM2" localSheetId="3">#REF!</definedName>
    <definedName name="___COM2" localSheetId="2">#REF!</definedName>
    <definedName name="___COM2">#REF!</definedName>
    <definedName name="___COM20" localSheetId="3">#REF!</definedName>
    <definedName name="___COM20" localSheetId="2">#REF!</definedName>
    <definedName name="___COM20">#REF!</definedName>
    <definedName name="___COM21" localSheetId="3">#REF!</definedName>
    <definedName name="___COM21" localSheetId="2">#REF!</definedName>
    <definedName name="___COM21">#REF!</definedName>
    <definedName name="___COM3" localSheetId="3">#REF!</definedName>
    <definedName name="___COM3" localSheetId="2">#REF!</definedName>
    <definedName name="___COM3">#REF!</definedName>
    <definedName name="___COM4" localSheetId="3">#REF!</definedName>
    <definedName name="___COM4" localSheetId="2">#REF!</definedName>
    <definedName name="___COM4">#REF!</definedName>
    <definedName name="___COM5" localSheetId="3">#REF!</definedName>
    <definedName name="___COM5" localSheetId="2">#REF!</definedName>
    <definedName name="___COM5">#REF!</definedName>
    <definedName name="___COM6" localSheetId="3">#REF!</definedName>
    <definedName name="___COM6" localSheetId="2">#REF!</definedName>
    <definedName name="___COM6">#REF!</definedName>
    <definedName name="___COM7" localSheetId="3">#REF!</definedName>
    <definedName name="___COM7" localSheetId="2">#REF!</definedName>
    <definedName name="___COM7">#REF!</definedName>
    <definedName name="___COM8" localSheetId="3">#REF!</definedName>
    <definedName name="___COM8" localSheetId="2">#REF!</definedName>
    <definedName name="___COM8">#REF!</definedName>
    <definedName name="___COM9" localSheetId="3">#REF!</definedName>
    <definedName name="___COM9" localSheetId="2">#REF!</definedName>
    <definedName name="___COM9">#REF!</definedName>
    <definedName name="___DCI1" localSheetId="3">[11]Tablas!#REF!</definedName>
    <definedName name="___DCI1" localSheetId="2">[11]Tablas!#REF!</definedName>
    <definedName name="___DCI1">[11]Tablas!#REF!</definedName>
    <definedName name="___DDS1" localSheetId="3">[11]Tablas!#REF!</definedName>
    <definedName name="___DDS1" localSheetId="2">[11]Tablas!#REF!</definedName>
    <definedName name="___DDS1">[11]Tablas!#REF!</definedName>
    <definedName name="___DGO1" localSheetId="3">[11]Tablas!#REF!</definedName>
    <definedName name="___DGO1" localSheetId="2">[11]Tablas!#REF!</definedName>
    <definedName name="___DGO1">[11]Tablas!#REF!</definedName>
    <definedName name="___DGP1" localSheetId="3">[11]Tablas!#REF!</definedName>
    <definedName name="___DGP1" localSheetId="2">[11]Tablas!#REF!</definedName>
    <definedName name="___DGP1">[11]Tablas!#REF!</definedName>
    <definedName name="___DIJ1" localSheetId="3">[11]Tablas!#REF!</definedName>
    <definedName name="___DIJ1" localSheetId="2">[11]Tablas!#REF!</definedName>
    <definedName name="___DIJ1">[11]Tablas!#REF!</definedName>
    <definedName name="___DPI1" localSheetId="3">[11]Tablas!#REF!</definedName>
    <definedName name="___DPI1" localSheetId="2">[11]Tablas!#REF!</definedName>
    <definedName name="___DPI1">[11]Tablas!#REF!</definedName>
    <definedName name="___DPY1" localSheetId="3">[11]Tablas!#REF!</definedName>
    <definedName name="___DPY1" localSheetId="2">[11]Tablas!#REF!</definedName>
    <definedName name="___DPY1">[11]Tablas!#REF!</definedName>
    <definedName name="___DRI1" localSheetId="3">[11]Tablas!#REF!</definedName>
    <definedName name="___DRI1" localSheetId="2">[11]Tablas!#REF!</definedName>
    <definedName name="___DRI1">[11]Tablas!#REF!</definedName>
    <definedName name="___DRL1" localSheetId="3">[11]Tablas!#REF!</definedName>
    <definedName name="___DRL1" localSheetId="2">[11]Tablas!#REF!</definedName>
    <definedName name="___DRL1">[11]Tablas!#REF!</definedName>
    <definedName name="___DSP1" localSheetId="3">[11]Tablas!#REF!</definedName>
    <definedName name="___DSP1" localSheetId="2">[11]Tablas!#REF!</definedName>
    <definedName name="___DSP1">[11]Tablas!#REF!</definedName>
    <definedName name="___ECP1" localSheetId="3">[11]Tablas!#REF!</definedName>
    <definedName name="___ECP1" localSheetId="2">[11]Tablas!#REF!</definedName>
    <definedName name="___ECP1">[11]Tablas!#REF!</definedName>
    <definedName name="___ICP1" localSheetId="3">[11]Tablas!#REF!</definedName>
    <definedName name="___ICP1" localSheetId="2">[11]Tablas!#REF!</definedName>
    <definedName name="___ICP1">[11]Tablas!#REF!</definedName>
    <definedName name="___key2" localSheetId="3" hidden="1">[8]INST!#REF!</definedName>
    <definedName name="___key2" localSheetId="2" hidden="1">[8]INST!#REF!</definedName>
    <definedName name="___key2" hidden="1">[8]INST!#REF!</definedName>
    <definedName name="___key3" localSheetId="3" hidden="1">#REF!</definedName>
    <definedName name="___key3" localSheetId="2" hidden="1">#REF!</definedName>
    <definedName name="___key3" hidden="1">#REF!</definedName>
    <definedName name="___key31" localSheetId="3" hidden="1">#REF!</definedName>
    <definedName name="___key31" localSheetId="2" hidden="1">#REF!</definedName>
    <definedName name="___key31" hidden="1">#REF!</definedName>
    <definedName name="___LEY80" localSheetId="3">#REF!</definedName>
    <definedName name="___LEY80" localSheetId="2">#REF!</definedName>
    <definedName name="___LEY80">#REF!</definedName>
    <definedName name="___MA2" localSheetId="3">#REF!</definedName>
    <definedName name="___MA2" localSheetId="2">#REF!</definedName>
    <definedName name="___MA2">#REF!</definedName>
    <definedName name="___OCD1" localSheetId="3">[11]Tablas!#REF!</definedName>
    <definedName name="___OCD1" localSheetId="2">[11]Tablas!#REF!</definedName>
    <definedName name="___OCD1">[11]Tablas!#REF!</definedName>
    <definedName name="___OCI1" localSheetId="3">[11]Tablas!#REF!</definedName>
    <definedName name="___OCI1" localSheetId="2">[11]Tablas!#REF!</definedName>
    <definedName name="___OCI1">[11]Tablas!#REF!</definedName>
    <definedName name="___PJ50" localSheetId="3">#REF!</definedName>
    <definedName name="___PJ50" localSheetId="2">#REF!</definedName>
    <definedName name="___PJ50">#REF!</definedName>
    <definedName name="___pj51" localSheetId="3">#REF!</definedName>
    <definedName name="___pj51" localSheetId="2">#REF!</definedName>
    <definedName name="___pj51">#REF!</definedName>
    <definedName name="___pr01" localSheetId="3">#REF!</definedName>
    <definedName name="___pr01" localSheetId="2">#REF!</definedName>
    <definedName name="___pr01">#REF!</definedName>
    <definedName name="___pr02" localSheetId="3">#REF!</definedName>
    <definedName name="___pr02" localSheetId="2">#REF!</definedName>
    <definedName name="___pr02">#REF!</definedName>
    <definedName name="___pr03" localSheetId="3">#REF!</definedName>
    <definedName name="___pr03" localSheetId="2">#REF!</definedName>
    <definedName name="___pr03">#REF!</definedName>
    <definedName name="___pr04" localSheetId="3">#REF!</definedName>
    <definedName name="___pr04" localSheetId="2">#REF!</definedName>
    <definedName name="___pr04">#REF!</definedName>
    <definedName name="___pr05" localSheetId="3">#REF!</definedName>
    <definedName name="___pr05" localSheetId="2">#REF!</definedName>
    <definedName name="___pr05">#REF!</definedName>
    <definedName name="___pr06" localSheetId="3">#REF!</definedName>
    <definedName name="___pr06" localSheetId="2">#REF!</definedName>
    <definedName name="___pr06">#REF!</definedName>
    <definedName name="___pr07" localSheetId="3">#REF!</definedName>
    <definedName name="___pr07" localSheetId="2">#REF!</definedName>
    <definedName name="___pr07">#REF!</definedName>
    <definedName name="___pr08" localSheetId="3">#REF!</definedName>
    <definedName name="___pr08" localSheetId="2">#REF!</definedName>
    <definedName name="___pr08">#REF!</definedName>
    <definedName name="___pr09" localSheetId="3">#REF!</definedName>
    <definedName name="___pr09" localSheetId="2">#REF!</definedName>
    <definedName name="___pr09">#REF!</definedName>
    <definedName name="___pr10" localSheetId="3">#REF!</definedName>
    <definedName name="___pr10" localSheetId="2">#REF!</definedName>
    <definedName name="___pr10">#REF!</definedName>
    <definedName name="___pr11" localSheetId="3">#REF!</definedName>
    <definedName name="___pr11" localSheetId="2">#REF!</definedName>
    <definedName name="___pr11">#REF!</definedName>
    <definedName name="___pr12" localSheetId="3">#REF!</definedName>
    <definedName name="___pr12" localSheetId="2">#REF!</definedName>
    <definedName name="___pr12">#REF!</definedName>
    <definedName name="___pr13" localSheetId="3">#REF!</definedName>
    <definedName name="___pr13" localSheetId="2">#REF!</definedName>
    <definedName name="___pr13">#REF!</definedName>
    <definedName name="___pr14" localSheetId="3">#REF!</definedName>
    <definedName name="___pr14" localSheetId="2">#REF!</definedName>
    <definedName name="___pr14">#REF!</definedName>
    <definedName name="___pr15" localSheetId="3">#REF!</definedName>
    <definedName name="___pr15" localSheetId="2">#REF!</definedName>
    <definedName name="___pr15">#REF!</definedName>
    <definedName name="___pr16" localSheetId="3">#REF!</definedName>
    <definedName name="___pr16" localSheetId="2">#REF!</definedName>
    <definedName name="___pr16">#REF!</definedName>
    <definedName name="___pr17" localSheetId="3">#REF!</definedName>
    <definedName name="___pr17" localSheetId="2">#REF!</definedName>
    <definedName name="___pr17">#REF!</definedName>
    <definedName name="___pr18" localSheetId="3">#REF!</definedName>
    <definedName name="___pr18" localSheetId="2">#REF!</definedName>
    <definedName name="___pr18">#REF!</definedName>
    <definedName name="___pr19" localSheetId="3">#REF!</definedName>
    <definedName name="___pr19" localSheetId="2">#REF!</definedName>
    <definedName name="___pr19">#REF!</definedName>
    <definedName name="___pr20" localSheetId="3">#REF!</definedName>
    <definedName name="___pr20" localSheetId="2">#REF!</definedName>
    <definedName name="___pr20">#REF!</definedName>
    <definedName name="___pr21" localSheetId="3">#REF!</definedName>
    <definedName name="___pr21" localSheetId="2">#REF!</definedName>
    <definedName name="___pr21">#REF!</definedName>
    <definedName name="___pr22" localSheetId="3">#REF!</definedName>
    <definedName name="___pr22" localSheetId="2">#REF!</definedName>
    <definedName name="___pr22">#REF!</definedName>
    <definedName name="___pr23" localSheetId="3">#REF!</definedName>
    <definedName name="___pr23" localSheetId="2">#REF!</definedName>
    <definedName name="___pr23">#REF!</definedName>
    <definedName name="___pr24" localSheetId="3">#REF!</definedName>
    <definedName name="___pr24" localSheetId="2">#REF!</definedName>
    <definedName name="___pr24">#REF!</definedName>
    <definedName name="___pr25" localSheetId="3">#REF!</definedName>
    <definedName name="___pr25" localSheetId="2">#REF!</definedName>
    <definedName name="___pr25">#REF!</definedName>
    <definedName name="___pr26" localSheetId="3">#REF!</definedName>
    <definedName name="___pr26" localSheetId="2">#REF!</definedName>
    <definedName name="___pr26">#REF!</definedName>
    <definedName name="___pr27" localSheetId="3">#REF!</definedName>
    <definedName name="___pr27" localSheetId="2">#REF!</definedName>
    <definedName name="___pr27">#REF!</definedName>
    <definedName name="___pr28" localSheetId="3">#REF!</definedName>
    <definedName name="___pr28" localSheetId="2">#REF!</definedName>
    <definedName name="___pr28">#REF!</definedName>
    <definedName name="___pr29" localSheetId="3">#REF!</definedName>
    <definedName name="___pr29" localSheetId="2">#REF!</definedName>
    <definedName name="___pr29">#REF!</definedName>
    <definedName name="___pr30" localSheetId="3">#REF!</definedName>
    <definedName name="___pr30" localSheetId="2">#REF!</definedName>
    <definedName name="___pr30">#REF!</definedName>
    <definedName name="___pr31" localSheetId="3">#REF!</definedName>
    <definedName name="___pr31" localSheetId="2">#REF!</definedName>
    <definedName name="___pr31">#REF!</definedName>
    <definedName name="___pr32" localSheetId="3">#REF!</definedName>
    <definedName name="___pr32" localSheetId="2">#REF!</definedName>
    <definedName name="___pr32">#REF!</definedName>
    <definedName name="___pr33" localSheetId="3">#REF!</definedName>
    <definedName name="___pr33" localSheetId="2">#REF!</definedName>
    <definedName name="___pr33">#REF!</definedName>
    <definedName name="___pr34" localSheetId="3">#REF!</definedName>
    <definedName name="___pr34" localSheetId="2">#REF!</definedName>
    <definedName name="___pr34">#REF!</definedName>
    <definedName name="___pr35" localSheetId="3">#REF!</definedName>
    <definedName name="___pr35" localSheetId="2">#REF!</definedName>
    <definedName name="___pr35">#REF!</definedName>
    <definedName name="___pr36" localSheetId="3">#REF!</definedName>
    <definedName name="___pr36" localSheetId="2">#REF!</definedName>
    <definedName name="___pr36">#REF!</definedName>
    <definedName name="___pr37" localSheetId="3">#REF!</definedName>
    <definedName name="___pr37" localSheetId="2">#REF!</definedName>
    <definedName name="___pr37">#REF!</definedName>
    <definedName name="___pr38" localSheetId="3">#REF!</definedName>
    <definedName name="___pr38" localSheetId="2">#REF!</definedName>
    <definedName name="___pr38">#REF!</definedName>
    <definedName name="___pr39" localSheetId="3">#REF!</definedName>
    <definedName name="___pr39" localSheetId="2">#REF!</definedName>
    <definedName name="___pr39">#REF!</definedName>
    <definedName name="___pr40" localSheetId="3">#REF!</definedName>
    <definedName name="___pr40" localSheetId="2">#REF!</definedName>
    <definedName name="___pr40">#REF!</definedName>
    <definedName name="___pr41" localSheetId="3">#REF!</definedName>
    <definedName name="___pr41" localSheetId="2">#REF!</definedName>
    <definedName name="___pr41">#REF!</definedName>
    <definedName name="___pr42" localSheetId="3">#REF!</definedName>
    <definedName name="___pr42" localSheetId="2">#REF!</definedName>
    <definedName name="___pr42">#REF!</definedName>
    <definedName name="___pr43" localSheetId="3">#REF!</definedName>
    <definedName name="___pr43" localSheetId="2">#REF!</definedName>
    <definedName name="___pr43">#REF!</definedName>
    <definedName name="___pr44" localSheetId="3">#REF!</definedName>
    <definedName name="___pr44" localSheetId="2">#REF!</definedName>
    <definedName name="___pr44">#REF!</definedName>
    <definedName name="___pr45" localSheetId="3">#REF!</definedName>
    <definedName name="___pr45" localSheetId="2">#REF!</definedName>
    <definedName name="___pr45">#REF!</definedName>
    <definedName name="___pr46" localSheetId="3">#REF!</definedName>
    <definedName name="___pr46" localSheetId="2">#REF!</definedName>
    <definedName name="___pr46">#REF!</definedName>
    <definedName name="___pr47" localSheetId="3">#REF!</definedName>
    <definedName name="___pr47" localSheetId="2">#REF!</definedName>
    <definedName name="___pr47">#REF!</definedName>
    <definedName name="___pr48" localSheetId="3">#REF!</definedName>
    <definedName name="___pr48" localSheetId="2">#REF!</definedName>
    <definedName name="___pr48">#REF!</definedName>
    <definedName name="___pr49" localSheetId="3">#REF!</definedName>
    <definedName name="___pr49" localSheetId="2">#REF!</definedName>
    <definedName name="___pr49">#REF!</definedName>
    <definedName name="___pr50" localSheetId="3">#REF!</definedName>
    <definedName name="___pr50" localSheetId="2">#REF!</definedName>
    <definedName name="___pr50">#REF!</definedName>
    <definedName name="___pr51" localSheetId="3">#REF!</definedName>
    <definedName name="___pr51" localSheetId="2">#REF!</definedName>
    <definedName name="___pr51">#REF!</definedName>
    <definedName name="___pr52" localSheetId="3">#REF!</definedName>
    <definedName name="___pr52" localSheetId="2">#REF!</definedName>
    <definedName name="___pr52">#REF!</definedName>
    <definedName name="___pr53" localSheetId="3">#REF!</definedName>
    <definedName name="___pr53" localSheetId="2">#REF!</definedName>
    <definedName name="___pr53">#REF!</definedName>
    <definedName name="___pr54" localSheetId="3">#REF!</definedName>
    <definedName name="___pr54" localSheetId="2">#REF!</definedName>
    <definedName name="___pr54">#REF!</definedName>
    <definedName name="___pr55" localSheetId="3">#REF!</definedName>
    <definedName name="___pr55" localSheetId="2">#REF!</definedName>
    <definedName name="___pr55">#REF!</definedName>
    <definedName name="___pr56" localSheetId="3">#REF!</definedName>
    <definedName name="___pr56" localSheetId="2">#REF!</definedName>
    <definedName name="___pr56">#REF!</definedName>
    <definedName name="___pr57" localSheetId="3">#REF!</definedName>
    <definedName name="___pr57" localSheetId="2">#REF!</definedName>
    <definedName name="___pr57">#REF!</definedName>
    <definedName name="___pr58" localSheetId="3">#REF!</definedName>
    <definedName name="___pr58" localSheetId="2">#REF!</definedName>
    <definedName name="___pr58">#REF!</definedName>
    <definedName name="___pr59" localSheetId="3">#REF!</definedName>
    <definedName name="___pr59" localSheetId="2">#REF!</definedName>
    <definedName name="___pr59">#REF!</definedName>
    <definedName name="___pr60" localSheetId="3">#REF!</definedName>
    <definedName name="___pr60" localSheetId="2">#REF!</definedName>
    <definedName name="___pr60">#REF!</definedName>
    <definedName name="___pr61" localSheetId="3">#REF!</definedName>
    <definedName name="___pr61" localSheetId="2">#REF!</definedName>
    <definedName name="___pr61">#REF!</definedName>
    <definedName name="___pr62" localSheetId="3">#REF!</definedName>
    <definedName name="___pr62" localSheetId="2">#REF!</definedName>
    <definedName name="___pr62">#REF!</definedName>
    <definedName name="___pr63" localSheetId="3">#REF!</definedName>
    <definedName name="___pr63" localSheetId="2">#REF!</definedName>
    <definedName name="___pr63">#REF!</definedName>
    <definedName name="___pr64" localSheetId="3">#REF!</definedName>
    <definedName name="___pr64" localSheetId="2">#REF!</definedName>
    <definedName name="___pr64">#REF!</definedName>
    <definedName name="___pr65" localSheetId="3">#REF!</definedName>
    <definedName name="___pr65" localSheetId="2">#REF!</definedName>
    <definedName name="___pr65">#REF!</definedName>
    <definedName name="___pr66" localSheetId="3">#REF!</definedName>
    <definedName name="___pr66" localSheetId="2">#REF!</definedName>
    <definedName name="___pr66">#REF!</definedName>
    <definedName name="___pr67" localSheetId="3">#REF!</definedName>
    <definedName name="___pr67" localSheetId="2">#REF!</definedName>
    <definedName name="___pr67">#REF!</definedName>
    <definedName name="___pr68" localSheetId="3">#REF!</definedName>
    <definedName name="___pr68" localSheetId="2">#REF!</definedName>
    <definedName name="___pr68">#REF!</definedName>
    <definedName name="___pr69" localSheetId="3">#REF!</definedName>
    <definedName name="___pr69" localSheetId="2">#REF!</definedName>
    <definedName name="___pr69">#REF!</definedName>
    <definedName name="___pr70" localSheetId="3">#REF!</definedName>
    <definedName name="___pr70" localSheetId="2">#REF!</definedName>
    <definedName name="___pr70">#REF!</definedName>
    <definedName name="___pr71" localSheetId="3">#REF!</definedName>
    <definedName name="___pr71" localSheetId="2">#REF!</definedName>
    <definedName name="___pr71">#REF!</definedName>
    <definedName name="___pr72" localSheetId="3">#REF!</definedName>
    <definedName name="___pr72" localSheetId="2">#REF!</definedName>
    <definedName name="___pr72">#REF!</definedName>
    <definedName name="___SBC1">[6]INV!$A$12:$D$15</definedName>
    <definedName name="___SBC3">[6]INV!$F$12:$I$15</definedName>
    <definedName name="___SBC5">[6]INV!$K$12:$N$15</definedName>
    <definedName name="___TOP1" localSheetId="3">#REF!</definedName>
    <definedName name="___TOP1" localSheetId="2">#REF!</definedName>
    <definedName name="___TOP1">#REF!</definedName>
    <definedName name="___TOP10" localSheetId="3">#REF!</definedName>
    <definedName name="___TOP10" localSheetId="2">#REF!</definedName>
    <definedName name="___TOP10">#REF!</definedName>
    <definedName name="___TOP2" localSheetId="3">#REF!</definedName>
    <definedName name="___TOP2" localSheetId="2">#REF!</definedName>
    <definedName name="___TOP2">#REF!</definedName>
    <definedName name="___TOP3" localSheetId="3">#REF!</definedName>
    <definedName name="___TOP3" localSheetId="2">#REF!</definedName>
    <definedName name="___TOP3">#REF!</definedName>
    <definedName name="___TOP4" localSheetId="3">#REF!</definedName>
    <definedName name="___TOP4" localSheetId="2">#REF!</definedName>
    <definedName name="___TOP4">#REF!</definedName>
    <definedName name="___TOP5" localSheetId="3">#REF!</definedName>
    <definedName name="___TOP5" localSheetId="2">#REF!</definedName>
    <definedName name="___TOP5">#REF!</definedName>
    <definedName name="___TOP6" localSheetId="3">#REF!</definedName>
    <definedName name="___TOP6" localSheetId="2">#REF!</definedName>
    <definedName name="___TOP6">#REF!</definedName>
    <definedName name="___TOP7" localSheetId="3">#REF!</definedName>
    <definedName name="___TOP7" localSheetId="2">#REF!</definedName>
    <definedName name="___TOP7">#REF!</definedName>
    <definedName name="___TOP8" localSheetId="3">#REF!</definedName>
    <definedName name="___TOP8" localSheetId="2">#REF!</definedName>
    <definedName name="___TOP8">#REF!</definedName>
    <definedName name="___TOP9" localSheetId="3">#REF!</definedName>
    <definedName name="___TOP9" localSheetId="2">#REF!</definedName>
    <definedName name="___TOP9">#REF!</definedName>
    <definedName name="___VEX1" localSheetId="3">[11]Tablas!#REF!</definedName>
    <definedName name="___VEX1" localSheetId="2">[11]Tablas!#REF!</definedName>
    <definedName name="___VEX1">[11]Tablas!#REF!</definedName>
    <definedName name="___VFA1" localSheetId="3">[11]Tablas!#REF!</definedName>
    <definedName name="___VFA1" localSheetId="2">[11]Tablas!#REF!</definedName>
    <definedName name="___VFA1">[11]Tablas!#REF!</definedName>
    <definedName name="___VIT1" localSheetId="3">[11]Tablas!#REF!</definedName>
    <definedName name="___VIT1" localSheetId="2">[11]Tablas!#REF!</definedName>
    <definedName name="___VIT1">[11]Tablas!#REF!</definedName>
    <definedName name="___VPR1" localSheetId="3">[11]Tablas!#REF!</definedName>
    <definedName name="___VPR1" localSheetId="2">[11]Tablas!#REF!</definedName>
    <definedName name="___VPR1">[11]Tablas!#REF!</definedName>
    <definedName name="___VPR2" localSheetId="3">#REF!</definedName>
    <definedName name="___VPR2" localSheetId="2">#REF!</definedName>
    <definedName name="___VPR2">#REF!</definedName>
    <definedName name="___VRP1" localSheetId="3">[11]Tablas!#REF!</definedName>
    <definedName name="___VRP1" localSheetId="2">[11]Tablas!#REF!</definedName>
    <definedName name="___VRP1">[11]Tablas!#REF!</definedName>
    <definedName name="___VSM1" localSheetId="3">[11]Tablas!#REF!</definedName>
    <definedName name="___VSM1" localSheetId="2">[11]Tablas!#REF!</definedName>
    <definedName name="___VSM1">[11]Tablas!#REF!</definedName>
    <definedName name="__123Graph_A" localSheetId="3" hidden="1">#REF!</definedName>
    <definedName name="__123Graph_A" localSheetId="2" hidden="1">#REF!</definedName>
    <definedName name="__123Graph_A" hidden="1">#REF!</definedName>
    <definedName name="__123Graph_B" localSheetId="3" hidden="1">#REF!</definedName>
    <definedName name="__123Graph_B" localSheetId="2" hidden="1">#REF!</definedName>
    <definedName name="__123Graph_B" hidden="1">#REF!</definedName>
    <definedName name="__AFC1">[6]INV!$A$25:$D$28</definedName>
    <definedName name="__AFC3">[6]INV!$F$25:$I$28</definedName>
    <definedName name="__AFC5">[6]INV!$K$25:$N$28</definedName>
    <definedName name="__ane7" localSheetId="3">[13]!_xlbgnm.ane7</definedName>
    <definedName name="__ane7" localSheetId="2">[13]!_xlbgnm.ane7</definedName>
    <definedName name="__ane7">[13]!_xlbgnm.ane7</definedName>
    <definedName name="__ane8" localSheetId="3">[13]!_xlbgnm.ane8</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3">#REF!</definedName>
    <definedName name="__Cod1" localSheetId="2">#REF!</definedName>
    <definedName name="__Cod1">#REF!</definedName>
    <definedName name="__COM1" localSheetId="3">#REF!</definedName>
    <definedName name="__COM1" localSheetId="2">#REF!</definedName>
    <definedName name="__COM1">#REF!</definedName>
    <definedName name="__COM10" localSheetId="3">#REF!</definedName>
    <definedName name="__COM10" localSheetId="2">#REF!</definedName>
    <definedName name="__COM10">#REF!</definedName>
    <definedName name="__COM11" localSheetId="3">#REF!</definedName>
    <definedName name="__COM11" localSheetId="2">#REF!</definedName>
    <definedName name="__COM11">#REF!</definedName>
    <definedName name="__COM12" localSheetId="3">#REF!</definedName>
    <definedName name="__COM12" localSheetId="2">#REF!</definedName>
    <definedName name="__COM12">#REF!</definedName>
    <definedName name="__COM13" localSheetId="3">#REF!</definedName>
    <definedName name="__COM13" localSheetId="2">#REF!</definedName>
    <definedName name="__COM13">#REF!</definedName>
    <definedName name="__COM14" localSheetId="3">#REF!</definedName>
    <definedName name="__COM14" localSheetId="2">#REF!</definedName>
    <definedName name="__COM14">#REF!</definedName>
    <definedName name="__COM15" localSheetId="3">#REF!</definedName>
    <definedName name="__COM15" localSheetId="2">#REF!</definedName>
    <definedName name="__COM15">#REF!</definedName>
    <definedName name="__COM16" localSheetId="3">#REF!</definedName>
    <definedName name="__COM16" localSheetId="2">#REF!</definedName>
    <definedName name="__COM16">#REF!</definedName>
    <definedName name="__COM17" localSheetId="3">#REF!</definedName>
    <definedName name="__COM17" localSheetId="2">#REF!</definedName>
    <definedName name="__COM17">#REF!</definedName>
    <definedName name="__COM18" localSheetId="3">#REF!</definedName>
    <definedName name="__COM18" localSheetId="2">#REF!</definedName>
    <definedName name="__COM18">#REF!</definedName>
    <definedName name="__COM19" localSheetId="3">#REF!</definedName>
    <definedName name="__COM19" localSheetId="2">#REF!</definedName>
    <definedName name="__COM19">#REF!</definedName>
    <definedName name="__COM2" localSheetId="3">#REF!</definedName>
    <definedName name="__COM2" localSheetId="2">#REF!</definedName>
    <definedName name="__COM2">#REF!</definedName>
    <definedName name="__COM20" localSheetId="3">#REF!</definedName>
    <definedName name="__COM20" localSheetId="2">#REF!</definedName>
    <definedName name="__COM20">#REF!</definedName>
    <definedName name="__COM21" localSheetId="3">#REF!</definedName>
    <definedName name="__COM21" localSheetId="2">#REF!</definedName>
    <definedName name="__COM21">#REF!</definedName>
    <definedName name="__COM3" localSheetId="3">#REF!</definedName>
    <definedName name="__COM3" localSheetId="2">#REF!</definedName>
    <definedName name="__COM3">#REF!</definedName>
    <definedName name="__COM4" localSheetId="3">#REF!</definedName>
    <definedName name="__COM4" localSheetId="2">#REF!</definedName>
    <definedName name="__COM4">#REF!</definedName>
    <definedName name="__COM5" localSheetId="3">#REF!</definedName>
    <definedName name="__COM5" localSheetId="2">#REF!</definedName>
    <definedName name="__COM5">#REF!</definedName>
    <definedName name="__COM6" localSheetId="3">#REF!</definedName>
    <definedName name="__COM6" localSheetId="2">#REF!</definedName>
    <definedName name="__COM6">#REF!</definedName>
    <definedName name="__COM7" localSheetId="3">#REF!</definedName>
    <definedName name="__COM7" localSheetId="2">#REF!</definedName>
    <definedName name="__COM7">#REF!</definedName>
    <definedName name="__COM8" localSheetId="3">#REF!</definedName>
    <definedName name="__COM8" localSheetId="2">#REF!</definedName>
    <definedName name="__COM8">#REF!</definedName>
    <definedName name="__COM9" localSheetId="3">#REF!</definedName>
    <definedName name="__COM9" localSheetId="2">#REF!</definedName>
    <definedName name="__COM9">#REF!</definedName>
    <definedName name="__DCI1" localSheetId="3">[11]Tablas!#REF!</definedName>
    <definedName name="__DCI1" localSheetId="2">[11]Tablas!#REF!</definedName>
    <definedName name="__DCI1">[11]Tablas!#REF!</definedName>
    <definedName name="__DDS1" localSheetId="3">[11]Tablas!#REF!</definedName>
    <definedName name="__DDS1" localSheetId="2">[11]Tablas!#REF!</definedName>
    <definedName name="__DDS1">[11]Tablas!#REF!</definedName>
    <definedName name="__DGO1" localSheetId="3">[11]Tablas!#REF!</definedName>
    <definedName name="__DGO1" localSheetId="2">[11]Tablas!#REF!</definedName>
    <definedName name="__DGO1">[11]Tablas!#REF!</definedName>
    <definedName name="__DGP1" localSheetId="3">[11]Tablas!#REF!</definedName>
    <definedName name="__DGP1" localSheetId="2">[11]Tablas!#REF!</definedName>
    <definedName name="__DGP1">[11]Tablas!#REF!</definedName>
    <definedName name="__DIJ1" localSheetId="3">[11]Tablas!#REF!</definedName>
    <definedName name="__DIJ1" localSheetId="2">[11]Tablas!#REF!</definedName>
    <definedName name="__DIJ1">[11]Tablas!#REF!</definedName>
    <definedName name="__DPI1" localSheetId="3">[11]Tablas!#REF!</definedName>
    <definedName name="__DPI1" localSheetId="2">[11]Tablas!#REF!</definedName>
    <definedName name="__DPI1">[11]Tablas!#REF!</definedName>
    <definedName name="__DPY1" localSheetId="3">[11]Tablas!#REF!</definedName>
    <definedName name="__DPY1" localSheetId="2">[11]Tablas!#REF!</definedName>
    <definedName name="__DPY1">[11]Tablas!#REF!</definedName>
    <definedName name="__DRI1" localSheetId="3">[11]Tablas!#REF!</definedName>
    <definedName name="__DRI1" localSheetId="2">[11]Tablas!#REF!</definedName>
    <definedName name="__DRI1">[11]Tablas!#REF!</definedName>
    <definedName name="__DRL1" localSheetId="3">[11]Tablas!#REF!</definedName>
    <definedName name="__DRL1" localSheetId="2">[11]Tablas!#REF!</definedName>
    <definedName name="__DRL1">[11]Tablas!#REF!</definedName>
    <definedName name="__DSP1" localSheetId="3">[11]Tablas!#REF!</definedName>
    <definedName name="__DSP1" localSheetId="2">[11]Tablas!#REF!</definedName>
    <definedName name="__DSP1">[11]Tablas!#REF!</definedName>
    <definedName name="__ECP1" localSheetId="3">[11]Tablas!#REF!</definedName>
    <definedName name="__ECP1" localSheetId="2">[11]Tablas!#REF!</definedName>
    <definedName name="__ECP1">[11]Tablas!#REF!</definedName>
    <definedName name="__F">[0]!ERR</definedName>
    <definedName name="__FS01">[0]!ERR</definedName>
    <definedName name="__ICP1" localSheetId="3">[11]Tablas!#REF!</definedName>
    <definedName name="__ICP1" localSheetId="2">[11]Tablas!#REF!</definedName>
    <definedName name="__ICP1">[11]Tablas!#REF!</definedName>
    <definedName name="__key2" localSheetId="3" hidden="1">[18]INST!#REF!</definedName>
    <definedName name="__key2" localSheetId="2" hidden="1">[18]INST!#REF!</definedName>
    <definedName name="__key2" hidden="1">[18]INST!#REF!</definedName>
    <definedName name="__key21" localSheetId="3" hidden="1">[8]INST!#REF!</definedName>
    <definedName name="__key21" localSheetId="2" hidden="1">[8]INST!#REF!</definedName>
    <definedName name="__key21" hidden="1">[8]INST!#REF!</definedName>
    <definedName name="__key3" localSheetId="3" hidden="1">#REF!</definedName>
    <definedName name="__key3" localSheetId="2" hidden="1">#REF!</definedName>
    <definedName name="__key3" hidden="1">#REF!</definedName>
    <definedName name="__key31" localSheetId="3" hidden="1">#REF!</definedName>
    <definedName name="__key31" localSheetId="2" hidden="1">#REF!</definedName>
    <definedName name="__key31" hidden="1">#REF!</definedName>
    <definedName name="__LEY80" localSheetId="3">#REF!</definedName>
    <definedName name="__LEY80" localSheetId="2">#REF!</definedName>
    <definedName name="__LEY80">#REF!</definedName>
    <definedName name="__MA2" localSheetId="3">#REF!</definedName>
    <definedName name="__MA2" localSheetId="2">#REF!</definedName>
    <definedName name="__MA2">#REF!</definedName>
    <definedName name="__mun2" localSheetId="3">[19]PESOS!#REF!</definedName>
    <definedName name="__mun2" localSheetId="2">[19]PESOS!#REF!</definedName>
    <definedName name="__mun2">[19]PESOS!#REF!</definedName>
    <definedName name="__num10" localSheetId="3">#REF!</definedName>
    <definedName name="__num10" localSheetId="2">#REF!</definedName>
    <definedName name="__num10">#REF!</definedName>
    <definedName name="__num2" localSheetId="3">#REF!</definedName>
    <definedName name="__num2" localSheetId="2">#REF!</definedName>
    <definedName name="__num2">#REF!</definedName>
    <definedName name="__num3" localSheetId="3">#REF!</definedName>
    <definedName name="__num3" localSheetId="2">#REF!</definedName>
    <definedName name="__num3">#REF!</definedName>
    <definedName name="__num4" localSheetId="3">#REF!</definedName>
    <definedName name="__num4" localSheetId="2">#REF!</definedName>
    <definedName name="__num4">#REF!</definedName>
    <definedName name="__num5" localSheetId="3">#REF!</definedName>
    <definedName name="__num5" localSheetId="2">#REF!</definedName>
    <definedName name="__num5">#REF!</definedName>
    <definedName name="__num6" localSheetId="3">#REF!</definedName>
    <definedName name="__num6" localSheetId="2">#REF!</definedName>
    <definedName name="__num6">#REF!</definedName>
    <definedName name="__num7" localSheetId="3">#REF!</definedName>
    <definedName name="__num7" localSheetId="2">#REF!</definedName>
    <definedName name="__num7">#REF!</definedName>
    <definedName name="__num8" localSheetId="3">#REF!</definedName>
    <definedName name="__num8" localSheetId="2">#REF!</definedName>
    <definedName name="__num8">#REF!</definedName>
    <definedName name="__num9" localSheetId="3">#REF!</definedName>
    <definedName name="__num9" localSheetId="2">#REF!</definedName>
    <definedName name="__num9">#REF!</definedName>
    <definedName name="__OCD1" localSheetId="3">[11]Tablas!#REF!</definedName>
    <definedName name="__OCD1" localSheetId="2">[11]Tablas!#REF!</definedName>
    <definedName name="__OCD1">[11]Tablas!#REF!</definedName>
    <definedName name="__OCI1" localSheetId="3">[11]Tablas!#REF!</definedName>
    <definedName name="__OCI1" localSheetId="2">[11]Tablas!#REF!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 localSheetId="2">#REF!</definedName>
    <definedName name="__PJ50">#REF!</definedName>
    <definedName name="__pj51" localSheetId="3">#REF!</definedName>
    <definedName name="__pj51" localSheetId="2">#REF!</definedName>
    <definedName name="__pj51">#REF!</definedName>
    <definedName name="__pr01" localSheetId="3">#REF!</definedName>
    <definedName name="__pr01" localSheetId="2">#REF!</definedName>
    <definedName name="__pr01">#REF!</definedName>
    <definedName name="__pr02" localSheetId="3">#REF!</definedName>
    <definedName name="__pr02" localSheetId="2">#REF!</definedName>
    <definedName name="__pr02">#REF!</definedName>
    <definedName name="__pr03" localSheetId="3">#REF!</definedName>
    <definedName name="__pr03" localSheetId="2">#REF!</definedName>
    <definedName name="__pr03">#REF!</definedName>
    <definedName name="__pr04" localSheetId="3">#REF!</definedName>
    <definedName name="__pr04" localSheetId="2">#REF!</definedName>
    <definedName name="__pr04">#REF!</definedName>
    <definedName name="__pr05" localSheetId="3">#REF!</definedName>
    <definedName name="__pr05" localSheetId="2">#REF!</definedName>
    <definedName name="__pr05">#REF!</definedName>
    <definedName name="__pr06" localSheetId="3">#REF!</definedName>
    <definedName name="__pr06" localSheetId="2">#REF!</definedName>
    <definedName name="__pr06">#REF!</definedName>
    <definedName name="__pr07" localSheetId="3">#REF!</definedName>
    <definedName name="__pr07" localSheetId="2">#REF!</definedName>
    <definedName name="__pr07">#REF!</definedName>
    <definedName name="__pr08" localSheetId="3">#REF!</definedName>
    <definedName name="__pr08" localSheetId="2">#REF!</definedName>
    <definedName name="__pr08">#REF!</definedName>
    <definedName name="__pr09" localSheetId="3">#REF!</definedName>
    <definedName name="__pr09" localSheetId="2">#REF!</definedName>
    <definedName name="__pr09">#REF!</definedName>
    <definedName name="__pr10" localSheetId="3">#REF!</definedName>
    <definedName name="__pr10" localSheetId="2">#REF!</definedName>
    <definedName name="__pr10">#REF!</definedName>
    <definedName name="__pr11" localSheetId="3">#REF!</definedName>
    <definedName name="__pr11" localSheetId="2">#REF!</definedName>
    <definedName name="__pr11">#REF!</definedName>
    <definedName name="__pr12" localSheetId="3">#REF!</definedName>
    <definedName name="__pr12" localSheetId="2">#REF!</definedName>
    <definedName name="__pr12">#REF!</definedName>
    <definedName name="__pr13" localSheetId="3">#REF!</definedName>
    <definedName name="__pr13" localSheetId="2">#REF!</definedName>
    <definedName name="__pr13">#REF!</definedName>
    <definedName name="__pr14" localSheetId="3">#REF!</definedName>
    <definedName name="__pr14" localSheetId="2">#REF!</definedName>
    <definedName name="__pr14">#REF!</definedName>
    <definedName name="__pr15" localSheetId="3">#REF!</definedName>
    <definedName name="__pr15" localSheetId="2">#REF!</definedName>
    <definedName name="__pr15">#REF!</definedName>
    <definedName name="__pr16" localSheetId="3">#REF!</definedName>
    <definedName name="__pr16" localSheetId="2">#REF!</definedName>
    <definedName name="__pr16">#REF!</definedName>
    <definedName name="__pr17" localSheetId="3">#REF!</definedName>
    <definedName name="__pr17" localSheetId="2">#REF!</definedName>
    <definedName name="__pr17">#REF!</definedName>
    <definedName name="__pr18" localSheetId="3">#REF!</definedName>
    <definedName name="__pr18" localSheetId="2">#REF!</definedName>
    <definedName name="__pr18">#REF!</definedName>
    <definedName name="__pr19" localSheetId="3">#REF!</definedName>
    <definedName name="__pr19" localSheetId="2">#REF!</definedName>
    <definedName name="__pr19">#REF!</definedName>
    <definedName name="__pr20" localSheetId="3">#REF!</definedName>
    <definedName name="__pr20" localSheetId="2">#REF!</definedName>
    <definedName name="__pr20">#REF!</definedName>
    <definedName name="__pr21" localSheetId="3">#REF!</definedName>
    <definedName name="__pr21" localSheetId="2">#REF!</definedName>
    <definedName name="__pr21">#REF!</definedName>
    <definedName name="__pr22" localSheetId="3">#REF!</definedName>
    <definedName name="__pr22" localSheetId="2">#REF!</definedName>
    <definedName name="__pr22">#REF!</definedName>
    <definedName name="__pr23" localSheetId="3">#REF!</definedName>
    <definedName name="__pr23" localSheetId="2">#REF!</definedName>
    <definedName name="__pr23">#REF!</definedName>
    <definedName name="__pr24" localSheetId="3">#REF!</definedName>
    <definedName name="__pr24" localSheetId="2">#REF!</definedName>
    <definedName name="__pr24">#REF!</definedName>
    <definedName name="__pr25" localSheetId="3">#REF!</definedName>
    <definedName name="__pr25" localSheetId="2">#REF!</definedName>
    <definedName name="__pr25">#REF!</definedName>
    <definedName name="__pr26" localSheetId="3">#REF!</definedName>
    <definedName name="__pr26" localSheetId="2">#REF!</definedName>
    <definedName name="__pr26">#REF!</definedName>
    <definedName name="__pr27" localSheetId="3">#REF!</definedName>
    <definedName name="__pr27" localSheetId="2">#REF!</definedName>
    <definedName name="__pr27">#REF!</definedName>
    <definedName name="__pr28" localSheetId="3">#REF!</definedName>
    <definedName name="__pr28" localSheetId="2">#REF!</definedName>
    <definedName name="__pr28">#REF!</definedName>
    <definedName name="__pr29" localSheetId="3">#REF!</definedName>
    <definedName name="__pr29" localSheetId="2">#REF!</definedName>
    <definedName name="__pr29">#REF!</definedName>
    <definedName name="__pr30" localSheetId="3">#REF!</definedName>
    <definedName name="__pr30" localSheetId="2">#REF!</definedName>
    <definedName name="__pr30">#REF!</definedName>
    <definedName name="__pr31" localSheetId="3">#REF!</definedName>
    <definedName name="__pr31" localSheetId="2">#REF!</definedName>
    <definedName name="__pr31">#REF!</definedName>
    <definedName name="__pr32" localSheetId="3">#REF!</definedName>
    <definedName name="__pr32" localSheetId="2">#REF!</definedName>
    <definedName name="__pr32">#REF!</definedName>
    <definedName name="__pr33" localSheetId="3">#REF!</definedName>
    <definedName name="__pr33" localSheetId="2">#REF!</definedName>
    <definedName name="__pr33">#REF!</definedName>
    <definedName name="__pr34" localSheetId="3">#REF!</definedName>
    <definedName name="__pr34" localSheetId="2">#REF!</definedName>
    <definedName name="__pr34">#REF!</definedName>
    <definedName name="__pr35" localSheetId="3">#REF!</definedName>
    <definedName name="__pr35" localSheetId="2">#REF!</definedName>
    <definedName name="__pr35">#REF!</definedName>
    <definedName name="__pr36" localSheetId="3">#REF!</definedName>
    <definedName name="__pr36" localSheetId="2">#REF!</definedName>
    <definedName name="__pr36">#REF!</definedName>
    <definedName name="__pr37" localSheetId="3">#REF!</definedName>
    <definedName name="__pr37" localSheetId="2">#REF!</definedName>
    <definedName name="__pr37">#REF!</definedName>
    <definedName name="__pr38" localSheetId="3">#REF!</definedName>
    <definedName name="__pr38" localSheetId="2">#REF!</definedName>
    <definedName name="__pr38">#REF!</definedName>
    <definedName name="__pr39" localSheetId="3">#REF!</definedName>
    <definedName name="__pr39" localSheetId="2">#REF!</definedName>
    <definedName name="__pr39">#REF!</definedName>
    <definedName name="__pr40" localSheetId="3">#REF!</definedName>
    <definedName name="__pr40" localSheetId="2">#REF!</definedName>
    <definedName name="__pr40">#REF!</definedName>
    <definedName name="__pr41" localSheetId="3">#REF!</definedName>
    <definedName name="__pr41" localSheetId="2">#REF!</definedName>
    <definedName name="__pr41">#REF!</definedName>
    <definedName name="__pr42" localSheetId="3">#REF!</definedName>
    <definedName name="__pr42" localSheetId="2">#REF!</definedName>
    <definedName name="__pr42">#REF!</definedName>
    <definedName name="__pr43" localSheetId="3">#REF!</definedName>
    <definedName name="__pr43" localSheetId="2">#REF!</definedName>
    <definedName name="__pr43">#REF!</definedName>
    <definedName name="__pr44" localSheetId="3">#REF!</definedName>
    <definedName name="__pr44" localSheetId="2">#REF!</definedName>
    <definedName name="__pr44">#REF!</definedName>
    <definedName name="__pr45" localSheetId="3">#REF!</definedName>
    <definedName name="__pr45" localSheetId="2">#REF!</definedName>
    <definedName name="__pr45">#REF!</definedName>
    <definedName name="__pr46" localSheetId="3">#REF!</definedName>
    <definedName name="__pr46" localSheetId="2">#REF!</definedName>
    <definedName name="__pr46">#REF!</definedName>
    <definedName name="__pr47" localSheetId="3">#REF!</definedName>
    <definedName name="__pr47" localSheetId="2">#REF!</definedName>
    <definedName name="__pr47">#REF!</definedName>
    <definedName name="__pr48" localSheetId="3">#REF!</definedName>
    <definedName name="__pr48" localSheetId="2">#REF!</definedName>
    <definedName name="__pr48">#REF!</definedName>
    <definedName name="__pr49" localSheetId="3">#REF!</definedName>
    <definedName name="__pr49" localSheetId="2">#REF!</definedName>
    <definedName name="__pr49">#REF!</definedName>
    <definedName name="__pr50" localSheetId="3">#REF!</definedName>
    <definedName name="__pr50" localSheetId="2">#REF!</definedName>
    <definedName name="__pr50">#REF!</definedName>
    <definedName name="__pr51" localSheetId="3">#REF!</definedName>
    <definedName name="__pr51" localSheetId="2">#REF!</definedName>
    <definedName name="__pr51">#REF!</definedName>
    <definedName name="__pr52" localSheetId="3">#REF!</definedName>
    <definedName name="__pr52" localSheetId="2">#REF!</definedName>
    <definedName name="__pr52">#REF!</definedName>
    <definedName name="__pr53" localSheetId="3">#REF!</definedName>
    <definedName name="__pr53" localSheetId="2">#REF!</definedName>
    <definedName name="__pr53">#REF!</definedName>
    <definedName name="__pr54" localSheetId="3">#REF!</definedName>
    <definedName name="__pr54" localSheetId="2">#REF!</definedName>
    <definedName name="__pr54">#REF!</definedName>
    <definedName name="__pr55" localSheetId="3">#REF!</definedName>
    <definedName name="__pr55" localSheetId="2">#REF!</definedName>
    <definedName name="__pr55">#REF!</definedName>
    <definedName name="__pr56" localSheetId="3">#REF!</definedName>
    <definedName name="__pr56" localSheetId="2">#REF!</definedName>
    <definedName name="__pr56">#REF!</definedName>
    <definedName name="__pr57" localSheetId="3">#REF!</definedName>
    <definedName name="__pr57" localSheetId="2">#REF!</definedName>
    <definedName name="__pr57">#REF!</definedName>
    <definedName name="__pr58" localSheetId="3">#REF!</definedName>
    <definedName name="__pr58" localSheetId="2">#REF!</definedName>
    <definedName name="__pr58">#REF!</definedName>
    <definedName name="__pr59" localSheetId="3">#REF!</definedName>
    <definedName name="__pr59" localSheetId="2">#REF!</definedName>
    <definedName name="__pr59">#REF!</definedName>
    <definedName name="__pr60" localSheetId="3">#REF!</definedName>
    <definedName name="__pr60" localSheetId="2">#REF!</definedName>
    <definedName name="__pr60">#REF!</definedName>
    <definedName name="__pr61" localSheetId="3">#REF!</definedName>
    <definedName name="__pr61" localSheetId="2">#REF!</definedName>
    <definedName name="__pr61">#REF!</definedName>
    <definedName name="__pr62" localSheetId="3">#REF!</definedName>
    <definedName name="__pr62" localSheetId="2">#REF!</definedName>
    <definedName name="__pr62">#REF!</definedName>
    <definedName name="__pr63" localSheetId="3">#REF!</definedName>
    <definedName name="__pr63" localSheetId="2">#REF!</definedName>
    <definedName name="__pr63">#REF!</definedName>
    <definedName name="__pr64" localSheetId="3">#REF!</definedName>
    <definedName name="__pr64" localSheetId="2">#REF!</definedName>
    <definedName name="__pr64">#REF!</definedName>
    <definedName name="__pr65" localSheetId="3">#REF!</definedName>
    <definedName name="__pr65" localSheetId="2">#REF!</definedName>
    <definedName name="__pr65">#REF!</definedName>
    <definedName name="__pr66" localSheetId="3">#REF!</definedName>
    <definedName name="__pr66" localSheetId="2">#REF!</definedName>
    <definedName name="__pr66">#REF!</definedName>
    <definedName name="__pr67" localSheetId="3">#REF!</definedName>
    <definedName name="__pr67" localSheetId="2">#REF!</definedName>
    <definedName name="__pr67">#REF!</definedName>
    <definedName name="__pr68" localSheetId="3">#REF!</definedName>
    <definedName name="__pr68" localSheetId="2">#REF!</definedName>
    <definedName name="__pr68">#REF!</definedName>
    <definedName name="__pr69" localSheetId="3">#REF!</definedName>
    <definedName name="__pr69" localSheetId="2">#REF!</definedName>
    <definedName name="__pr69">#REF!</definedName>
    <definedName name="__pr70" localSheetId="3">#REF!</definedName>
    <definedName name="__pr70" localSheetId="2">#REF!</definedName>
    <definedName name="__pr70">#REF!</definedName>
    <definedName name="__pr71" localSheetId="3">#REF!</definedName>
    <definedName name="__pr71" localSheetId="2">#REF!</definedName>
    <definedName name="__pr71">#REF!</definedName>
    <definedName name="__pr72" localSheetId="3">#REF!</definedName>
    <definedName name="__pr72" localSheetId="2">#REF!</definedName>
    <definedName name="__pr72">#REF!</definedName>
    <definedName name="__ref4" localSheetId="3">#REF!</definedName>
    <definedName name="__ref4" localSheetId="2">#REF!</definedName>
    <definedName name="__ref4">#REF!</definedName>
    <definedName name="__SBC1">[6]INV!$A$12:$D$15</definedName>
    <definedName name="__SBC3">[6]INV!$F$12:$I$15</definedName>
    <definedName name="__SBC5">[6]INV!$K$12:$N$15</definedName>
    <definedName name="__TOP1" localSheetId="3">#REF!</definedName>
    <definedName name="__TOP1" localSheetId="2">#REF!</definedName>
    <definedName name="__TOP1">#REF!</definedName>
    <definedName name="__TOP10" localSheetId="3">#REF!</definedName>
    <definedName name="__TOP10" localSheetId="2">#REF!</definedName>
    <definedName name="__TOP10">#REF!</definedName>
    <definedName name="__TOP2" localSheetId="3">#REF!</definedName>
    <definedName name="__TOP2" localSheetId="2">#REF!</definedName>
    <definedName name="__TOP2">#REF!</definedName>
    <definedName name="__TOP3" localSheetId="3">#REF!</definedName>
    <definedName name="__TOP3" localSheetId="2">#REF!</definedName>
    <definedName name="__TOP3">#REF!</definedName>
    <definedName name="__TOP4" localSheetId="3">#REF!</definedName>
    <definedName name="__TOP4" localSheetId="2">#REF!</definedName>
    <definedName name="__TOP4">#REF!</definedName>
    <definedName name="__TOP5" localSheetId="3">#REF!</definedName>
    <definedName name="__TOP5" localSheetId="2">#REF!</definedName>
    <definedName name="__TOP5">#REF!</definedName>
    <definedName name="__TOP6" localSheetId="3">#REF!</definedName>
    <definedName name="__TOP6" localSheetId="2">#REF!</definedName>
    <definedName name="__TOP6">#REF!</definedName>
    <definedName name="__TOP7" localSheetId="3">#REF!</definedName>
    <definedName name="__TOP7" localSheetId="2">#REF!</definedName>
    <definedName name="__TOP7">#REF!</definedName>
    <definedName name="__TOP8" localSheetId="3">#REF!</definedName>
    <definedName name="__TOP8" localSheetId="2">#REF!</definedName>
    <definedName name="__TOP8">#REF!</definedName>
    <definedName name="__TOP9" localSheetId="3">#REF!</definedName>
    <definedName name="__TOP9" localSheetId="2">#REF!</definedName>
    <definedName name="__TOP9">#REF!</definedName>
    <definedName name="__TOT1" localSheetId="3">#REF!</definedName>
    <definedName name="__TOT1" localSheetId="2">#REF!</definedName>
    <definedName name="__TOT1">#REF!</definedName>
    <definedName name="__VEX1" localSheetId="3">[11]Tablas!#REF!</definedName>
    <definedName name="__VEX1" localSheetId="2">[11]Tablas!#REF!</definedName>
    <definedName name="__VEX1">[11]Tablas!#REF!</definedName>
    <definedName name="__VFA1" localSheetId="3">[11]Tablas!#REF!</definedName>
    <definedName name="__VFA1" localSheetId="2">[11]Tablas!#REF!</definedName>
    <definedName name="__VFA1">[11]Tablas!#REF!</definedName>
    <definedName name="__VIT1" localSheetId="3">[11]Tablas!#REF!</definedName>
    <definedName name="__VIT1" localSheetId="2">[11]Tablas!#REF!</definedName>
    <definedName name="__VIT1">[11]Tablas!#REF!</definedName>
    <definedName name="__VPR1" localSheetId="3">[11]Tablas!#REF!</definedName>
    <definedName name="__VPR1" localSheetId="2">[11]Tablas!#REF!</definedName>
    <definedName name="__VPR1">[11]Tablas!#REF!</definedName>
    <definedName name="__VPR2" localSheetId="3">[12]Tablas!#REF!</definedName>
    <definedName name="__VPR2" localSheetId="2">[12]Tablas!#REF!</definedName>
    <definedName name="__VPR2">[12]Tablas!#REF!</definedName>
    <definedName name="__VRP1" localSheetId="3">[11]Tablas!#REF!</definedName>
    <definedName name="__VRP1" localSheetId="2">[11]Tablas!#REF!</definedName>
    <definedName name="__VRP1">[11]Tablas!#REF!</definedName>
    <definedName name="__VSM1" localSheetId="3">[11]Tablas!#REF!</definedName>
    <definedName name="__VSM1" localSheetId="2">[11]Tablas!#REF!</definedName>
    <definedName name="__VSM1">[11]Tablas!#REF!</definedName>
    <definedName name="_1" localSheetId="3">#REF!</definedName>
    <definedName name="_1" localSheetId="2">#REF!</definedName>
    <definedName name="_1">#REF!</definedName>
    <definedName name="_1_25" localSheetId="3">[12]Tablas!#REF!</definedName>
    <definedName name="_1_25" localSheetId="2">[12]Tablas!#REF!</definedName>
    <definedName name="_1_25">[12]Tablas!#REF!</definedName>
    <definedName name="_116B" localSheetId="3">#REF!</definedName>
    <definedName name="_116B" localSheetId="2">#REF!</definedName>
    <definedName name="_116B">#REF!</definedName>
    <definedName name="_117A" localSheetId="3">#REF!</definedName>
    <definedName name="_117A" localSheetId="2">#REF!</definedName>
    <definedName name="_117A">#REF!</definedName>
    <definedName name="_117B" localSheetId="3">#REF!</definedName>
    <definedName name="_117B" localSheetId="2">#REF!</definedName>
    <definedName name="_117B">#REF!</definedName>
    <definedName name="_120A" localSheetId="3">#REF!</definedName>
    <definedName name="_120A" localSheetId="2">#REF!</definedName>
    <definedName name="_120A">#REF!</definedName>
    <definedName name="_120B" localSheetId="3">#REF!</definedName>
    <definedName name="_120B" localSheetId="2">#REF!</definedName>
    <definedName name="_120B">#REF!</definedName>
    <definedName name="_121A" localSheetId="3">#REF!</definedName>
    <definedName name="_121A" localSheetId="2">#REF!</definedName>
    <definedName name="_121A">#REF!</definedName>
    <definedName name="_121B" localSheetId="3">#REF!</definedName>
    <definedName name="_121B" localSheetId="2">#REF!</definedName>
    <definedName name="_121B">#REF!</definedName>
    <definedName name="_122A" localSheetId="3">#REF!</definedName>
    <definedName name="_122A" localSheetId="2">#REF!</definedName>
    <definedName name="_122A">#REF!</definedName>
    <definedName name="_122B" localSheetId="3">#REF!</definedName>
    <definedName name="_122B" localSheetId="2">#REF!</definedName>
    <definedName name="_122B">#REF!</definedName>
    <definedName name="_123A" localSheetId="3">#REF!</definedName>
    <definedName name="_123A" localSheetId="2">#REF!</definedName>
    <definedName name="_123A">#REF!</definedName>
    <definedName name="_123B" localSheetId="3">#REF!</definedName>
    <definedName name="_123B" localSheetId="2">#REF!</definedName>
    <definedName name="_123B">#REF!</definedName>
    <definedName name="_124A" localSheetId="3">#REF!</definedName>
    <definedName name="_124A" localSheetId="2">#REF!</definedName>
    <definedName name="_124A">#REF!</definedName>
    <definedName name="_124B" localSheetId="3">#REF!</definedName>
    <definedName name="_124B" localSheetId="2">#REF!</definedName>
    <definedName name="_124B">#REF!</definedName>
    <definedName name="_125A" localSheetId="3">#REF!</definedName>
    <definedName name="_125A" localSheetId="2">#REF!</definedName>
    <definedName name="_125A">#REF!</definedName>
    <definedName name="_125B" localSheetId="3">#REF!</definedName>
    <definedName name="_125B" localSheetId="2">#REF!</definedName>
    <definedName name="_125B">#REF!</definedName>
    <definedName name="_126A" localSheetId="3">#REF!</definedName>
    <definedName name="_126A" localSheetId="2">#REF!</definedName>
    <definedName name="_126A">#REF!</definedName>
    <definedName name="_126B" localSheetId="3">#REF!</definedName>
    <definedName name="_126B" localSheetId="2">#REF!</definedName>
    <definedName name="_126B">#REF!</definedName>
    <definedName name="_130A" localSheetId="3">#REF!</definedName>
    <definedName name="_130A" localSheetId="2">#REF!</definedName>
    <definedName name="_130A">#REF!</definedName>
    <definedName name="_130B" localSheetId="3">#REF!</definedName>
    <definedName name="_130B" localSheetId="2">#REF!</definedName>
    <definedName name="_130B">#REF!</definedName>
    <definedName name="_131A" localSheetId="3">#REF!</definedName>
    <definedName name="_131A" localSheetId="2">#REF!</definedName>
    <definedName name="_131A">#REF!</definedName>
    <definedName name="_131B" localSheetId="3">#REF!</definedName>
    <definedName name="_131B" localSheetId="2">#REF!</definedName>
    <definedName name="_131B">#REF!</definedName>
    <definedName name="_132A" localSheetId="3">#REF!</definedName>
    <definedName name="_132A" localSheetId="2">#REF!</definedName>
    <definedName name="_132A">#REF!</definedName>
    <definedName name="_132B" localSheetId="3">#REF!</definedName>
    <definedName name="_132B" localSheetId="2">#REF!</definedName>
    <definedName name="_132B">#REF!</definedName>
    <definedName name="_133A" localSheetId="3">#REF!</definedName>
    <definedName name="_133A" localSheetId="2">#REF!</definedName>
    <definedName name="_133A">#REF!</definedName>
    <definedName name="_133B" localSheetId="3">#REF!</definedName>
    <definedName name="_133B" localSheetId="2">#REF!</definedName>
    <definedName name="_133B">#REF!</definedName>
    <definedName name="_134A" localSheetId="3">#REF!</definedName>
    <definedName name="_134A" localSheetId="2">#REF!</definedName>
    <definedName name="_134A">#REF!</definedName>
    <definedName name="_134B" localSheetId="3">#REF!</definedName>
    <definedName name="_134B" localSheetId="2">#REF!</definedName>
    <definedName name="_134B">#REF!</definedName>
    <definedName name="_150A" localSheetId="3">#REF!</definedName>
    <definedName name="_150A" localSheetId="2">#REF!</definedName>
    <definedName name="_150A">#REF!</definedName>
    <definedName name="_150B" localSheetId="3">#REF!</definedName>
    <definedName name="_150B" localSheetId="2">#REF!</definedName>
    <definedName name="_150B">#REF!</definedName>
    <definedName name="_151A" localSheetId="3">#REF!</definedName>
    <definedName name="_151A" localSheetId="2">#REF!</definedName>
    <definedName name="_151A">#REF!</definedName>
    <definedName name="_151B" localSheetId="3">#REF!</definedName>
    <definedName name="_151B" localSheetId="2">#REF!</definedName>
    <definedName name="_151B">#REF!</definedName>
    <definedName name="_152A" localSheetId="3">#REF!</definedName>
    <definedName name="_152A" localSheetId="2">#REF!</definedName>
    <definedName name="_152A">#REF!</definedName>
    <definedName name="_152B" localSheetId="3">#REF!</definedName>
    <definedName name="_152B" localSheetId="2">#REF!</definedName>
    <definedName name="_152B">#REF!</definedName>
    <definedName name="_153A" localSheetId="3">#REF!</definedName>
    <definedName name="_153A" localSheetId="2">#REF!</definedName>
    <definedName name="_153A">#REF!</definedName>
    <definedName name="_153B" localSheetId="3">#REF!</definedName>
    <definedName name="_153B" localSheetId="2">#REF!</definedName>
    <definedName name="_153B">#REF!</definedName>
    <definedName name="_154A" localSheetId="3">#REF!</definedName>
    <definedName name="_154A" localSheetId="2">#REF!</definedName>
    <definedName name="_154A">#REF!</definedName>
    <definedName name="_154B" localSheetId="3">#REF!</definedName>
    <definedName name="_154B" localSheetId="2">#REF!</definedName>
    <definedName name="_154B">#REF!</definedName>
    <definedName name="_160A" localSheetId="3">#REF!</definedName>
    <definedName name="_160A" localSheetId="2">#REF!</definedName>
    <definedName name="_160A">#REF!</definedName>
    <definedName name="_160B" localSheetId="3">#REF!</definedName>
    <definedName name="_160B" localSheetId="2">#REF!</definedName>
    <definedName name="_160B">#REF!</definedName>
    <definedName name="_161A" localSheetId="3">#REF!</definedName>
    <definedName name="_161A" localSheetId="2">#REF!</definedName>
    <definedName name="_161A">#REF!</definedName>
    <definedName name="_161B" localSheetId="3">#REF!</definedName>
    <definedName name="_161B" localSheetId="2">#REF!</definedName>
    <definedName name="_161B">#REF!</definedName>
    <definedName name="_162A" localSheetId="3">#REF!</definedName>
    <definedName name="_162A" localSheetId="2">#REF!</definedName>
    <definedName name="_162A">#REF!</definedName>
    <definedName name="_162B" localSheetId="3">#REF!</definedName>
    <definedName name="_162B" localSheetId="2">#REF!</definedName>
    <definedName name="_162B">#REF!</definedName>
    <definedName name="_163A" localSheetId="3">#REF!</definedName>
    <definedName name="_163A" localSheetId="2">#REF!</definedName>
    <definedName name="_163A">#REF!</definedName>
    <definedName name="_163B" localSheetId="3">#REF!</definedName>
    <definedName name="_163B" localSheetId="2">#REF!</definedName>
    <definedName name="_163B">#REF!</definedName>
    <definedName name="_164A" localSheetId="3">#REF!</definedName>
    <definedName name="_164A" localSheetId="2">#REF!</definedName>
    <definedName name="_164A">#REF!</definedName>
    <definedName name="_164B" localSheetId="3">#REF!</definedName>
    <definedName name="_164B" localSheetId="2">#REF!</definedName>
    <definedName name="_164B">#REF!</definedName>
    <definedName name="_165A" localSheetId="3">#REF!</definedName>
    <definedName name="_165A" localSheetId="2">#REF!</definedName>
    <definedName name="_165A">#REF!</definedName>
    <definedName name="_165B" localSheetId="3">#REF!</definedName>
    <definedName name="_165B" localSheetId="2">#REF!</definedName>
    <definedName name="_165B">#REF!</definedName>
    <definedName name="_166A" localSheetId="3">#REF!</definedName>
    <definedName name="_166A" localSheetId="2">#REF!</definedName>
    <definedName name="_166A">#REF!</definedName>
    <definedName name="_166B" localSheetId="3">#REF!</definedName>
    <definedName name="_166B" localSheetId="2">#REF!</definedName>
    <definedName name="_166B">#REF!</definedName>
    <definedName name="_167A" localSheetId="3">#REF!</definedName>
    <definedName name="_167A" localSheetId="2">#REF!</definedName>
    <definedName name="_167A">#REF!</definedName>
    <definedName name="_167B" localSheetId="3">#REF!</definedName>
    <definedName name="_167B" localSheetId="2">#REF!</definedName>
    <definedName name="_167B">#REF!</definedName>
    <definedName name="_170A" localSheetId="3">#REF!</definedName>
    <definedName name="_170A" localSheetId="2">#REF!</definedName>
    <definedName name="_170A">#REF!</definedName>
    <definedName name="_170B" localSheetId="3">#REF!</definedName>
    <definedName name="_170B" localSheetId="2">#REF!</definedName>
    <definedName name="_170B">#REF!</definedName>
    <definedName name="_171A" localSheetId="3">#REF!</definedName>
    <definedName name="_171A" localSheetId="2">#REF!</definedName>
    <definedName name="_171A">#REF!</definedName>
    <definedName name="_171B" localSheetId="3">#REF!</definedName>
    <definedName name="_171B" localSheetId="2">#REF!</definedName>
    <definedName name="_171B">#REF!</definedName>
    <definedName name="_172A" localSheetId="3">#REF!</definedName>
    <definedName name="_172A" localSheetId="2">#REF!</definedName>
    <definedName name="_172A">#REF!</definedName>
    <definedName name="_172B" localSheetId="3">#REF!</definedName>
    <definedName name="_172B" localSheetId="2">#REF!</definedName>
    <definedName name="_172B">#REF!</definedName>
    <definedName name="_173A" localSheetId="3">#REF!</definedName>
    <definedName name="_173A" localSheetId="2">#REF!</definedName>
    <definedName name="_173A">#REF!</definedName>
    <definedName name="_173B" localSheetId="3">#REF!</definedName>
    <definedName name="_173B" localSheetId="2">#REF!</definedName>
    <definedName name="_173B">#REF!</definedName>
    <definedName name="_174A" localSheetId="3">#REF!</definedName>
    <definedName name="_174A" localSheetId="2">#REF!</definedName>
    <definedName name="_174A">#REF!</definedName>
    <definedName name="_174B" localSheetId="3">#REF!</definedName>
    <definedName name="_174B" localSheetId="2">#REF!</definedName>
    <definedName name="_174B">#REF!</definedName>
    <definedName name="_175A" localSheetId="3">#REF!</definedName>
    <definedName name="_175A" localSheetId="2">#REF!</definedName>
    <definedName name="_175A">#REF!</definedName>
    <definedName name="_175B" localSheetId="3">#REF!</definedName>
    <definedName name="_175B" localSheetId="2">#REF!</definedName>
    <definedName name="_175B">#REF!</definedName>
    <definedName name="_18_Dic" localSheetId="3">#REF!</definedName>
    <definedName name="_18_Dic" localSheetId="2">#REF!</definedName>
    <definedName name="_18_Dic">#REF!</definedName>
    <definedName name="_180A" localSheetId="3">#REF!</definedName>
    <definedName name="_180A" localSheetId="2">#REF!</definedName>
    <definedName name="_180A">#REF!</definedName>
    <definedName name="_180B" localSheetId="3">#REF!</definedName>
    <definedName name="_180B" localSheetId="2">#REF!</definedName>
    <definedName name="_180B">#REF!</definedName>
    <definedName name="_181A" localSheetId="3">#REF!</definedName>
    <definedName name="_181A" localSheetId="2">#REF!</definedName>
    <definedName name="_181A">#REF!</definedName>
    <definedName name="_181B" localSheetId="3">#REF!</definedName>
    <definedName name="_181B" localSheetId="2">#REF!</definedName>
    <definedName name="_181B">#REF!</definedName>
    <definedName name="_182A" localSheetId="3">#REF!</definedName>
    <definedName name="_182A" localSheetId="2">#REF!</definedName>
    <definedName name="_182A">#REF!</definedName>
    <definedName name="_182B" localSheetId="3">#REF!</definedName>
    <definedName name="_182B" localSheetId="2">#REF!</definedName>
    <definedName name="_182B">#REF!</definedName>
    <definedName name="_183A" localSheetId="3">#REF!</definedName>
    <definedName name="_183A" localSheetId="2">#REF!</definedName>
    <definedName name="_183A">#REF!</definedName>
    <definedName name="_183B" localSheetId="3">#REF!</definedName>
    <definedName name="_183B" localSheetId="2">#REF!</definedName>
    <definedName name="_183B">#REF!</definedName>
    <definedName name="_184A" localSheetId="3">#REF!</definedName>
    <definedName name="_184A" localSheetId="2">#REF!</definedName>
    <definedName name="_184A">#REF!</definedName>
    <definedName name="_184B" localSheetId="3">#REF!</definedName>
    <definedName name="_184B" localSheetId="2">#REF!</definedName>
    <definedName name="_184B">#REF!</definedName>
    <definedName name="_185A" localSheetId="3">#REF!</definedName>
    <definedName name="_185A" localSheetId="2">#REF!</definedName>
    <definedName name="_185A">#REF!</definedName>
    <definedName name="_185B" localSheetId="3">#REF!</definedName>
    <definedName name="_185B" localSheetId="2">#REF!</definedName>
    <definedName name="_185B">#REF!</definedName>
    <definedName name="_190A" localSheetId="3">#REF!</definedName>
    <definedName name="_190A" localSheetId="2">#REF!</definedName>
    <definedName name="_190A">#REF!</definedName>
    <definedName name="_190B" localSheetId="3">#REF!</definedName>
    <definedName name="_190B" localSheetId="2">#REF!</definedName>
    <definedName name="_190B">#REF!</definedName>
    <definedName name="_191A" localSheetId="3">#REF!</definedName>
    <definedName name="_191A" localSheetId="2">#REF!</definedName>
    <definedName name="_191A">#REF!</definedName>
    <definedName name="_191B" localSheetId="3">#REF!</definedName>
    <definedName name="_191B" localSheetId="2">#REF!</definedName>
    <definedName name="_191B">#REF!</definedName>
    <definedName name="_192A" localSheetId="3">#REF!</definedName>
    <definedName name="_192A" localSheetId="2">#REF!</definedName>
    <definedName name="_192A">#REF!</definedName>
    <definedName name="_192B" localSheetId="3">#REF!</definedName>
    <definedName name="_192B" localSheetId="2">#REF!</definedName>
    <definedName name="_192B">#REF!</definedName>
    <definedName name="_193A" localSheetId="3">#REF!</definedName>
    <definedName name="_193A" localSheetId="2">#REF!</definedName>
    <definedName name="_193A">#REF!</definedName>
    <definedName name="_193B" localSheetId="3">#REF!</definedName>
    <definedName name="_193B" localSheetId="2">#REF!</definedName>
    <definedName name="_193B">#REF!</definedName>
    <definedName name="_194A" localSheetId="3">#REF!</definedName>
    <definedName name="_194A" localSheetId="2">#REF!</definedName>
    <definedName name="_194A">#REF!</definedName>
    <definedName name="_194B" localSheetId="3">#REF!</definedName>
    <definedName name="_194B" localSheetId="2">#REF!</definedName>
    <definedName name="_194B">#REF!</definedName>
    <definedName name="_195A" localSheetId="3">#REF!</definedName>
    <definedName name="_195A" localSheetId="2">#REF!</definedName>
    <definedName name="_195A">#REF!</definedName>
    <definedName name="_195B" localSheetId="3">#REF!</definedName>
    <definedName name="_195B" localSheetId="2">#REF!</definedName>
    <definedName name="_195B">#REF!</definedName>
    <definedName name="_196A" localSheetId="3">#REF!</definedName>
    <definedName name="_196A" localSheetId="2">#REF!</definedName>
    <definedName name="_196A">#REF!</definedName>
    <definedName name="_196B" localSheetId="3">#REF!</definedName>
    <definedName name="_196B" localSheetId="2">#REF!</definedName>
    <definedName name="_196B">#REF!</definedName>
    <definedName name="_197A" localSheetId="3">#REF!</definedName>
    <definedName name="_197A" localSheetId="2">#REF!</definedName>
    <definedName name="_197A">#REF!</definedName>
    <definedName name="_197B" localSheetId="3">#REF!</definedName>
    <definedName name="_197B" localSheetId="2">#REF!</definedName>
    <definedName name="_197B">#REF!</definedName>
    <definedName name="_1ane_o10" localSheetId="3">#REF!</definedName>
    <definedName name="_1ane_o10" localSheetId="2">#REF!</definedName>
    <definedName name="_1ane_o10">#REF!</definedName>
    <definedName name="_2_5__TOTAL_DE_MATERIALES_A_EXPORTAR" localSheetId="3">#REF!</definedName>
    <definedName name="_2_5__TOTAL_DE_MATERIALES_A_EXPORTAR" localSheetId="2">#REF!</definedName>
    <definedName name="_2_5__TOTAL_DE_MATERIALES_A_EXPORTAR">#REF!</definedName>
    <definedName name="_200A" localSheetId="3">#REF!</definedName>
    <definedName name="_200A" localSheetId="2">#REF!</definedName>
    <definedName name="_200A">#REF!</definedName>
    <definedName name="_200B" localSheetId="3">#REF!</definedName>
    <definedName name="_200B" localSheetId="2">#REF!</definedName>
    <definedName name="_200B">#REF!</definedName>
    <definedName name="_201A" localSheetId="3">#REF!</definedName>
    <definedName name="_201A" localSheetId="2">#REF!</definedName>
    <definedName name="_201A">#REF!</definedName>
    <definedName name="_201B" localSheetId="3">#REF!</definedName>
    <definedName name="_201B" localSheetId="2">#REF!</definedName>
    <definedName name="_201B">#REF!</definedName>
    <definedName name="_202A" localSheetId="3">#REF!</definedName>
    <definedName name="_202A" localSheetId="2">#REF!</definedName>
    <definedName name="_202A">#REF!</definedName>
    <definedName name="_202B" localSheetId="3">#REF!</definedName>
    <definedName name="_202B" localSheetId="2">#REF!</definedName>
    <definedName name="_202B">#REF!</definedName>
    <definedName name="_203A" localSheetId="3">#REF!</definedName>
    <definedName name="_203A" localSheetId="2">#REF!</definedName>
    <definedName name="_203A">#REF!</definedName>
    <definedName name="_203B" localSheetId="3">#REF!</definedName>
    <definedName name="_203B" localSheetId="2">#REF!</definedName>
    <definedName name="_203B">#REF!</definedName>
    <definedName name="_204A" localSheetId="3">#REF!</definedName>
    <definedName name="_204A" localSheetId="2">#REF!</definedName>
    <definedName name="_204A">#REF!</definedName>
    <definedName name="_204B" localSheetId="3">#REF!</definedName>
    <definedName name="_204B" localSheetId="2">#REF!</definedName>
    <definedName name="_204B">#REF!</definedName>
    <definedName name="_205A" localSheetId="3">#REF!</definedName>
    <definedName name="_205A" localSheetId="2">#REF!</definedName>
    <definedName name="_205A">#REF!</definedName>
    <definedName name="_205B" localSheetId="3">#REF!</definedName>
    <definedName name="_205B" localSheetId="2">#REF!</definedName>
    <definedName name="_205B">#REF!</definedName>
    <definedName name="_210A" localSheetId="3">#REF!</definedName>
    <definedName name="_210A" localSheetId="2">#REF!</definedName>
    <definedName name="_210A">#REF!</definedName>
    <definedName name="_210B" localSheetId="3">#REF!</definedName>
    <definedName name="_210B" localSheetId="2">#REF!</definedName>
    <definedName name="_210B">#REF!</definedName>
    <definedName name="_211A" localSheetId="3">#REF!</definedName>
    <definedName name="_211A" localSheetId="2">#REF!</definedName>
    <definedName name="_211A">#REF!</definedName>
    <definedName name="_211B" localSheetId="3">#REF!</definedName>
    <definedName name="_211B" localSheetId="2">#REF!</definedName>
    <definedName name="_211B">#REF!</definedName>
    <definedName name="_212A" localSheetId="3">#REF!</definedName>
    <definedName name="_212A" localSheetId="2">#REF!</definedName>
    <definedName name="_212A">#REF!</definedName>
    <definedName name="_212B" localSheetId="3">#REF!</definedName>
    <definedName name="_212B" localSheetId="2">#REF!</definedName>
    <definedName name="_212B">#REF!</definedName>
    <definedName name="_213A" localSheetId="3">#REF!</definedName>
    <definedName name="_213A" localSheetId="2">#REF!</definedName>
    <definedName name="_213A">#REF!</definedName>
    <definedName name="_213B" localSheetId="3">#REF!</definedName>
    <definedName name="_213B" localSheetId="2">#REF!</definedName>
    <definedName name="_213B">#REF!</definedName>
    <definedName name="_214A" localSheetId="3">#REF!</definedName>
    <definedName name="_214A" localSheetId="2">#REF!</definedName>
    <definedName name="_214A">#REF!</definedName>
    <definedName name="_214B" localSheetId="3">#REF!</definedName>
    <definedName name="_214B" localSheetId="2">#REF!</definedName>
    <definedName name="_214B">#REF!</definedName>
    <definedName name="_215A" localSheetId="3">#REF!</definedName>
    <definedName name="_215A" localSheetId="2">#REF!</definedName>
    <definedName name="_215A">#REF!</definedName>
    <definedName name="_215B" localSheetId="3">#REF!</definedName>
    <definedName name="_215B" localSheetId="2">#REF!</definedName>
    <definedName name="_215B">#REF!</definedName>
    <definedName name="_216A" localSheetId="3">#REF!</definedName>
    <definedName name="_216A" localSheetId="2">#REF!</definedName>
    <definedName name="_216A">#REF!</definedName>
    <definedName name="_216B" localSheetId="3">#REF!</definedName>
    <definedName name="_216B" localSheetId="2">#REF!</definedName>
    <definedName name="_216B">#REF!</definedName>
    <definedName name="_217A" localSheetId="3">#REF!</definedName>
    <definedName name="_217A" localSheetId="2">#REF!</definedName>
    <definedName name="_217A">#REF!</definedName>
    <definedName name="_217B" localSheetId="3">#REF!</definedName>
    <definedName name="_217B" localSheetId="2">#REF!</definedName>
    <definedName name="_217B">#REF!</definedName>
    <definedName name="_220A" localSheetId="3">#REF!</definedName>
    <definedName name="_220A" localSheetId="2">#REF!</definedName>
    <definedName name="_220A">#REF!</definedName>
    <definedName name="_220B" localSheetId="3">#REF!</definedName>
    <definedName name="_220B" localSheetId="2">#REF!</definedName>
    <definedName name="_220B">#REF!</definedName>
    <definedName name="_221A" localSheetId="3">#REF!</definedName>
    <definedName name="_221A" localSheetId="2">#REF!</definedName>
    <definedName name="_221A">#REF!</definedName>
    <definedName name="_221B" localSheetId="3">#REF!</definedName>
    <definedName name="_221B" localSheetId="2">#REF!</definedName>
    <definedName name="_221B">#REF!</definedName>
    <definedName name="_222A" localSheetId="3">#REF!</definedName>
    <definedName name="_222A" localSheetId="2">#REF!</definedName>
    <definedName name="_222A">#REF!</definedName>
    <definedName name="_222B" localSheetId="3">#REF!</definedName>
    <definedName name="_222B" localSheetId="2">#REF!</definedName>
    <definedName name="_222B">#REF!</definedName>
    <definedName name="_223A" localSheetId="3">#REF!</definedName>
    <definedName name="_223A" localSheetId="2">#REF!</definedName>
    <definedName name="_223A">#REF!</definedName>
    <definedName name="_223B" localSheetId="3">#REF!</definedName>
    <definedName name="_223B" localSheetId="2">#REF!</definedName>
    <definedName name="_223B">#REF!</definedName>
    <definedName name="_224A" localSheetId="3">#REF!</definedName>
    <definedName name="_224A" localSheetId="2">#REF!</definedName>
    <definedName name="_224A">#REF!</definedName>
    <definedName name="_224B" localSheetId="3">#REF!</definedName>
    <definedName name="_224B" localSheetId="2">#REF!</definedName>
    <definedName name="_224B">#REF!</definedName>
    <definedName name="_240A" localSheetId="3">#REF!</definedName>
    <definedName name="_240A" localSheetId="2">#REF!</definedName>
    <definedName name="_240A">#REF!</definedName>
    <definedName name="_240B" localSheetId="3">#REF!</definedName>
    <definedName name="_240B" localSheetId="2">#REF!</definedName>
    <definedName name="_240B">#REF!</definedName>
    <definedName name="_241A" localSheetId="3">#REF!</definedName>
    <definedName name="_241A" localSheetId="2">#REF!</definedName>
    <definedName name="_241A">#REF!</definedName>
    <definedName name="_241B" localSheetId="3">#REF!</definedName>
    <definedName name="_241B" localSheetId="2">#REF!</definedName>
    <definedName name="_241B">#REF!</definedName>
    <definedName name="_242A" localSheetId="3">#REF!</definedName>
    <definedName name="_242A" localSheetId="2">#REF!</definedName>
    <definedName name="_242A">#REF!</definedName>
    <definedName name="_242B" localSheetId="3">#REF!</definedName>
    <definedName name="_242B" localSheetId="2">#REF!</definedName>
    <definedName name="_242B">#REF!</definedName>
    <definedName name="_243A" localSheetId="3">#REF!</definedName>
    <definedName name="_243A" localSheetId="2">#REF!</definedName>
    <definedName name="_243A">#REF!</definedName>
    <definedName name="_243B" localSheetId="3">#REF!</definedName>
    <definedName name="_243B" localSheetId="2">#REF!</definedName>
    <definedName name="_243B">#REF!</definedName>
    <definedName name="_244A" localSheetId="3">#REF!</definedName>
    <definedName name="_244A" localSheetId="2">#REF!</definedName>
    <definedName name="_244A">#REF!</definedName>
    <definedName name="_244B" localSheetId="3">#REF!</definedName>
    <definedName name="_244B" localSheetId="2">#REF!</definedName>
    <definedName name="_244B">#REF!</definedName>
    <definedName name="_250A" localSheetId="3">#REF!</definedName>
    <definedName name="_250A" localSheetId="2">#REF!</definedName>
    <definedName name="_250A">#REF!</definedName>
    <definedName name="_250B" localSheetId="3">#REF!</definedName>
    <definedName name="_250B" localSheetId="2">#REF!</definedName>
    <definedName name="_250B">#REF!</definedName>
    <definedName name="_251A" localSheetId="3">#REF!</definedName>
    <definedName name="_251A" localSheetId="2">#REF!</definedName>
    <definedName name="_251A">#REF!</definedName>
    <definedName name="_251B" localSheetId="3">#REF!</definedName>
    <definedName name="_251B" localSheetId="2">#REF!</definedName>
    <definedName name="_251B">#REF!</definedName>
    <definedName name="_252A" localSheetId="3">#REF!</definedName>
    <definedName name="_252A" localSheetId="2">#REF!</definedName>
    <definedName name="_252A">#REF!</definedName>
    <definedName name="_252B" localSheetId="3">#REF!</definedName>
    <definedName name="_252B" localSheetId="2">#REF!</definedName>
    <definedName name="_252B">#REF!</definedName>
    <definedName name="_253A" localSheetId="3">#REF!</definedName>
    <definedName name="_253A" localSheetId="2">#REF!</definedName>
    <definedName name="_253A">#REF!</definedName>
    <definedName name="_253B" localSheetId="3">#REF!</definedName>
    <definedName name="_253B" localSheetId="2">#REF!</definedName>
    <definedName name="_253B">#REF!</definedName>
    <definedName name="_254A" localSheetId="3">#REF!</definedName>
    <definedName name="_254A" localSheetId="2">#REF!</definedName>
    <definedName name="_254A">#REF!</definedName>
    <definedName name="_254B" localSheetId="3">#REF!</definedName>
    <definedName name="_254B" localSheetId="2">#REF!</definedName>
    <definedName name="_254B">#REF!</definedName>
    <definedName name="_255A" localSheetId="3">#REF!</definedName>
    <definedName name="_255A" localSheetId="2">#REF!</definedName>
    <definedName name="_255A">#REF!</definedName>
    <definedName name="_255B" localSheetId="3">#REF!</definedName>
    <definedName name="_255B" localSheetId="2">#REF!</definedName>
    <definedName name="_255B">#REF!</definedName>
    <definedName name="_260A" localSheetId="3">#REF!</definedName>
    <definedName name="_260A" localSheetId="2">#REF!</definedName>
    <definedName name="_260A">#REF!</definedName>
    <definedName name="_260B" localSheetId="3">#REF!</definedName>
    <definedName name="_260B" localSheetId="2">#REF!</definedName>
    <definedName name="_260B">#REF!</definedName>
    <definedName name="_261A" localSheetId="3">#REF!</definedName>
    <definedName name="_261A" localSheetId="2">#REF!</definedName>
    <definedName name="_261A">#REF!</definedName>
    <definedName name="_261B" localSheetId="3">#REF!</definedName>
    <definedName name="_261B" localSheetId="2">#REF!</definedName>
    <definedName name="_261B">#REF!</definedName>
    <definedName name="_262A" localSheetId="3">#REF!</definedName>
    <definedName name="_262A" localSheetId="2">#REF!</definedName>
    <definedName name="_262A">#REF!</definedName>
    <definedName name="_262B" localSheetId="3">#REF!</definedName>
    <definedName name="_262B" localSheetId="2">#REF!</definedName>
    <definedName name="_262B">#REF!</definedName>
    <definedName name="_263A" localSheetId="3">#REF!</definedName>
    <definedName name="_263A" localSheetId="2">#REF!</definedName>
    <definedName name="_263A">#REF!</definedName>
    <definedName name="_263B" localSheetId="3">#REF!</definedName>
    <definedName name="_263B" localSheetId="2">#REF!</definedName>
    <definedName name="_263B">#REF!</definedName>
    <definedName name="_264A" localSheetId="3">#REF!</definedName>
    <definedName name="_264A" localSheetId="2">#REF!</definedName>
    <definedName name="_264A">#REF!</definedName>
    <definedName name="_264B" localSheetId="3">#REF!</definedName>
    <definedName name="_264B" localSheetId="2">#REF!</definedName>
    <definedName name="_264B">#REF!</definedName>
    <definedName name="_265A" localSheetId="3">#REF!</definedName>
    <definedName name="_265A" localSheetId="2">#REF!</definedName>
    <definedName name="_265A">#REF!</definedName>
    <definedName name="_265B" localSheetId="3">#REF!</definedName>
    <definedName name="_265B" localSheetId="2">#REF!</definedName>
    <definedName name="_265B">#REF!</definedName>
    <definedName name="_266A" localSheetId="3">#REF!</definedName>
    <definedName name="_266A" localSheetId="2">#REF!</definedName>
    <definedName name="_266A">#REF!</definedName>
    <definedName name="_266B" localSheetId="3">#REF!</definedName>
    <definedName name="_266B" localSheetId="2">#REF!</definedName>
    <definedName name="_266B">#REF!</definedName>
    <definedName name="_270A" localSheetId="3">#REF!</definedName>
    <definedName name="_270A" localSheetId="2">#REF!</definedName>
    <definedName name="_270A">#REF!</definedName>
    <definedName name="_270B" localSheetId="3">#REF!</definedName>
    <definedName name="_270B" localSheetId="2">#REF!</definedName>
    <definedName name="_270B">#REF!</definedName>
    <definedName name="_271A" localSheetId="3">#REF!</definedName>
    <definedName name="_271A" localSheetId="2">#REF!</definedName>
    <definedName name="_271A">#REF!</definedName>
    <definedName name="_271B" localSheetId="3">#REF!</definedName>
    <definedName name="_271B" localSheetId="2">#REF!</definedName>
    <definedName name="_271B">#REF!</definedName>
    <definedName name="_272A" localSheetId="3">#REF!</definedName>
    <definedName name="_272A" localSheetId="2">#REF!</definedName>
    <definedName name="_272A">#REF!</definedName>
    <definedName name="_272B" localSheetId="3">#REF!</definedName>
    <definedName name="_272B" localSheetId="2">#REF!</definedName>
    <definedName name="_272B">#REF!</definedName>
    <definedName name="_273A" localSheetId="3">#REF!</definedName>
    <definedName name="_273A" localSheetId="2">#REF!</definedName>
    <definedName name="_273A">#REF!</definedName>
    <definedName name="_273B" localSheetId="3">#REF!</definedName>
    <definedName name="_273B" localSheetId="2">#REF!</definedName>
    <definedName name="_273B">#REF!</definedName>
    <definedName name="_274A" localSheetId="3">#REF!</definedName>
    <definedName name="_274A" localSheetId="2">#REF!</definedName>
    <definedName name="_274A">#REF!</definedName>
    <definedName name="_274B" localSheetId="3">#REF!</definedName>
    <definedName name="_274B" localSheetId="2">#REF!</definedName>
    <definedName name="_274B">#REF!</definedName>
    <definedName name="_275A" localSheetId="3">#REF!</definedName>
    <definedName name="_275A" localSheetId="2">#REF!</definedName>
    <definedName name="_275A">#REF!</definedName>
    <definedName name="_275B" localSheetId="3">#REF!</definedName>
    <definedName name="_275B" localSheetId="2">#REF!</definedName>
    <definedName name="_275B">#REF!</definedName>
    <definedName name="_280A" localSheetId="3">#REF!</definedName>
    <definedName name="_280A" localSheetId="2">#REF!</definedName>
    <definedName name="_280A">#REF!</definedName>
    <definedName name="_280B" localSheetId="3">#REF!</definedName>
    <definedName name="_280B" localSheetId="2">#REF!</definedName>
    <definedName name="_280B">#REF!</definedName>
    <definedName name="_281A" localSheetId="3">#REF!</definedName>
    <definedName name="_281A" localSheetId="2">#REF!</definedName>
    <definedName name="_281A">#REF!</definedName>
    <definedName name="_281B" localSheetId="3">#REF!</definedName>
    <definedName name="_281B" localSheetId="2">#REF!</definedName>
    <definedName name="_281B">#REF!</definedName>
    <definedName name="_282A" localSheetId="3">#REF!</definedName>
    <definedName name="_282A" localSheetId="2">#REF!</definedName>
    <definedName name="_282A">#REF!</definedName>
    <definedName name="_282B" localSheetId="3">#REF!</definedName>
    <definedName name="_282B" localSheetId="2">#REF!</definedName>
    <definedName name="_282B">#REF!</definedName>
    <definedName name="_283A" localSheetId="3">#REF!</definedName>
    <definedName name="_283A" localSheetId="2">#REF!</definedName>
    <definedName name="_283A">#REF!</definedName>
    <definedName name="_283B" localSheetId="3">#REF!</definedName>
    <definedName name="_283B" localSheetId="2">#REF!</definedName>
    <definedName name="_283B">#REF!</definedName>
    <definedName name="_284A" localSheetId="3">#REF!</definedName>
    <definedName name="_284A" localSheetId="2">#REF!</definedName>
    <definedName name="_284A">#REF!</definedName>
    <definedName name="_284B" localSheetId="3">#REF!</definedName>
    <definedName name="_284B" localSheetId="2">#REF!</definedName>
    <definedName name="_284B">#REF!</definedName>
    <definedName name="_285A" localSheetId="3">#REF!</definedName>
    <definedName name="_285A" localSheetId="2">#REF!</definedName>
    <definedName name="_285A">#REF!</definedName>
    <definedName name="_285B" localSheetId="3">#REF!</definedName>
    <definedName name="_285B" localSheetId="2">#REF!</definedName>
    <definedName name="_285B">#REF!</definedName>
    <definedName name="_290A" localSheetId="3">#REF!</definedName>
    <definedName name="_290A" localSheetId="2">#REF!</definedName>
    <definedName name="_290A">#REF!</definedName>
    <definedName name="_290B" localSheetId="3">#REF!</definedName>
    <definedName name="_290B" localSheetId="2">#REF!</definedName>
    <definedName name="_290B">#REF!</definedName>
    <definedName name="_291A" localSheetId="3">#REF!</definedName>
    <definedName name="_291A" localSheetId="2">#REF!</definedName>
    <definedName name="_291A">#REF!</definedName>
    <definedName name="_291B" localSheetId="3">#REF!</definedName>
    <definedName name="_291B" localSheetId="2">#REF!</definedName>
    <definedName name="_291B">#REF!</definedName>
    <definedName name="_292A" localSheetId="3">#REF!</definedName>
    <definedName name="_292A" localSheetId="2">#REF!</definedName>
    <definedName name="_292A">#REF!</definedName>
    <definedName name="_292B" localSheetId="3">#REF!</definedName>
    <definedName name="_292B" localSheetId="2">#REF!</definedName>
    <definedName name="_292B">#REF!</definedName>
    <definedName name="_293A" localSheetId="3">#REF!</definedName>
    <definedName name="_293A" localSheetId="2">#REF!</definedName>
    <definedName name="_293A">#REF!</definedName>
    <definedName name="_293B" localSheetId="3">#REF!</definedName>
    <definedName name="_293B" localSheetId="2">#REF!</definedName>
    <definedName name="_293B">#REF!</definedName>
    <definedName name="_3ane_o10" localSheetId="3">#REF!</definedName>
    <definedName name="_3ane_o10" localSheetId="2">#REF!</definedName>
    <definedName name="_3ane_o10">#REF!</definedName>
    <definedName name="_4201A" localSheetId="3">#REF!</definedName>
    <definedName name="_4201A" localSheetId="2">#REF!</definedName>
    <definedName name="_4201A">#REF!</definedName>
    <definedName name="_4201B" localSheetId="3">#REF!</definedName>
    <definedName name="_4201B" localSheetId="2">#REF!</definedName>
    <definedName name="_4201B">#REF!</definedName>
    <definedName name="_4202A" localSheetId="3">#REF!</definedName>
    <definedName name="_4202A" localSheetId="2">#REF!</definedName>
    <definedName name="_4202A">#REF!</definedName>
    <definedName name="_4202B" localSheetId="3">#REF!</definedName>
    <definedName name="_4202B" localSheetId="2">#REF!</definedName>
    <definedName name="_4202B">#REF!</definedName>
    <definedName name="_4203A" localSheetId="3">#REF!</definedName>
    <definedName name="_4203A" localSheetId="2">#REF!</definedName>
    <definedName name="_4203A">#REF!</definedName>
    <definedName name="_4203B" localSheetId="3">#REF!</definedName>
    <definedName name="_4203B" localSheetId="2">#REF!</definedName>
    <definedName name="_4203B">#REF!</definedName>
    <definedName name="_4204A" localSheetId="3">#REF!</definedName>
    <definedName name="_4204A" localSheetId="2">#REF!</definedName>
    <definedName name="_4204A">#REF!</definedName>
    <definedName name="_4204B" localSheetId="3">#REF!</definedName>
    <definedName name="_4204B" localSheetId="2">#REF!</definedName>
    <definedName name="_4204B">#REF!</definedName>
    <definedName name="_4206A" localSheetId="3">#REF!</definedName>
    <definedName name="_4206A" localSheetId="2">#REF!</definedName>
    <definedName name="_4206A">#REF!</definedName>
    <definedName name="_4206B" localSheetId="3">#REF!</definedName>
    <definedName name="_4206B" localSheetId="2">#REF!</definedName>
    <definedName name="_4206B">#REF!</definedName>
    <definedName name="_4207A" localSheetId="3">#REF!</definedName>
    <definedName name="_4207A" localSheetId="2">#REF!</definedName>
    <definedName name="_4207A">#REF!</definedName>
    <definedName name="_4207B" localSheetId="3">#REF!</definedName>
    <definedName name="_4207B" localSheetId="2">#REF!</definedName>
    <definedName name="_4207B">#REF!</definedName>
    <definedName name="_4208A" localSheetId="3">#REF!</definedName>
    <definedName name="_4208A" localSheetId="2">#REF!</definedName>
    <definedName name="_4208A">#REF!</definedName>
    <definedName name="_4208B" localSheetId="3">#REF!</definedName>
    <definedName name="_4208B" localSheetId="2">#REF!</definedName>
    <definedName name="_4208B">#REF!</definedName>
    <definedName name="_4209A" localSheetId="3">#REF!</definedName>
    <definedName name="_4209A" localSheetId="2">#REF!</definedName>
    <definedName name="_4209A">#REF!</definedName>
    <definedName name="_4209B" localSheetId="3">#REF!</definedName>
    <definedName name="_4209B" localSheetId="2">#REF!</definedName>
    <definedName name="_4209B">#REF!</definedName>
    <definedName name="_4210A" localSheetId="3">#REF!</definedName>
    <definedName name="_4210A" localSheetId="2">#REF!</definedName>
    <definedName name="_4210A">#REF!</definedName>
    <definedName name="_4210B" localSheetId="3">#REF!</definedName>
    <definedName name="_4210B" localSheetId="2">#REF!</definedName>
    <definedName name="_4210B">#REF!</definedName>
    <definedName name="_4211A" localSheetId="3">#REF!</definedName>
    <definedName name="_4211A" localSheetId="2">#REF!</definedName>
    <definedName name="_4211A">#REF!</definedName>
    <definedName name="_4211B" localSheetId="3">#REF!</definedName>
    <definedName name="_4211B" localSheetId="2">#REF!</definedName>
    <definedName name="_4211B">#REF!</definedName>
    <definedName name="_4212A" localSheetId="3">#REF!</definedName>
    <definedName name="_4212A" localSheetId="2">#REF!</definedName>
    <definedName name="_4212A">#REF!</definedName>
    <definedName name="_4212B" localSheetId="3">#REF!</definedName>
    <definedName name="_4212B" localSheetId="2">#REF!</definedName>
    <definedName name="_4212B">#REF!</definedName>
    <definedName name="_4221A" localSheetId="3">#REF!</definedName>
    <definedName name="_4221A" localSheetId="2">#REF!</definedName>
    <definedName name="_4221A">#REF!</definedName>
    <definedName name="_4221B" localSheetId="3">#REF!</definedName>
    <definedName name="_4221B" localSheetId="2">#REF!</definedName>
    <definedName name="_4221B">#REF!</definedName>
    <definedName name="_4222A" localSheetId="3">#REF!</definedName>
    <definedName name="_4222A" localSheetId="2">#REF!</definedName>
    <definedName name="_4222A">#REF!</definedName>
    <definedName name="_4222B" localSheetId="3">#REF!</definedName>
    <definedName name="_4222B" localSheetId="2">#REF!</definedName>
    <definedName name="_4222B">#REF!</definedName>
    <definedName name="_4231A" localSheetId="3">#REF!</definedName>
    <definedName name="_4231A" localSheetId="2">#REF!</definedName>
    <definedName name="_4231A">#REF!</definedName>
    <definedName name="_4231B" localSheetId="3">#REF!</definedName>
    <definedName name="_4231B" localSheetId="2">#REF!</definedName>
    <definedName name="_4231B">#REF!</definedName>
    <definedName name="_4232A" localSheetId="3">#REF!</definedName>
    <definedName name="_4232A" localSheetId="2">#REF!</definedName>
    <definedName name="_4232A">#REF!</definedName>
    <definedName name="_4232B" localSheetId="3">#REF!</definedName>
    <definedName name="_4232B" localSheetId="2">#REF!</definedName>
    <definedName name="_4232B">#REF!</definedName>
    <definedName name="_4234A" localSheetId="3">#REF!</definedName>
    <definedName name="_4234A" localSheetId="2">#REF!</definedName>
    <definedName name="_4234A">#REF!</definedName>
    <definedName name="_4234B" localSheetId="3">#REF!</definedName>
    <definedName name="_4234B" localSheetId="2">#REF!</definedName>
    <definedName name="_4234B">#REF!</definedName>
    <definedName name="_4235A" localSheetId="3">#REF!</definedName>
    <definedName name="_4235A" localSheetId="2">#REF!</definedName>
    <definedName name="_4235A">#REF!</definedName>
    <definedName name="_4235B" localSheetId="3">#REF!</definedName>
    <definedName name="_4235B" localSheetId="2">#REF!</definedName>
    <definedName name="_4235B">#REF!</definedName>
    <definedName name="_4236A" localSheetId="3">#REF!</definedName>
    <definedName name="_4236A" localSheetId="2">#REF!</definedName>
    <definedName name="_4236A">#REF!</definedName>
    <definedName name="_4236B" localSheetId="3">#REF!</definedName>
    <definedName name="_4236B" localSheetId="2">#REF!</definedName>
    <definedName name="_4236B">#REF!</definedName>
    <definedName name="_4240A" localSheetId="3">#REF!</definedName>
    <definedName name="_4240A" localSheetId="2">#REF!</definedName>
    <definedName name="_4240A">#REF!</definedName>
    <definedName name="_4240B" localSheetId="3">#REF!</definedName>
    <definedName name="_4240B" localSheetId="2">#REF!</definedName>
    <definedName name="_4240B">#REF!</definedName>
    <definedName name="_4243A" localSheetId="3">#REF!</definedName>
    <definedName name="_4243A" localSheetId="2">#REF!</definedName>
    <definedName name="_4243A">#REF!</definedName>
    <definedName name="_4245A" localSheetId="3">#REF!</definedName>
    <definedName name="_4245A" localSheetId="2">#REF!</definedName>
    <definedName name="_4245A">#REF!</definedName>
    <definedName name="_4245B" localSheetId="3">#REF!</definedName>
    <definedName name="_4245B" localSheetId="2">#REF!</definedName>
    <definedName name="_4245B">#REF!</definedName>
    <definedName name="_4246A" localSheetId="3">#REF!</definedName>
    <definedName name="_4246A" localSheetId="2">#REF!</definedName>
    <definedName name="_4246A">#REF!</definedName>
    <definedName name="_4246B" localSheetId="3">#REF!</definedName>
    <definedName name="_4246B" localSheetId="2">#REF!</definedName>
    <definedName name="_4246B">#REF!</definedName>
    <definedName name="_4251A" localSheetId="3">#REF!</definedName>
    <definedName name="_4251A" localSheetId="2">#REF!</definedName>
    <definedName name="_4251A">#REF!</definedName>
    <definedName name="_4251B" localSheetId="3">#REF!</definedName>
    <definedName name="_4251B" localSheetId="2">#REF!</definedName>
    <definedName name="_4251B">#REF!</definedName>
    <definedName name="_4251C" localSheetId="3">#REF!</definedName>
    <definedName name="_4251C" localSheetId="2">#REF!</definedName>
    <definedName name="_4251C">#REF!</definedName>
    <definedName name="_4252A" localSheetId="3">#REF!</definedName>
    <definedName name="_4252A" localSheetId="2">#REF!</definedName>
    <definedName name="_4252A">#REF!</definedName>
    <definedName name="_4252B" localSheetId="3">#REF!</definedName>
    <definedName name="_4252B" localSheetId="2">#REF!</definedName>
    <definedName name="_4252B">#REF!</definedName>
    <definedName name="_4255A" localSheetId="3">#REF!</definedName>
    <definedName name="_4255A" localSheetId="2">#REF!</definedName>
    <definedName name="_4255A">#REF!</definedName>
    <definedName name="_4255B" localSheetId="3">#REF!</definedName>
    <definedName name="_4255B" localSheetId="2">#REF!</definedName>
    <definedName name="_4255B">#REF!</definedName>
    <definedName name="_4257A" localSheetId="3">#REF!</definedName>
    <definedName name="_4257A" localSheetId="2">#REF!</definedName>
    <definedName name="_4257A">#REF!</definedName>
    <definedName name="_4257B" localSheetId="3">#REF!</definedName>
    <definedName name="_4257B" localSheetId="2">#REF!</definedName>
    <definedName name="_4257B">#REF!</definedName>
    <definedName name="_4262A" localSheetId="3">#REF!</definedName>
    <definedName name="_4262A" localSheetId="2">#REF!</definedName>
    <definedName name="_4262A">#REF!</definedName>
    <definedName name="_4262B" localSheetId="3">#REF!</definedName>
    <definedName name="_4262B" localSheetId="2">#REF!</definedName>
    <definedName name="_4262B">#REF!</definedName>
    <definedName name="_4265A" localSheetId="3">#REF!</definedName>
    <definedName name="_4265A" localSheetId="2">#REF!</definedName>
    <definedName name="_4265A">#REF!</definedName>
    <definedName name="_4265B" localSheetId="3">#REF!</definedName>
    <definedName name="_4265B" localSheetId="2">#REF!</definedName>
    <definedName name="_4265B">#REF!</definedName>
    <definedName name="_4270A" localSheetId="3">#REF!</definedName>
    <definedName name="_4270A" localSheetId="2">#REF!</definedName>
    <definedName name="_4270A">#REF!</definedName>
    <definedName name="_4270B" localSheetId="3">#REF!</definedName>
    <definedName name="_4270B" localSheetId="2">#REF!</definedName>
    <definedName name="_4270B">#REF!</definedName>
    <definedName name="_4283A" localSheetId="3">#REF!</definedName>
    <definedName name="_4283A" localSheetId="2">#REF!</definedName>
    <definedName name="_4283A">#REF!</definedName>
    <definedName name="_4283B" localSheetId="3">#REF!</definedName>
    <definedName name="_4283B" localSheetId="2">#REF!</definedName>
    <definedName name="_4283B">#REF!</definedName>
    <definedName name="_4290A" localSheetId="3">#REF!</definedName>
    <definedName name="_4290A" localSheetId="2">#REF!</definedName>
    <definedName name="_4290A">#REF!</definedName>
    <definedName name="_4290B" localSheetId="3">#REF!</definedName>
    <definedName name="_4290B" localSheetId="2">#REF!</definedName>
    <definedName name="_4290B">#REF!</definedName>
    <definedName name="_4294A" localSheetId="3">#REF!</definedName>
    <definedName name="_4294A" localSheetId="2">#REF!</definedName>
    <definedName name="_4294A">#REF!</definedName>
    <definedName name="_4294B" localSheetId="3">#REF!</definedName>
    <definedName name="_4294B" localSheetId="2">#REF!</definedName>
    <definedName name="_4294B">#REF!</definedName>
    <definedName name="_4298A" localSheetId="3">#REF!</definedName>
    <definedName name="_4298A" localSheetId="2">#REF!</definedName>
    <definedName name="_4298A">#REF!</definedName>
    <definedName name="_4298B" localSheetId="3">#REF!</definedName>
    <definedName name="_4298B" localSheetId="2">#REF!</definedName>
    <definedName name="_4298B">#REF!</definedName>
    <definedName name="_911A" localSheetId="3">#REF!</definedName>
    <definedName name="_911A" localSheetId="2">#REF!</definedName>
    <definedName name="_911A">#REF!</definedName>
    <definedName name="_912A" localSheetId="3">#REF!</definedName>
    <definedName name="_912A" localSheetId="2">#REF!</definedName>
    <definedName name="_912A">#REF!</definedName>
    <definedName name="_921A" localSheetId="3">#REF!</definedName>
    <definedName name="_921A" localSheetId="2">#REF!</definedName>
    <definedName name="_921A">#REF!</definedName>
    <definedName name="_922A" localSheetId="3">#REF!</definedName>
    <definedName name="_922A" localSheetId="2">#REF!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3">#REF!</definedName>
    <definedName name="_ALM1" localSheetId="2">#REF!</definedName>
    <definedName name="_ALM1">#REF!</definedName>
    <definedName name="_AND1" localSheetId="3">#REF!</definedName>
    <definedName name="_AND1" localSheetId="2">#REF!</definedName>
    <definedName name="_AND1">#REF!</definedName>
    <definedName name="_ane7" localSheetId="3">[13]!_xlbgnm.ane7</definedName>
    <definedName name="_ane7" localSheetId="2">[13]!_xlbgnm.ane7</definedName>
    <definedName name="_ane7">[13]!_xlbgnm.ane7</definedName>
    <definedName name="_ane8" localSheetId="3">[13]!_xlbgnm.ane8</definedName>
    <definedName name="_ane8" localSheetId="2">[13]!_xlbgnm.ane8</definedName>
    <definedName name="_ane8">[13]!_xlbgnm.ane8</definedName>
    <definedName name="_APU221" localSheetId="3">#REF!</definedName>
    <definedName name="_APU221" localSheetId="2">#REF!</definedName>
    <definedName name="_APU221">#REF!</definedName>
    <definedName name="_APU465" localSheetId="3">[21]!absc</definedName>
    <definedName name="_APU465" localSheetId="2">[21]!absc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3">#REF!</definedName>
    <definedName name="_Cod1" localSheetId="2">#REF!</definedName>
    <definedName name="_Cod1">#REF!</definedName>
    <definedName name="_COM1" localSheetId="3">#REF!</definedName>
    <definedName name="_COM1" localSheetId="2">#REF!</definedName>
    <definedName name="_COM1">#REF!</definedName>
    <definedName name="_COM10" localSheetId="3">#REF!</definedName>
    <definedName name="_COM10" localSheetId="2">#REF!</definedName>
    <definedName name="_COM10">#REF!</definedName>
    <definedName name="_COM11" localSheetId="3">#REF!</definedName>
    <definedName name="_COM11" localSheetId="2">#REF!</definedName>
    <definedName name="_COM11">#REF!</definedName>
    <definedName name="_COM12" localSheetId="3">#REF!</definedName>
    <definedName name="_COM12" localSheetId="2">#REF!</definedName>
    <definedName name="_COM12">#REF!</definedName>
    <definedName name="_COM13" localSheetId="3">#REF!</definedName>
    <definedName name="_COM13" localSheetId="2">#REF!</definedName>
    <definedName name="_COM13">#REF!</definedName>
    <definedName name="_COM14" localSheetId="3">#REF!</definedName>
    <definedName name="_COM14" localSheetId="2">#REF!</definedName>
    <definedName name="_COM14">#REF!</definedName>
    <definedName name="_COM15" localSheetId="3">#REF!</definedName>
    <definedName name="_COM15" localSheetId="2">#REF!</definedName>
    <definedName name="_COM15">#REF!</definedName>
    <definedName name="_COM16" localSheetId="3">#REF!</definedName>
    <definedName name="_COM16" localSheetId="2">#REF!</definedName>
    <definedName name="_COM16">#REF!</definedName>
    <definedName name="_COM17" localSheetId="3">#REF!</definedName>
    <definedName name="_COM17" localSheetId="2">#REF!</definedName>
    <definedName name="_COM17">#REF!</definedName>
    <definedName name="_COM18" localSheetId="3">#REF!</definedName>
    <definedName name="_COM18" localSheetId="2">#REF!</definedName>
    <definedName name="_COM18">#REF!</definedName>
    <definedName name="_COM19" localSheetId="3">#REF!</definedName>
    <definedName name="_COM19" localSheetId="2">#REF!</definedName>
    <definedName name="_COM19">#REF!</definedName>
    <definedName name="_COM2" localSheetId="3">#REF!</definedName>
    <definedName name="_COM2" localSheetId="2">#REF!</definedName>
    <definedName name="_COM2">#REF!</definedName>
    <definedName name="_COM20" localSheetId="3">#REF!</definedName>
    <definedName name="_COM20" localSheetId="2">#REF!</definedName>
    <definedName name="_COM20">#REF!</definedName>
    <definedName name="_COM21" localSheetId="3">#REF!</definedName>
    <definedName name="_COM21" localSheetId="2">#REF!</definedName>
    <definedName name="_COM21">#REF!</definedName>
    <definedName name="_COM3" localSheetId="3">#REF!</definedName>
    <definedName name="_COM3" localSheetId="2">#REF!</definedName>
    <definedName name="_COM3">#REF!</definedName>
    <definedName name="_COM4" localSheetId="3">#REF!</definedName>
    <definedName name="_COM4" localSheetId="2">#REF!</definedName>
    <definedName name="_COM4">#REF!</definedName>
    <definedName name="_COM5" localSheetId="3">#REF!</definedName>
    <definedName name="_COM5" localSheetId="2">#REF!</definedName>
    <definedName name="_COM5">#REF!</definedName>
    <definedName name="_COM6" localSheetId="3">#REF!</definedName>
    <definedName name="_COM6" localSheetId="2">#REF!</definedName>
    <definedName name="_COM6">#REF!</definedName>
    <definedName name="_COM7" localSheetId="3">#REF!</definedName>
    <definedName name="_COM7" localSheetId="2">#REF!</definedName>
    <definedName name="_COM7">#REF!</definedName>
    <definedName name="_COM8" localSheetId="3">#REF!</definedName>
    <definedName name="_COM8" localSheetId="2">#REF!</definedName>
    <definedName name="_COM8">#REF!</definedName>
    <definedName name="_COM9" localSheetId="3">#REF!</definedName>
    <definedName name="_COM9" localSheetId="2">#REF!</definedName>
    <definedName name="_COM9">#REF!</definedName>
    <definedName name="_DCI1" localSheetId="3">[11]Tablas!#REF!</definedName>
    <definedName name="_DCI1" localSheetId="2">[11]Tablas!#REF!</definedName>
    <definedName name="_DCI1">[11]Tablas!#REF!</definedName>
    <definedName name="_DDS1" localSheetId="3">[11]Tablas!#REF!</definedName>
    <definedName name="_DDS1" localSheetId="2">[11]Tablas!#REF!</definedName>
    <definedName name="_DDS1">[11]Tablas!#REF!</definedName>
    <definedName name="_DGO1" localSheetId="3">[11]Tablas!#REF!</definedName>
    <definedName name="_DGO1" localSheetId="2">[11]Tablas!#REF!</definedName>
    <definedName name="_DGO1">[11]Tablas!#REF!</definedName>
    <definedName name="_DGP1" localSheetId="3">[11]Tablas!#REF!</definedName>
    <definedName name="_DGP1" localSheetId="2">[11]Tablas!#REF!</definedName>
    <definedName name="_DGP1">[11]Tablas!#REF!</definedName>
    <definedName name="_DIJ1" localSheetId="3">[11]Tablas!#REF!</definedName>
    <definedName name="_DIJ1" localSheetId="2">[11]Tablas!#REF!</definedName>
    <definedName name="_DIJ1">[11]Tablas!#REF!</definedName>
    <definedName name="_DPI1" localSheetId="3">[11]Tablas!#REF!</definedName>
    <definedName name="_DPI1" localSheetId="2">[11]Tablas!#REF!</definedName>
    <definedName name="_DPI1">[11]Tablas!#REF!</definedName>
    <definedName name="_DPY1" localSheetId="3">[11]Tablas!#REF!</definedName>
    <definedName name="_DPY1" localSheetId="2">[11]Tablas!#REF!</definedName>
    <definedName name="_DPY1">[11]Tablas!#REF!</definedName>
    <definedName name="_DRI1" localSheetId="3">[11]Tablas!#REF!</definedName>
    <definedName name="_DRI1" localSheetId="2">[11]Tablas!#REF!</definedName>
    <definedName name="_DRI1">[11]Tablas!#REF!</definedName>
    <definedName name="_DRL1" localSheetId="3">[11]Tablas!#REF!</definedName>
    <definedName name="_DRL1" localSheetId="2">[11]Tablas!#REF!</definedName>
    <definedName name="_DRL1">[11]Tablas!#REF!</definedName>
    <definedName name="_DSP1" localSheetId="3">[11]Tablas!#REF!</definedName>
    <definedName name="_DSP1" localSheetId="2">[11]Tablas!#REF!</definedName>
    <definedName name="_DSP1">[11]Tablas!#REF!</definedName>
    <definedName name="_ECP1" localSheetId="3">[11]Tablas!#REF!</definedName>
    <definedName name="_ECP1" localSheetId="2">[11]Tablas!#REF!</definedName>
    <definedName name="_ECP1">[11]Tablas!#REF!</definedName>
    <definedName name="_EST1" localSheetId="3">#REF!</definedName>
    <definedName name="_EST1" localSheetId="2">#REF!</definedName>
    <definedName name="_EST1">#REF!</definedName>
    <definedName name="_EST10" localSheetId="3">#REF!</definedName>
    <definedName name="_EST10" localSheetId="2">#REF!</definedName>
    <definedName name="_EST10">#REF!</definedName>
    <definedName name="_EST11" localSheetId="3">#REF!</definedName>
    <definedName name="_EST11" localSheetId="2">#REF!</definedName>
    <definedName name="_EST11">#REF!</definedName>
    <definedName name="_EST12" localSheetId="3">#REF!</definedName>
    <definedName name="_EST12" localSheetId="2">#REF!</definedName>
    <definedName name="_EST12">#REF!</definedName>
    <definedName name="_EST13" localSheetId="3">#REF!</definedName>
    <definedName name="_EST13" localSheetId="2">#REF!</definedName>
    <definedName name="_EST13">#REF!</definedName>
    <definedName name="_EST14" localSheetId="3">#REF!</definedName>
    <definedName name="_EST14" localSheetId="2">#REF!</definedName>
    <definedName name="_EST14">#REF!</definedName>
    <definedName name="_EST15" localSheetId="3">#REF!</definedName>
    <definedName name="_EST15" localSheetId="2">#REF!</definedName>
    <definedName name="_EST15">#REF!</definedName>
    <definedName name="_EST16" localSheetId="3">#REF!</definedName>
    <definedName name="_EST16" localSheetId="2">#REF!</definedName>
    <definedName name="_EST16">#REF!</definedName>
    <definedName name="_EST17" localSheetId="3">#REF!</definedName>
    <definedName name="_EST17" localSheetId="2">#REF!</definedName>
    <definedName name="_EST17">#REF!</definedName>
    <definedName name="_EST18" localSheetId="3">#REF!</definedName>
    <definedName name="_EST18" localSheetId="2">#REF!</definedName>
    <definedName name="_EST18">#REF!</definedName>
    <definedName name="_EST19" localSheetId="3">#REF!</definedName>
    <definedName name="_EST19" localSheetId="2">#REF!</definedName>
    <definedName name="_EST19">#REF!</definedName>
    <definedName name="_EST2" localSheetId="3">#REF!</definedName>
    <definedName name="_EST2" localSheetId="2">#REF!</definedName>
    <definedName name="_EST2">#REF!</definedName>
    <definedName name="_EST3" localSheetId="3">#REF!</definedName>
    <definedName name="_EST3" localSheetId="2">#REF!</definedName>
    <definedName name="_EST3">#REF!</definedName>
    <definedName name="_EST4" localSheetId="3">#REF!</definedName>
    <definedName name="_EST4" localSheetId="2">#REF!</definedName>
    <definedName name="_EST4">#REF!</definedName>
    <definedName name="_EST5" localSheetId="3">#REF!</definedName>
    <definedName name="_EST5" localSheetId="2">#REF!</definedName>
    <definedName name="_EST5">#REF!</definedName>
    <definedName name="_EST6" localSheetId="3">#REF!</definedName>
    <definedName name="_EST6" localSheetId="2">#REF!</definedName>
    <definedName name="_EST6">#REF!</definedName>
    <definedName name="_EST7" localSheetId="3">#REF!</definedName>
    <definedName name="_EST7" localSheetId="2">#REF!</definedName>
    <definedName name="_EST7">#REF!</definedName>
    <definedName name="_EST8" localSheetId="3">#REF!</definedName>
    <definedName name="_EST8" localSheetId="2">#REF!</definedName>
    <definedName name="_EST8">#REF!</definedName>
    <definedName name="_EST9" localSheetId="3">#REF!</definedName>
    <definedName name="_EST9" localSheetId="2">#REF!</definedName>
    <definedName name="_EST9">#REF!</definedName>
    <definedName name="_EXC1" localSheetId="3">#REF!</definedName>
    <definedName name="_EXC1" localSheetId="2">#REF!</definedName>
    <definedName name="_EXC1">#REF!</definedName>
    <definedName name="_EXC10" localSheetId="3">#REF!</definedName>
    <definedName name="_EXC10" localSheetId="2">#REF!</definedName>
    <definedName name="_EXC10">#REF!</definedName>
    <definedName name="_EXC11" localSheetId="3">#REF!</definedName>
    <definedName name="_EXC11" localSheetId="2">#REF!</definedName>
    <definedName name="_EXC11">#REF!</definedName>
    <definedName name="_EXC12" localSheetId="3">#REF!</definedName>
    <definedName name="_EXC12" localSheetId="2">#REF!</definedName>
    <definedName name="_EXC12">#REF!</definedName>
    <definedName name="_EXC2" localSheetId="3">#REF!</definedName>
    <definedName name="_EXC2" localSheetId="2">#REF!</definedName>
    <definedName name="_EXC2">#REF!</definedName>
    <definedName name="_EXC3" localSheetId="3">#REF!</definedName>
    <definedName name="_EXC3" localSheetId="2">#REF!</definedName>
    <definedName name="_EXC3">#REF!</definedName>
    <definedName name="_EXC4" localSheetId="3">#REF!</definedName>
    <definedName name="_EXC4" localSheetId="2">#REF!</definedName>
    <definedName name="_EXC4">#REF!</definedName>
    <definedName name="_EXC5" localSheetId="3">#REF!</definedName>
    <definedName name="_EXC5" localSheetId="2">#REF!</definedName>
    <definedName name="_EXC5">#REF!</definedName>
    <definedName name="_EXC6" localSheetId="3">#REF!</definedName>
    <definedName name="_EXC6" localSheetId="2">#REF!</definedName>
    <definedName name="_EXC6">#REF!</definedName>
    <definedName name="_EXC7" localSheetId="3">#REF!</definedName>
    <definedName name="_EXC7" localSheetId="2">#REF!</definedName>
    <definedName name="_EXC7">#REF!</definedName>
    <definedName name="_EXC8" localSheetId="3">#REF!</definedName>
    <definedName name="_EXC8" localSheetId="2">#REF!</definedName>
    <definedName name="_EXC8">#REF!</definedName>
    <definedName name="_EXC9" localSheetId="3">#REF!</definedName>
    <definedName name="_EXC9" localSheetId="2">#REF!</definedName>
    <definedName name="_EXC9">#REF!</definedName>
    <definedName name="_F">[0]!ERR</definedName>
    <definedName name="_F10" localSheetId="3">#REF!</definedName>
    <definedName name="_F10" localSheetId="2">#REF!</definedName>
    <definedName name="_F10">#REF!</definedName>
    <definedName name="_FC" localSheetId="3">#REF!</definedName>
    <definedName name="_FC" localSheetId="2">#REF!</definedName>
    <definedName name="_FC">#REF!</definedName>
    <definedName name="_Fill" localSheetId="3" hidden="1">#REF!</definedName>
    <definedName name="_Fill" localSheetId="2" hidden="1">#REF!</definedName>
    <definedName name="_Fill" hidden="1">#REF!</definedName>
    <definedName name="_xlnm._FilterDatabase" localSheetId="0" hidden="1">'PRESUPUESTO OFICIAL'!$I$11:$I$60</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3">[11]Tablas!#REF!</definedName>
    <definedName name="_ICP1" localSheetId="2">[11]Tablas!#REF!</definedName>
    <definedName name="_ICP1">[11]Tablas!#REF!</definedName>
    <definedName name="_IMP1" localSheetId="3">#REF!</definedName>
    <definedName name="_IMP1" localSheetId="2">#REF!</definedName>
    <definedName name="_IMP1">#REF!</definedName>
    <definedName name="_IPC2002" localSheetId="3">#REF!</definedName>
    <definedName name="_IPC2002" localSheetId="2">#REF!</definedName>
    <definedName name="_IPC2002">#REF!</definedName>
    <definedName name="_IVA1" localSheetId="3">#REF!</definedName>
    <definedName name="_IVA1" localSheetId="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3" hidden="1">#REF!</definedName>
    <definedName name="_Key1" localSheetId="2" hidden="1">#REF!</definedName>
    <definedName name="_Key1" hidden="1">#REF!</definedName>
    <definedName name="_Key11" localSheetId="3" hidden="1">[22]INST!#REF!</definedName>
    <definedName name="_Key11" localSheetId="2" hidden="1">[22]INST!#REF!</definedName>
    <definedName name="_Key11" hidden="1">[22]INST!#REF!</definedName>
    <definedName name="_Key2" localSheetId="3" hidden="1">#REF!</definedName>
    <definedName name="_Key2" localSheetId="2" hidden="1">#REF!</definedName>
    <definedName name="_Key2" hidden="1">#REF!</definedName>
    <definedName name="_Key21" localSheetId="3" hidden="1">#REF!</definedName>
    <definedName name="_Key21" localSheetId="2" hidden="1">#REF!</definedName>
    <definedName name="_Key21" hidden="1">#REF!</definedName>
    <definedName name="_key3" localSheetId="3" hidden="1">#REF!</definedName>
    <definedName name="_key3" localSheetId="2" hidden="1">#REF!</definedName>
    <definedName name="_key3" hidden="1">#REF!</definedName>
    <definedName name="_key31" localSheetId="3" hidden="1">#REF!</definedName>
    <definedName name="_key31" localSheetId="2" hidden="1">#REF!</definedName>
    <definedName name="_key31" hidden="1">#REF!</definedName>
    <definedName name="_kjk6" hidden="1">{"TAB1",#N/A,TRUE,"GENERAL";"TAB2",#N/A,TRUE,"GENERAL";"TAB3",#N/A,TRUE,"GENERAL";"TAB4",#N/A,TRUE,"GENERAL";"TAB5",#N/A,TRUE,"GENERAL"}</definedName>
    <definedName name="_lar03" localSheetId="3">#REF!</definedName>
    <definedName name="_lar03" localSheetId="2">#REF!</definedName>
    <definedName name="_lar03">#REF!</definedName>
    <definedName name="_LEY80" localSheetId="3">#REF!</definedName>
    <definedName name="_LEY80" localSheetId="2">#REF!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3">#REF!</definedName>
    <definedName name="_MA2" localSheetId="2">#REF!</definedName>
    <definedName name="_MA2">#REF!</definedName>
    <definedName name="_MAT1" localSheetId="3">#REF!</definedName>
    <definedName name="_MAT1" localSheetId="2">#REF!</definedName>
    <definedName name="_MAT1">#REF!</definedName>
    <definedName name="_MOD1" localSheetId="3">#REF!</definedName>
    <definedName name="_MOD1" localSheetId="2">#REF!</definedName>
    <definedName name="_MOD1">#REF!</definedName>
    <definedName name="_mun2" localSheetId="3">[19]PESOS!#REF!</definedName>
    <definedName name="_mun2" localSheetId="2">[19]PESOS!#REF!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3">#REF!</definedName>
    <definedName name="_nrf10" localSheetId="2">#REF!</definedName>
    <definedName name="_nrf10">#REF!</definedName>
    <definedName name="_num10" localSheetId="3">#REF!</definedName>
    <definedName name="_num10" localSheetId="2">#REF!</definedName>
    <definedName name="_num10">#REF!</definedName>
    <definedName name="_num2" localSheetId="3">#REF!</definedName>
    <definedName name="_num2" localSheetId="2">#REF!</definedName>
    <definedName name="_num2">#REF!</definedName>
    <definedName name="_num3" localSheetId="3">#REF!</definedName>
    <definedName name="_num3" localSheetId="2">#REF!</definedName>
    <definedName name="_num3">#REF!</definedName>
    <definedName name="_num4" localSheetId="3">#REF!</definedName>
    <definedName name="_num4" localSheetId="2">#REF!</definedName>
    <definedName name="_num4">#REF!</definedName>
    <definedName name="_num5" localSheetId="3">#REF!</definedName>
    <definedName name="_num5" localSheetId="2">#REF!</definedName>
    <definedName name="_num5">#REF!</definedName>
    <definedName name="_num6" localSheetId="3">#REF!</definedName>
    <definedName name="_num6" localSheetId="2">#REF!</definedName>
    <definedName name="_num6">#REF!</definedName>
    <definedName name="_num7" localSheetId="3">#REF!</definedName>
    <definedName name="_num7" localSheetId="2">#REF!</definedName>
    <definedName name="_num7">#REF!</definedName>
    <definedName name="_num8" localSheetId="3">#REF!</definedName>
    <definedName name="_num8" localSheetId="2">#REF!</definedName>
    <definedName name="_num8">#REF!</definedName>
    <definedName name="_num9" localSheetId="3">#REF!</definedName>
    <definedName name="_num9" localSheetId="2">#REF!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3">[11]Tablas!#REF!</definedName>
    <definedName name="_OCD1" localSheetId="2">[11]Tablas!#REF!</definedName>
    <definedName name="_OCD1">[11]Tablas!#REF!</definedName>
    <definedName name="_OCI1" localSheetId="3">[11]Tablas!#REF!</definedName>
    <definedName name="_OCI1" localSheetId="2">[11]Tablas!#REF!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3" hidden="1">'[3]7422CW00'!#REF!</definedName>
    <definedName name="_Parse_Out" localSheetId="2" hidden="1">'[3]7422CW00'!#REF!</definedName>
    <definedName name="_Parse_Out" hidden="1">'[3]7422CW00'!#REF!</definedName>
    <definedName name="_PJ50" localSheetId="3">#REF!</definedName>
    <definedName name="_PJ50" localSheetId="2">#REF!</definedName>
    <definedName name="_PJ50">#REF!</definedName>
    <definedName name="_pj51" localSheetId="3">#REF!</definedName>
    <definedName name="_pj51" localSheetId="2">#REF!</definedName>
    <definedName name="_pj51">#REF!</definedName>
    <definedName name="_pr01" localSheetId="3">#REF!</definedName>
    <definedName name="_pr01" localSheetId="2">#REF!</definedName>
    <definedName name="_pr01">#REF!</definedName>
    <definedName name="_pr02" localSheetId="3">#REF!</definedName>
    <definedName name="_pr02" localSheetId="2">#REF!</definedName>
    <definedName name="_pr02">#REF!</definedName>
    <definedName name="_pr03" localSheetId="3">#REF!</definedName>
    <definedName name="_pr03" localSheetId="2">#REF!</definedName>
    <definedName name="_pr03">#REF!</definedName>
    <definedName name="_pr04" localSheetId="3">#REF!</definedName>
    <definedName name="_pr04" localSheetId="2">#REF!</definedName>
    <definedName name="_pr04">#REF!</definedName>
    <definedName name="_pr05" localSheetId="3">#REF!</definedName>
    <definedName name="_pr05" localSheetId="2">#REF!</definedName>
    <definedName name="_pr05">#REF!</definedName>
    <definedName name="_pr06" localSheetId="3">#REF!</definedName>
    <definedName name="_pr06" localSheetId="2">#REF!</definedName>
    <definedName name="_pr06">#REF!</definedName>
    <definedName name="_pr07" localSheetId="3">#REF!</definedName>
    <definedName name="_pr07" localSheetId="2">#REF!</definedName>
    <definedName name="_pr07">#REF!</definedName>
    <definedName name="_pr08" localSheetId="3">#REF!</definedName>
    <definedName name="_pr08" localSheetId="2">#REF!</definedName>
    <definedName name="_pr08">#REF!</definedName>
    <definedName name="_pr09" localSheetId="3">#REF!</definedName>
    <definedName name="_pr09" localSheetId="2">#REF!</definedName>
    <definedName name="_pr09">#REF!</definedName>
    <definedName name="_pr10" localSheetId="3">#REF!</definedName>
    <definedName name="_pr10" localSheetId="2">#REF!</definedName>
    <definedName name="_pr10">#REF!</definedName>
    <definedName name="_pr11" localSheetId="3">#REF!</definedName>
    <definedName name="_pr11" localSheetId="2">#REF!</definedName>
    <definedName name="_pr11">#REF!</definedName>
    <definedName name="_pr12" localSheetId="3">#REF!</definedName>
    <definedName name="_pr12" localSheetId="2">#REF!</definedName>
    <definedName name="_pr12">#REF!</definedName>
    <definedName name="_pr13" localSheetId="3">#REF!</definedName>
    <definedName name="_pr13" localSheetId="2">#REF!</definedName>
    <definedName name="_pr13">#REF!</definedName>
    <definedName name="_pr14" localSheetId="3">#REF!</definedName>
    <definedName name="_pr14" localSheetId="2">#REF!</definedName>
    <definedName name="_pr14">#REF!</definedName>
    <definedName name="_pr15" localSheetId="3">#REF!</definedName>
    <definedName name="_pr15" localSheetId="2">#REF!</definedName>
    <definedName name="_pr15">#REF!</definedName>
    <definedName name="_pr16" localSheetId="3">#REF!</definedName>
    <definedName name="_pr16" localSheetId="2">#REF!</definedName>
    <definedName name="_pr16">#REF!</definedName>
    <definedName name="_pr17" localSheetId="3">#REF!</definedName>
    <definedName name="_pr17" localSheetId="2">#REF!</definedName>
    <definedName name="_pr17">#REF!</definedName>
    <definedName name="_pr18" localSheetId="3">#REF!</definedName>
    <definedName name="_pr18" localSheetId="2">#REF!</definedName>
    <definedName name="_pr18">#REF!</definedName>
    <definedName name="_pr19" localSheetId="3">#REF!</definedName>
    <definedName name="_pr19" localSheetId="2">#REF!</definedName>
    <definedName name="_pr19">#REF!</definedName>
    <definedName name="_pr20" localSheetId="3">#REF!</definedName>
    <definedName name="_pr20" localSheetId="2">#REF!</definedName>
    <definedName name="_pr20">#REF!</definedName>
    <definedName name="_pr21" localSheetId="3">#REF!</definedName>
    <definedName name="_pr21" localSheetId="2">#REF!</definedName>
    <definedName name="_pr21">#REF!</definedName>
    <definedName name="_pr22" localSheetId="3">#REF!</definedName>
    <definedName name="_pr22" localSheetId="2">#REF!</definedName>
    <definedName name="_pr22">#REF!</definedName>
    <definedName name="_pr23" localSheetId="3">#REF!</definedName>
    <definedName name="_pr23" localSheetId="2">#REF!</definedName>
    <definedName name="_pr23">#REF!</definedName>
    <definedName name="_pr24" localSheetId="3">#REF!</definedName>
    <definedName name="_pr24" localSheetId="2">#REF!</definedName>
    <definedName name="_pr24">#REF!</definedName>
    <definedName name="_pr25" localSheetId="3">#REF!</definedName>
    <definedName name="_pr25" localSheetId="2">#REF!</definedName>
    <definedName name="_pr25">#REF!</definedName>
    <definedName name="_pr26" localSheetId="3">#REF!</definedName>
    <definedName name="_pr26" localSheetId="2">#REF!</definedName>
    <definedName name="_pr26">#REF!</definedName>
    <definedName name="_pr27" localSheetId="3">#REF!</definedName>
    <definedName name="_pr27" localSheetId="2">#REF!</definedName>
    <definedName name="_pr27">#REF!</definedName>
    <definedName name="_pr28" localSheetId="3">#REF!</definedName>
    <definedName name="_pr28" localSheetId="2">#REF!</definedName>
    <definedName name="_pr28">#REF!</definedName>
    <definedName name="_pr29" localSheetId="3">#REF!</definedName>
    <definedName name="_pr29" localSheetId="2">#REF!</definedName>
    <definedName name="_pr29">#REF!</definedName>
    <definedName name="_pr30" localSheetId="3">#REF!</definedName>
    <definedName name="_pr30" localSheetId="2">#REF!</definedName>
    <definedName name="_pr30">#REF!</definedName>
    <definedName name="_pr31" localSheetId="3">#REF!</definedName>
    <definedName name="_pr31" localSheetId="2">#REF!</definedName>
    <definedName name="_pr31">#REF!</definedName>
    <definedName name="_pr32" localSheetId="3">#REF!</definedName>
    <definedName name="_pr32" localSheetId="2">#REF!</definedName>
    <definedName name="_pr32">#REF!</definedName>
    <definedName name="_pr33" localSheetId="3">#REF!</definedName>
    <definedName name="_pr33" localSheetId="2">#REF!</definedName>
    <definedName name="_pr33">#REF!</definedName>
    <definedName name="_pr34" localSheetId="3">#REF!</definedName>
    <definedName name="_pr34" localSheetId="2">#REF!</definedName>
    <definedName name="_pr34">#REF!</definedName>
    <definedName name="_pr35" localSheetId="3">#REF!</definedName>
    <definedName name="_pr35" localSheetId="2">#REF!</definedName>
    <definedName name="_pr35">#REF!</definedName>
    <definedName name="_pr36" localSheetId="3">#REF!</definedName>
    <definedName name="_pr36" localSheetId="2">#REF!</definedName>
    <definedName name="_pr36">#REF!</definedName>
    <definedName name="_pr37" localSheetId="3">#REF!</definedName>
    <definedName name="_pr37" localSheetId="2">#REF!</definedName>
    <definedName name="_pr37">#REF!</definedName>
    <definedName name="_pr38" localSheetId="3">#REF!</definedName>
    <definedName name="_pr38" localSheetId="2">#REF!</definedName>
    <definedName name="_pr38">#REF!</definedName>
    <definedName name="_pr39" localSheetId="3">#REF!</definedName>
    <definedName name="_pr39" localSheetId="2">#REF!</definedName>
    <definedName name="_pr39">#REF!</definedName>
    <definedName name="_pr40" localSheetId="3">#REF!</definedName>
    <definedName name="_pr40" localSheetId="2">#REF!</definedName>
    <definedName name="_pr40">#REF!</definedName>
    <definedName name="_pr41" localSheetId="3">#REF!</definedName>
    <definedName name="_pr41" localSheetId="2">#REF!</definedName>
    <definedName name="_pr41">#REF!</definedName>
    <definedName name="_pr42" localSheetId="3">#REF!</definedName>
    <definedName name="_pr42" localSheetId="2">#REF!</definedName>
    <definedName name="_pr42">#REF!</definedName>
    <definedName name="_pr43" localSheetId="3">#REF!</definedName>
    <definedName name="_pr43" localSheetId="2">#REF!</definedName>
    <definedName name="_pr43">#REF!</definedName>
    <definedName name="_pr44" localSheetId="3">#REF!</definedName>
    <definedName name="_pr44" localSheetId="2">#REF!</definedName>
    <definedName name="_pr44">#REF!</definedName>
    <definedName name="_pr45" localSheetId="3">#REF!</definedName>
    <definedName name="_pr45" localSheetId="2">#REF!</definedName>
    <definedName name="_pr45">#REF!</definedName>
    <definedName name="_pr46" localSheetId="3">#REF!</definedName>
    <definedName name="_pr46" localSheetId="2">#REF!</definedName>
    <definedName name="_pr46">#REF!</definedName>
    <definedName name="_pr47" localSheetId="3">#REF!</definedName>
    <definedName name="_pr47" localSheetId="2">#REF!</definedName>
    <definedName name="_pr47">#REF!</definedName>
    <definedName name="_pr48" localSheetId="3">#REF!</definedName>
    <definedName name="_pr48" localSheetId="2">#REF!</definedName>
    <definedName name="_pr48">#REF!</definedName>
    <definedName name="_pr49" localSheetId="3">#REF!</definedName>
    <definedName name="_pr49" localSheetId="2">#REF!</definedName>
    <definedName name="_pr49">#REF!</definedName>
    <definedName name="_pr50" localSheetId="3">#REF!</definedName>
    <definedName name="_pr50" localSheetId="2">#REF!</definedName>
    <definedName name="_pr50">#REF!</definedName>
    <definedName name="_pr51" localSheetId="3">#REF!</definedName>
    <definedName name="_pr51" localSheetId="2">#REF!</definedName>
    <definedName name="_pr51">#REF!</definedName>
    <definedName name="_pr52" localSheetId="3">#REF!</definedName>
    <definedName name="_pr52" localSheetId="2">#REF!</definedName>
    <definedName name="_pr52">#REF!</definedName>
    <definedName name="_pr53" localSheetId="3">#REF!</definedName>
    <definedName name="_pr53" localSheetId="2">#REF!</definedName>
    <definedName name="_pr53">#REF!</definedName>
    <definedName name="_pr54" localSheetId="3">#REF!</definedName>
    <definedName name="_pr54" localSheetId="2">#REF!</definedName>
    <definedName name="_pr54">#REF!</definedName>
    <definedName name="_pr55" localSheetId="3">#REF!</definedName>
    <definedName name="_pr55" localSheetId="2">#REF!</definedName>
    <definedName name="_pr55">#REF!</definedName>
    <definedName name="_pr56" localSheetId="3">#REF!</definedName>
    <definedName name="_pr56" localSheetId="2">#REF!</definedName>
    <definedName name="_pr56">#REF!</definedName>
    <definedName name="_pr57" localSheetId="3">#REF!</definedName>
    <definedName name="_pr57" localSheetId="2">#REF!</definedName>
    <definedName name="_pr57">#REF!</definedName>
    <definedName name="_pr58" localSheetId="3">#REF!</definedName>
    <definedName name="_pr58" localSheetId="2">#REF!</definedName>
    <definedName name="_pr58">#REF!</definedName>
    <definedName name="_pr59" localSheetId="3">#REF!</definedName>
    <definedName name="_pr59" localSheetId="2">#REF!</definedName>
    <definedName name="_pr59">#REF!</definedName>
    <definedName name="_pr60" localSheetId="3">#REF!</definedName>
    <definedName name="_pr60" localSheetId="2">#REF!</definedName>
    <definedName name="_pr60">#REF!</definedName>
    <definedName name="_pr61" localSheetId="3">#REF!</definedName>
    <definedName name="_pr61" localSheetId="2">#REF!</definedName>
    <definedName name="_pr61">#REF!</definedName>
    <definedName name="_pr62" localSheetId="3">#REF!</definedName>
    <definedName name="_pr62" localSheetId="2">#REF!</definedName>
    <definedName name="_pr62">#REF!</definedName>
    <definedName name="_pr63" localSheetId="3">#REF!</definedName>
    <definedName name="_pr63" localSheetId="2">#REF!</definedName>
    <definedName name="_pr63">#REF!</definedName>
    <definedName name="_pr64" localSheetId="3">#REF!</definedName>
    <definedName name="_pr64" localSheetId="2">#REF!</definedName>
    <definedName name="_pr64">#REF!</definedName>
    <definedName name="_pr65" localSheetId="3">#REF!</definedName>
    <definedName name="_pr65" localSheetId="2">#REF!</definedName>
    <definedName name="_pr65">#REF!</definedName>
    <definedName name="_pr66" localSheetId="3">#REF!</definedName>
    <definedName name="_pr66" localSheetId="2">#REF!</definedName>
    <definedName name="_pr66">#REF!</definedName>
    <definedName name="_pr67" localSheetId="3">#REF!</definedName>
    <definedName name="_pr67" localSheetId="2">#REF!</definedName>
    <definedName name="_pr67">#REF!</definedName>
    <definedName name="_pr68" localSheetId="3">#REF!</definedName>
    <definedName name="_pr68" localSheetId="2">#REF!</definedName>
    <definedName name="_pr68">#REF!</definedName>
    <definedName name="_pr69" localSheetId="3">#REF!</definedName>
    <definedName name="_pr69" localSheetId="2">#REF!</definedName>
    <definedName name="_pr69">#REF!</definedName>
    <definedName name="_pr70" localSheetId="3">#REF!</definedName>
    <definedName name="_pr70" localSheetId="2">#REF!</definedName>
    <definedName name="_pr70">#REF!</definedName>
    <definedName name="_pr71" localSheetId="3">#REF!</definedName>
    <definedName name="_pr71" localSheetId="2">#REF!</definedName>
    <definedName name="_pr71">#REF!</definedName>
    <definedName name="_pr72" localSheetId="3">#REF!</definedName>
    <definedName name="_pr72" localSheetId="2">#REF!</definedName>
    <definedName name="_pr72">#REF!</definedName>
    <definedName name="_PRE1" localSheetId="3">#REF!</definedName>
    <definedName name="_PRE1" localSheetId="2">#REF!</definedName>
    <definedName name="_PRE1">#REF!</definedName>
    <definedName name="_PTO97" localSheetId="3">#REF!</definedName>
    <definedName name="_PTO97" localSheetId="2">#REF!</definedName>
    <definedName name="_PTO97">#REF!</definedName>
    <definedName name="_PW2" localSheetId="3">#REF!</definedName>
    <definedName name="_PW2" localSheetId="2">#REF!</definedName>
    <definedName name="_PW2">#REF!</definedName>
    <definedName name="_QTY1" localSheetId="3">#REF!</definedName>
    <definedName name="_QTY1" localSheetId="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3">#REF!</definedName>
    <definedName name="_ref4" localSheetId="2">#REF!</definedName>
    <definedName name="_ref4">#REF!</definedName>
    <definedName name="_RET1" localSheetId="3">'[3]7422CW00'!#REF!</definedName>
    <definedName name="_RET1" localSheetId="2">'[3]7422CW00'!#REF!</definedName>
    <definedName name="_RET1">'[3]7422CW00'!#REF!</definedName>
    <definedName name="_RET2" localSheetId="3">'[3]7422CW00'!#REF!</definedName>
    <definedName name="_RET2" localSheetId="2">'[3]7422CW00'!#REF!</definedName>
    <definedName name="_RET2">'[3]7422CW00'!#REF!</definedName>
    <definedName name="_RET3" localSheetId="3">'[3]7422CW00'!#REF!</definedName>
    <definedName name="_RET3" localSheetId="2">'[3]7422CW00'!#REF!</definedName>
    <definedName name="_RET3">'[3]7422CW00'!#REF!</definedName>
    <definedName name="_RET4" localSheetId="3">'[3]7422CW00'!#REF!</definedName>
    <definedName name="_RET4" localSheetId="2">'[3]7422CW00'!#REF!</definedName>
    <definedName name="_RET4">'[3]7422CW00'!#REF!</definedName>
    <definedName name="_RET5" localSheetId="3">'[3]7422CW00'!#REF!</definedName>
    <definedName name="_RET5" localSheetId="2">'[3]7422CW00'!#REF!</definedName>
    <definedName name="_RET5">'[3]7422CW00'!#REF!</definedName>
    <definedName name="_RET6" localSheetId="3">'[3]7422CW00'!#REF!</definedName>
    <definedName name="_RET6" localSheetId="2">'[3]7422CW00'!#REF!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localSheetId="2" hidden="1">#REF!</definedName>
    <definedName name="_Sort" hidden="1">#REF!</definedName>
    <definedName name="_srn001" localSheetId="3">#REF!</definedName>
    <definedName name="_srn001" localSheetId="2">#REF!</definedName>
    <definedName name="_srn001">#REF!</definedName>
    <definedName name="_SUM1" localSheetId="3">#REF!</definedName>
    <definedName name="_SUM1" localSheetId="2">#REF!</definedName>
    <definedName name="_SUM1">#REF!</definedName>
    <definedName name="_SUM2" localSheetId="3">#REF!</definedName>
    <definedName name="_SUM2" localSheetId="2">#REF!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3">#REF!</definedName>
    <definedName name="_tax1" localSheetId="2">#REF!</definedName>
    <definedName name="_tax1">#REF!</definedName>
    <definedName name="_tax2" localSheetId="3">#REF!</definedName>
    <definedName name="_tax2" localSheetId="2">#REF!</definedName>
    <definedName name="_tax2">#REF!</definedName>
    <definedName name="_tax3" localSheetId="3">#REF!</definedName>
    <definedName name="_tax3" localSheetId="2">#REF!</definedName>
    <definedName name="_tax3">#REF!</definedName>
    <definedName name="_tax4" localSheetId="3">#REF!</definedName>
    <definedName name="_tax4" localSheetId="2">#REF!</definedName>
    <definedName name="_tax4">#REF!</definedName>
    <definedName name="_tc1" localSheetId="3">#REF!</definedName>
    <definedName name="_tc1" localSheetId="2">#REF!</definedName>
    <definedName name="_tc1">#REF!</definedName>
    <definedName name="_tc2" localSheetId="3">#REF!</definedName>
    <definedName name="_tc2" localSheetId="2">#REF!</definedName>
    <definedName name="_tc2">#REF!</definedName>
    <definedName name="_tc3" localSheetId="3">#REF!</definedName>
    <definedName name="_tc3" localSheetId="2">#REF!</definedName>
    <definedName name="_tc3">#REF!</definedName>
    <definedName name="_TOP1" localSheetId="3">#REF!</definedName>
    <definedName name="_TOP1" localSheetId="2">#REF!</definedName>
    <definedName name="_TOP1">#REF!</definedName>
    <definedName name="_TOP10" localSheetId="3">#REF!</definedName>
    <definedName name="_TOP10" localSheetId="2">#REF!</definedName>
    <definedName name="_TOP10">#REF!</definedName>
    <definedName name="_TOP2" localSheetId="3">#REF!</definedName>
    <definedName name="_TOP2" localSheetId="2">#REF!</definedName>
    <definedName name="_TOP2">#REF!</definedName>
    <definedName name="_TOP3" localSheetId="3">#REF!</definedName>
    <definedName name="_TOP3" localSheetId="2">#REF!</definedName>
    <definedName name="_TOP3">#REF!</definedName>
    <definedName name="_TOP4" localSheetId="3">#REF!</definedName>
    <definedName name="_TOP4" localSheetId="2">#REF!</definedName>
    <definedName name="_TOP4">#REF!</definedName>
    <definedName name="_TOP5" localSheetId="3">#REF!</definedName>
    <definedName name="_TOP5" localSheetId="2">#REF!</definedName>
    <definedName name="_TOP5">#REF!</definedName>
    <definedName name="_TOP6" localSheetId="3">#REF!</definedName>
    <definedName name="_TOP6" localSheetId="2">#REF!</definedName>
    <definedName name="_TOP6">#REF!</definedName>
    <definedName name="_TOP7" localSheetId="3">#REF!</definedName>
    <definedName name="_TOP7" localSheetId="2">#REF!</definedName>
    <definedName name="_TOP7">#REF!</definedName>
    <definedName name="_TOP8" localSheetId="3">#REF!</definedName>
    <definedName name="_TOP8" localSheetId="2">#REF!</definedName>
    <definedName name="_TOP8">#REF!</definedName>
    <definedName name="_TOP9" localSheetId="3">#REF!</definedName>
    <definedName name="_TOP9" localSheetId="2">#REF!</definedName>
    <definedName name="_TOP9">#REF!</definedName>
    <definedName name="_TOT1" localSheetId="3">#REF!</definedName>
    <definedName name="_TOT1" localSheetId="2">#REF!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3" hidden="1">[8]INST!#REF!</definedName>
    <definedName name="_unj1" localSheetId="2"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3">[11]Tablas!#REF!</definedName>
    <definedName name="_VEX1" localSheetId="2">[11]Tablas!#REF!</definedName>
    <definedName name="_VEX1">[11]Tablas!#REF!</definedName>
    <definedName name="_VFA1" localSheetId="3">[11]Tablas!#REF!</definedName>
    <definedName name="_VFA1" localSheetId="2">[11]Tablas!#REF!</definedName>
    <definedName name="_VFA1">[11]Tablas!#REF!</definedName>
    <definedName name="_vfv4" hidden="1">{"via1",#N/A,TRUE,"general";"via2",#N/A,TRUE,"general";"via3",#N/A,TRUE,"general"}</definedName>
    <definedName name="_VIT1" localSheetId="3">[11]Tablas!#REF!</definedName>
    <definedName name="_VIT1" localSheetId="2">[11]Tablas!#REF!</definedName>
    <definedName name="_VIT1">[11]Tablas!#REF!</definedName>
    <definedName name="_VPR1" localSheetId="3">[11]Tablas!#REF!</definedName>
    <definedName name="_VPR1" localSheetId="2">[11]Tablas!#REF!</definedName>
    <definedName name="_VPR1">[11]Tablas!#REF!</definedName>
    <definedName name="_VPR2" localSheetId="3">[12]Tablas!#REF!</definedName>
    <definedName name="_VPR2" localSheetId="2">[12]Tablas!#REF!</definedName>
    <definedName name="_VPR2">[12]Tablas!#REF!</definedName>
    <definedName name="_VRP1" localSheetId="3">[11]Tablas!#REF!</definedName>
    <definedName name="_VRP1" localSheetId="2">[11]Tablas!#REF!</definedName>
    <definedName name="_VRP1">[11]Tablas!#REF!</definedName>
    <definedName name="_VSM1" localSheetId="3">[11]Tablas!#REF!</definedName>
    <definedName name="_VSM1" localSheetId="2">[11]Tablas!#REF!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3">'[23]DUB-823'!#REF!</definedName>
    <definedName name="a" localSheetId="2">'[23]DUB-823'!#REF!</definedName>
    <definedName name="a">'[23]DUB-823'!#REF!</definedName>
    <definedName name="A_1" localSheetId="3">#REF!</definedName>
    <definedName name="A_1" localSheetId="2">#REF!</definedName>
    <definedName name="A_1">#REF!</definedName>
    <definedName name="A_impresión_IM" localSheetId="3">#REF!</definedName>
    <definedName name="A_impresión_IM" localSheetId="2">#REF!</definedName>
    <definedName name="A_impresión_IM">#REF!</definedName>
    <definedName name="A18A200" localSheetId="3">[24]ESPEC!#REF!</definedName>
    <definedName name="A18A200" localSheetId="2">[24]ESPEC!#REF!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3">#REF!</definedName>
    <definedName name="AB" localSheetId="2">#REF!</definedName>
    <definedName name="AB">#REF!</definedName>
    <definedName name="aba_1" localSheetId="3">#REF!</definedName>
    <definedName name="aba_1" localSheetId="2">#REF!</definedName>
    <definedName name="aba_1">#REF!</definedName>
    <definedName name="aba_2" localSheetId="3">#REF!</definedName>
    <definedName name="aba_2" localSheetId="2">#REF!</definedName>
    <definedName name="aba_2">#REF!</definedName>
    <definedName name="abc" localSheetId="3">#REF!</definedName>
    <definedName name="abc" localSheetId="2">#REF!</definedName>
    <definedName name="abc">#REF!</definedName>
    <definedName name="ABCD" localSheetId="3" hidden="1">#REF!</definedName>
    <definedName name="ABCD" localSheetId="2" hidden="1">#REF!</definedName>
    <definedName name="ABCD" hidden="1">#REF!</definedName>
    <definedName name="ABCDE" localSheetId="3" hidden="1">#REF!</definedName>
    <definedName name="ABCDE" localSheetId="2" hidden="1">#REF!</definedName>
    <definedName name="ABCDE" hidden="1">#REF!</definedName>
    <definedName name="ABG">[6]AASHTO!$A$2:$F$5</definedName>
    <definedName name="absc1" localSheetId="3">[26]!absc</definedName>
    <definedName name="absc1" localSheetId="2">[26]!absc</definedName>
    <definedName name="absc1">[26]!absc</definedName>
    <definedName name="ac" localSheetId="3">#REF!</definedName>
    <definedName name="ac" localSheetId="2">#REF!</definedName>
    <definedName name="ac">#REF!</definedName>
    <definedName name="AccessDatabase" hidden="1">"C:\C-314\VOLUMENES\volfin4.mdb"</definedName>
    <definedName name="acpm">5000</definedName>
    <definedName name="ACT" localSheetId="3">#REF!</definedName>
    <definedName name="ACT" localSheetId="2">#REF!</definedName>
    <definedName name="ACT">#REF!</definedName>
    <definedName name="ACT_COMP" localSheetId="3">#REF!</definedName>
    <definedName name="ACT_COMP" localSheetId="2">#REF!</definedName>
    <definedName name="ACT_COMP">#REF!</definedName>
    <definedName name="ACT_COMP2" localSheetId="3">#REF!</definedName>
    <definedName name="ACT_COMP2" localSheetId="2">#REF!</definedName>
    <definedName name="ACT_COMP2">#REF!</definedName>
    <definedName name="ACT_CONT" localSheetId="3">#REF!</definedName>
    <definedName name="ACT_CONT" localSheetId="2">#REF!</definedName>
    <definedName name="ACT_CONT">#REF!</definedName>
    <definedName name="ACT_CONT2" localSheetId="3">#REF!</definedName>
    <definedName name="ACT_CONT2" localSheetId="2">#REF!</definedName>
    <definedName name="ACT_CONT2">#REF!</definedName>
    <definedName name="Actividades" localSheetId="3">#REF!</definedName>
    <definedName name="Actividades" localSheetId="2">#REF!</definedName>
    <definedName name="Actividades">#REF!</definedName>
    <definedName name="ACTV" localSheetId="3">#REF!</definedName>
    <definedName name="ACTV" localSheetId="2">#REF!</definedName>
    <definedName name="ACTV">#REF!</definedName>
    <definedName name="acumulado">'[27]Reservas de Petróleo'!$A$2,'[27]Reservas de Petróleo'!$A$1,'[27]Reservas de Petróleo'!$D$4,'[27]Reservas de Petróleo'!$E$1:$E$65536</definedName>
    <definedName name="ad" localSheetId="3">#REF!</definedName>
    <definedName name="ad" localSheetId="2">#REF!</definedName>
    <definedName name="ad">#REF!</definedName>
    <definedName name="adasd" localSheetId="3">#REF!</definedName>
    <definedName name="adasd" localSheetId="2">#REF!</definedName>
    <definedName name="adasd">#REF!</definedName>
    <definedName name="ADFGSDB" hidden="1">{"via1",#N/A,TRUE,"general";"via2",#N/A,TRUE,"general";"via3",#N/A,TRUE,"general"}</definedName>
    <definedName name="ADM">[25]otros!$C$2</definedName>
    <definedName name="administrador">[28]Informacion!$B$15</definedName>
    <definedName name="ADMON" localSheetId="3">#REF!</definedName>
    <definedName name="ADMON" localSheetId="2">#REF!</definedName>
    <definedName name="ADMON">#REF!</definedName>
    <definedName name="ADMON1" localSheetId="3">#REF!</definedName>
    <definedName name="ADMON1" localSheetId="2">#REF!</definedName>
    <definedName name="ADMON1">#REF!</definedName>
    <definedName name="adoc1" localSheetId="3">[26]!absc</definedName>
    <definedName name="adoc1" localSheetId="2">[26]!absc</definedName>
    <definedName name="adoc1">[26]!absc</definedName>
    <definedName name="ADOC125" localSheetId="3">[26]!absc</definedName>
    <definedName name="ADOC125" localSheetId="2">[26]!absc</definedName>
    <definedName name="ADOC125">[26]!absc</definedName>
    <definedName name="adoq" localSheetId="3">[29]!absc</definedName>
    <definedName name="adoq" localSheetId="2">[29]!absc</definedName>
    <definedName name="adoq">[29]!absc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3">#REF!</definedName>
    <definedName name="aida" localSheetId="2">#REF!</definedName>
    <definedName name="aida">#REF!</definedName>
    <definedName name="aida1" localSheetId="3">#REF!</definedName>
    <definedName name="aida1" localSheetId="2">#REF!</definedName>
    <definedName name="aida1">#REF!</definedName>
    <definedName name="AIU" localSheetId="3">#REF!</definedName>
    <definedName name="AIU" localSheetId="2">#REF!</definedName>
    <definedName name="AIU">#REF!</definedName>
    <definedName name="AIU_01" localSheetId="3">#REF!</definedName>
    <definedName name="AIU_01" localSheetId="2">#REF!</definedName>
    <definedName name="AIU_01">#REF!</definedName>
    <definedName name="AIU_1" localSheetId="3">#REF!</definedName>
    <definedName name="AIU_1" localSheetId="2">#REF!</definedName>
    <definedName name="AIU_1">#REF!</definedName>
    <definedName name="AIU_2" localSheetId="3">#REF!</definedName>
    <definedName name="AIU_2" localSheetId="2">#REF!</definedName>
    <definedName name="AIU_2">#REF!</definedName>
    <definedName name="AjustDelAIU" localSheetId="3">#REF!</definedName>
    <definedName name="AjustDelAIU" localSheetId="2">#REF!</definedName>
    <definedName name="AjustDelAIU">#REF!</definedName>
    <definedName name="alam" localSheetId="3">#REF!</definedName>
    <definedName name="alam" localSheetId="2">#REF!</definedName>
    <definedName name="alam">#REF!</definedName>
    <definedName name="alc" localSheetId="3">[30]!absc</definedName>
    <definedName name="alc" localSheetId="2">[30]!absc</definedName>
    <definedName name="alc">[30]!absc</definedName>
    <definedName name="AlcanceProyecto" localSheetId="3">#REF!</definedName>
    <definedName name="AlcanceProyecto" localSheetId="2">#REF!</definedName>
    <definedName name="AlcanceProyecto">#REF!</definedName>
    <definedName name="ALM" localSheetId="3">#REF!</definedName>
    <definedName name="ALM" localSheetId="2">#REF!</definedName>
    <definedName name="ALM">#REF!</definedName>
    <definedName name="ALTO">[31]Tabla!$A$1:$A$5</definedName>
    <definedName name="Amount" localSheetId="3">#REF!</definedName>
    <definedName name="Amount" localSheetId="2">#REF!</definedName>
    <definedName name="Amount">#REF!</definedName>
    <definedName name="ANCLAJE" localSheetId="3">'[32]MC SF GAVIONES'!#REF!</definedName>
    <definedName name="ANCLAJE" localSheetId="2">'[32]MC SF GAVIONES'!#REF!</definedName>
    <definedName name="ANCLAJE">'[32]MC SF GAVIONES'!#REF!</definedName>
    <definedName name="AND" localSheetId="3">#REF!</definedName>
    <definedName name="AND" localSheetId="2">#REF!</definedName>
    <definedName name="AND">#REF!</definedName>
    <definedName name="anex7" localSheetId="3">#REF!</definedName>
    <definedName name="anex7" localSheetId="2">#REF!</definedName>
    <definedName name="anex7">#REF!</definedName>
    <definedName name="anex8" localSheetId="3">#REF!</definedName>
    <definedName name="anex8" localSheetId="2">#REF!</definedName>
    <definedName name="anex8">#REF!</definedName>
    <definedName name="anexo1" localSheetId="3">#REF!</definedName>
    <definedName name="anexo1" localSheetId="2">#REF!</definedName>
    <definedName name="anexo1">#REF!</definedName>
    <definedName name="anexo10" localSheetId="3">#REF!</definedName>
    <definedName name="anexo10" localSheetId="2">#REF!</definedName>
    <definedName name="anexo10">#REF!</definedName>
    <definedName name="anexo11" localSheetId="3">#REF!</definedName>
    <definedName name="anexo11" localSheetId="2">#REF!</definedName>
    <definedName name="anexo11">#REF!</definedName>
    <definedName name="anexo12" localSheetId="3">#REF!</definedName>
    <definedName name="anexo12" localSheetId="2">#REF!</definedName>
    <definedName name="anexo12">#REF!</definedName>
    <definedName name="anexo13" localSheetId="3">#REF!</definedName>
    <definedName name="anexo13" localSheetId="2">#REF!</definedName>
    <definedName name="anexo13">#REF!</definedName>
    <definedName name="anexo14" localSheetId="3">#REF!</definedName>
    <definedName name="anexo14" localSheetId="2">#REF!</definedName>
    <definedName name="anexo14">#REF!</definedName>
    <definedName name="anexo15" localSheetId="3">#REF!</definedName>
    <definedName name="anexo15" localSheetId="2">#REF!</definedName>
    <definedName name="anexo15">#REF!</definedName>
    <definedName name="anexo2" localSheetId="3">#REF!</definedName>
    <definedName name="anexo2" localSheetId="2">#REF!</definedName>
    <definedName name="anexo2">#REF!</definedName>
    <definedName name="anexo3" localSheetId="3">#REF!</definedName>
    <definedName name="anexo3" localSheetId="2">#REF!</definedName>
    <definedName name="anexo3">#REF!</definedName>
    <definedName name="anexo4" localSheetId="3">#REF!</definedName>
    <definedName name="anexo4" localSheetId="2">#REF!</definedName>
    <definedName name="anexo4">#REF!</definedName>
    <definedName name="anexo5" localSheetId="3">#REF!</definedName>
    <definedName name="anexo5" localSheetId="2">#REF!</definedName>
    <definedName name="anexo5">#REF!</definedName>
    <definedName name="anexo6" localSheetId="3">#REF!</definedName>
    <definedName name="anexo6" localSheetId="2">#REF!</definedName>
    <definedName name="anexo6">#REF!</definedName>
    <definedName name="anexo7" localSheetId="3">[33]COMPARATIVO!#REF!</definedName>
    <definedName name="anexo7" localSheetId="2">[33]COMPARATIVO!#REF!</definedName>
    <definedName name="anexo7">[33]COMPARATIVO!#REF!</definedName>
    <definedName name="anexo8" localSheetId="3">#REF!</definedName>
    <definedName name="anexo8" localSheetId="2">#REF!</definedName>
    <definedName name="anexo8">#REF!</definedName>
    <definedName name="anexo9" localSheetId="3">#REF!</definedName>
    <definedName name="anexo9" localSheetId="2">#REF!</definedName>
    <definedName name="anexo9">#REF!</definedName>
    <definedName name="anexů7" localSheetId="3">#REF!</definedName>
    <definedName name="anexů7" localSheetId="2">#REF!</definedName>
    <definedName name="anexů7">#REF!</definedName>
    <definedName name="Antic">[34]BASES!$B$33</definedName>
    <definedName name="ANTICIPO">[35]BASES!$B$33</definedName>
    <definedName name="AÑO">[25]PRESUPUESTO!$D$13</definedName>
    <definedName name="AÑOWUIE">'[36]Res-Accide-10'!$R$2:$R$7</definedName>
    <definedName name="apaiy" localSheetId="3">#REF!</definedName>
    <definedName name="apaiy" localSheetId="2">#REF!</definedName>
    <definedName name="apaiy">#REF!</definedName>
    <definedName name="APELLIDOS" localSheetId="3">#REF!</definedName>
    <definedName name="APELLIDOS" localSheetId="2">#REF!</definedName>
    <definedName name="APELLIDOS">#REF!</definedName>
    <definedName name="API" localSheetId="3">#REF!</definedName>
    <definedName name="API" localSheetId="2">#REF!</definedName>
    <definedName name="API">#REF!</definedName>
    <definedName name="APU" localSheetId="3">[37]!absc</definedName>
    <definedName name="APU" localSheetId="2">[37]!absc</definedName>
    <definedName name="APU">[37]!absc</definedName>
    <definedName name="APU_directos" localSheetId="3">#REF!</definedName>
    <definedName name="APU_directos" localSheetId="2">#REF!</definedName>
    <definedName name="APU_directos">#REF!</definedName>
    <definedName name="APU221.1" localSheetId="3">#REF!</definedName>
    <definedName name="APU221.1" localSheetId="2">#REF!</definedName>
    <definedName name="APU221.1">#REF!</definedName>
    <definedName name="APU221.2" localSheetId="3">#REF!</definedName>
    <definedName name="APU221.2" localSheetId="2">#REF!</definedName>
    <definedName name="APU221.2">#REF!</definedName>
    <definedName name="aq">[0]!ERR</definedName>
    <definedName name="aqaq" hidden="1">{"TAB1",#N/A,TRUE,"GENERAL";"TAB2",#N/A,TRUE,"GENERAL";"TAB3",#N/A,TRUE,"GENERAL";"TAB4",#N/A,TRUE,"GENERAL";"TAB5",#N/A,TRUE,"GENERAL"}</definedName>
    <definedName name="AQW" localSheetId="3">#REF!</definedName>
    <definedName name="AQW" localSheetId="2">#REF!</definedName>
    <definedName name="AQW">#REF!</definedName>
    <definedName name="ARANCEL" localSheetId="3">#REF!</definedName>
    <definedName name="ARANCEL" localSheetId="2">#REF!</definedName>
    <definedName name="ARANCEL">#REF!</definedName>
    <definedName name="AREA" localSheetId="3">#REF!</definedName>
    <definedName name="AREA" localSheetId="2">#REF!</definedName>
    <definedName name="AREA">#REF!</definedName>
    <definedName name="_xlnm.Extract" localSheetId="3">#REF!</definedName>
    <definedName name="_xlnm.Extract" localSheetId="2">#REF!</definedName>
    <definedName name="_xlnm.Extract">#REF!</definedName>
    <definedName name="_xlnm.Print_Area" localSheetId="3">#REF!</definedName>
    <definedName name="_xlnm.Print_Area" localSheetId="2">APU!$A$1:$J$269</definedName>
    <definedName name="_xlnm.Print_Area" localSheetId="0">'PRESUPUESTO OFICIAL'!$A$1:$M$89</definedName>
    <definedName name="_xlnm.Print_Area">#REF!</definedName>
    <definedName name="AreaLimpiar">'[38]Info-Portaf'!$N$4,'[38]Info-Portaf'!$C$10:$AE$24,'[38]Info-Portaf'!$C$26:$AE$28,'[38]Info-Portaf'!$C$31:$AE$40,'[38]Info-Portaf'!$C$41:$H$41,'[38]Info-Portaf'!$C$42:$AE$51,'[38]Info-Portaf'!$C$53:$AE$54,'[38]Info-Portaf'!$C$57:$AE$57,'[38]Info-Portaf'!$C$59:$AE$59,'[38]Info-Portaf'!$B$10:$B$61</definedName>
    <definedName name="Areatotal" localSheetId="3">#REF!</definedName>
    <definedName name="Areatotal" localSheetId="2">#REF!</definedName>
    <definedName name="Areatotal">#REF!</definedName>
    <definedName name="Aref" localSheetId="3">#REF!</definedName>
    <definedName name="Aref" localSheetId="2">#REF!</definedName>
    <definedName name="Aref">#REF!</definedName>
    <definedName name="armuve">[0]!ERR</definedName>
    <definedName name="ARP" localSheetId="3">#REF!</definedName>
    <definedName name="ARP" localSheetId="2">#REF!</definedName>
    <definedName name="ARP">#REF!</definedName>
    <definedName name="ARS" localSheetId="3">#REF!</definedName>
    <definedName name="ARS" localSheetId="2">#REF!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3">MODULO10.auto_abrir</definedName>
    <definedName name="_xlnm.Auto_Open" localSheetId="2">MODULO10.auto_abrir</definedName>
    <definedName name="_xlnm.Auto_Open">MODULO10.auto_abrir</definedName>
    <definedName name="auto1" localSheetId="3">#REF!</definedName>
    <definedName name="auto1" localSheetId="2">#REF!</definedName>
    <definedName name="auto1">#REF!</definedName>
    <definedName name="auto123" localSheetId="3">#REF!</definedName>
    <definedName name="auto123" localSheetId="2">#REF!</definedName>
    <definedName name="auto123">#REF!</definedName>
    <definedName name="auto2" localSheetId="3">#REF!</definedName>
    <definedName name="auto2" localSheetId="2">#REF!</definedName>
    <definedName name="auto2">#REF!</definedName>
    <definedName name="AUTOMOTOR" localSheetId="3">#REF!</definedName>
    <definedName name="AUTOMOTOR" localSheetId="2">#REF!</definedName>
    <definedName name="AUTOMOTOR">#REF!</definedName>
    <definedName name="AUTOMOTOR1" localSheetId="3">#REF!</definedName>
    <definedName name="AUTOMOTOR1" localSheetId="2">#REF!</definedName>
    <definedName name="AUTOMOTOR1">#REF!</definedName>
    <definedName name="AuxAlim">'[10]DATOS CONTRATO'!$E$18</definedName>
    <definedName name="auxalimentacion">[39]CONTRATO!$E$18</definedName>
    <definedName name="AuxCom">'[10]DATOS CONTRATO'!$I$16</definedName>
    <definedName name="auxcomisariato">[39]CONTRATO!$I$16</definedName>
    <definedName name="AuxDot">'[10]DATOS CONTRATO'!$I$17</definedName>
    <definedName name="auxdotacion">[39]CONTRATO!$I$17</definedName>
    <definedName name="AuxHab">'[10]DATOS CONTRATO'!$E$17</definedName>
    <definedName name="auxhabi">[40]CONTRATO!$E$17</definedName>
    <definedName name="auxhabitacion">[39]CONTRATO!$E$17</definedName>
    <definedName name="auxtransporte">[39]CONTRATO!$E$16</definedName>
    <definedName name="Avance_por_item" localSheetId="3">#REF!,#REF!,#REF!,#REF!,#REF!,#REF!,#REF!,#REF!,#REF!,#REF!,#REF!,#REF!,#REF!,#REF!,#REF!,#REF!,#REF!,#REF!</definedName>
    <definedName name="Avance_por_item" localSheetId="2">#REF!,#REF!,#REF!,#REF!,#REF!,#REF!,#REF!,#REF!,#REF!,#REF!,#REF!,#REF!,#REF!,#REF!,#REF!,#REF!,#REF!,#REF!</definedName>
    <definedName name="Avance_por_item">#REF!,#REF!,#REF!,#REF!,#REF!,#REF!,#REF!,#REF!,#REF!,#REF!,#REF!,#REF!,#REF!,#REF!,#REF!,#REF!,#REF!,#REF!</definedName>
    <definedName name="Avances_Totales" localSheetId="3">#REF!,#REF!,#REF!,#REF!,#REF!,#REF!,#REF!,#REF!,#REF!,#REF!,#REF!,#REF!,#REF!,#REF!,#REF!,#REF!,#REF!,#REF!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3">#REF!</definedName>
    <definedName name="AW" localSheetId="2">#REF!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[31]Tabla!$A$1:$A$5</definedName>
    <definedName name="Base" localSheetId="3">#REF!</definedName>
    <definedName name="Base" localSheetId="2">#REF!</definedName>
    <definedName name="Base">#REF!</definedName>
    <definedName name="Base_datos_IM" localSheetId="3">#REF!</definedName>
    <definedName name="Base_datos_IM" localSheetId="2">#REF!</definedName>
    <definedName name="Base_datos_IM">#REF!</definedName>
    <definedName name="base1" localSheetId="3">#REF!</definedName>
    <definedName name="base1" localSheetId="2">#REF!</definedName>
    <definedName name="base1">#REF!</definedName>
    <definedName name="base2" localSheetId="3">#REF!</definedName>
    <definedName name="base2" localSheetId="2">#REF!</definedName>
    <definedName name="base2">#REF!</definedName>
    <definedName name="basedatos">[41]Hoja1!$A$4:$BZ$55</definedName>
    <definedName name="_xlnm.Database" localSheetId="3">#REF!</definedName>
    <definedName name="_xlnm.Database" localSheetId="2">#REF!</definedName>
    <definedName name="_xlnm.Database">#REF!</definedName>
    <definedName name="BaseDeDatos1" localSheetId="3">#REF!</definedName>
    <definedName name="BaseDeDatos1" localSheetId="2">#REF!</definedName>
    <definedName name="BaseDeDatos1">#REF!</definedName>
    <definedName name="basep">[42]PRESUPUESTAL!$A$4:$P$190</definedName>
    <definedName name="Basica_Centro_costo_2001" localSheetId="3">#REF!</definedName>
    <definedName name="Basica_Centro_costo_2001" localSheetId="2">#REF!</definedName>
    <definedName name="Basica_Centro_costo_2001">#REF!</definedName>
    <definedName name="Basica_Facturacion_2001" localSheetId="3">#REF!</definedName>
    <definedName name="Basica_Facturacion_2001" localSheetId="2">#REF!</definedName>
    <definedName name="Basica_Facturacion_2001">#REF!</definedName>
    <definedName name="Basica_Reserva_2001" localSheetId="3">#REF!</definedName>
    <definedName name="Basica_Reserva_2001" localSheetId="2">#REF!</definedName>
    <definedName name="Basica_Reserva_2001">#REF!</definedName>
    <definedName name="Básico" localSheetId="3">#REF!</definedName>
    <definedName name="Básico" localSheetId="2">#REF!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3">#REF!</definedName>
    <definedName name="BC" localSheetId="2">#REF!</definedName>
    <definedName name="BC">#REF!</definedName>
    <definedName name="BCXBDFG" hidden="1">{"TAB1",#N/A,TRUE,"GENERAL";"TAB2",#N/A,TRUE,"GENERAL";"TAB3",#N/A,TRUE,"GENERAL";"TAB4",#N/A,TRUE,"GENERAL";"TAB5",#N/A,TRUE,"GENERAL"}</definedName>
    <definedName name="BDD" localSheetId="3">#REF!</definedName>
    <definedName name="BDD" localSheetId="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3">#REF!</definedName>
    <definedName name="Beg_Bal" localSheetId="2">#REF!</definedName>
    <definedName name="Beg_Bal">#REF!</definedName>
    <definedName name="BENEF.UNIT." localSheetId="3">#REF!</definedName>
    <definedName name="BENEF.UNIT." localSheetId="2">#REF!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3">#REF!</definedName>
    <definedName name="BGT" localSheetId="2">#REF!</definedName>
    <definedName name="BGT">#REF!</definedName>
    <definedName name="bgvfcdx" hidden="1">{"via1",#N/A,TRUE,"general";"via2",#N/A,TRUE,"general";"via3",#N/A,TRUE,"general"}</definedName>
    <definedName name="BHT_F" localSheetId="3">#REF!</definedName>
    <definedName name="BHT_F" localSheetId="2">#REF!</definedName>
    <definedName name="BHT_F">#REF!</definedName>
    <definedName name="bi" localSheetId="3">#REF!</definedName>
    <definedName name="bi" localSheetId="2">#REF!</definedName>
    <definedName name="bi">#REF!</definedName>
    <definedName name="blActividadesDiarias" localSheetId="3">#REF!</definedName>
    <definedName name="blActividadesDiarias" localSheetId="2">#REF!</definedName>
    <definedName name="blActividadesDiarias">#REF!</definedName>
    <definedName name="blCantidades" localSheetId="3">#REF!</definedName>
    <definedName name="blCantidades" localSheetId="2">#REF!</definedName>
    <definedName name="blCantidades">#REF!</definedName>
    <definedName name="blCantidades1" localSheetId="3">#REF!</definedName>
    <definedName name="blCantidades1" localSheetId="2">#REF!</definedName>
    <definedName name="blCantidades1">#REF!</definedName>
    <definedName name="blCantidades2" localSheetId="3">#REF!</definedName>
    <definedName name="blCantidades2" localSheetId="2">#REF!</definedName>
    <definedName name="blCantidades2">#REF!</definedName>
    <definedName name="blComentarioInf1" localSheetId="3">#REF!</definedName>
    <definedName name="blComentarioInf1" localSheetId="2">#REF!</definedName>
    <definedName name="blComentarioInf1">#REF!</definedName>
    <definedName name="blComentarioInf2" localSheetId="3">#REF!</definedName>
    <definedName name="blComentarioInf2" localSheetId="2">#REF!</definedName>
    <definedName name="blComentarioInf2">#REF!</definedName>
    <definedName name="blEjecutado" localSheetId="3">'[43]Ejecutado%'!#REF!</definedName>
    <definedName name="blEjecutado" localSheetId="2">'[43]Ejecutado%'!#REF!</definedName>
    <definedName name="blEjecutado">'[43]Ejecutado%'!#REF!</definedName>
    <definedName name="blEjecutadoPorcen">'[43]Ejecutado$'!$D$1:$CE$45</definedName>
    <definedName name="blEqCantiInf1" localSheetId="3">#REF!</definedName>
    <definedName name="blEqCantiInf1" localSheetId="2">#REF!</definedName>
    <definedName name="blEqCantiInf1">#REF!</definedName>
    <definedName name="blEqCantiInf2" localSheetId="3">#REF!</definedName>
    <definedName name="blEqCantiInf2" localSheetId="2">#REF!</definedName>
    <definedName name="blEqCantiInf2">#REF!</definedName>
    <definedName name="blEqClaseInf1" localSheetId="3">#REF!</definedName>
    <definedName name="blEqClaseInf1" localSheetId="2">#REF!</definedName>
    <definedName name="blEqClaseInf1">#REF!</definedName>
    <definedName name="blEqClaseInf2" localSheetId="3">#REF!</definedName>
    <definedName name="blEqClaseInf2" localSheetId="2">#REF!</definedName>
    <definedName name="blEqClaseInf2">#REF!</definedName>
    <definedName name="blEqTiemiInf1" localSheetId="3">#REF!</definedName>
    <definedName name="blEqTiemiInf1" localSheetId="2">#REF!</definedName>
    <definedName name="blEqTiemiInf1">#REF!</definedName>
    <definedName name="blEqTiemiInf2" localSheetId="3">#REF!</definedName>
    <definedName name="blEqTiemiInf2" localSheetId="2">#REF!</definedName>
    <definedName name="blEqTiemiInf2">#REF!</definedName>
    <definedName name="blFechaInforme" localSheetId="3">#REF!</definedName>
    <definedName name="blFechaInforme" localSheetId="2">#REF!</definedName>
    <definedName name="blFechaInforme">#REF!</definedName>
    <definedName name="blFechaInicio" localSheetId="3">#REF!</definedName>
    <definedName name="blFechaInicio" localSheetId="2">#REF!</definedName>
    <definedName name="blFechaInicio">#REF!</definedName>
    <definedName name="blFisico" localSheetId="3">#REF!</definedName>
    <definedName name="blFisico" localSheetId="2">#REF!</definedName>
    <definedName name="blFisico">#REF!</definedName>
    <definedName name="blHoraEqInf1" localSheetId="3">#REF!</definedName>
    <definedName name="blHoraEqInf1" localSheetId="2">#REF!</definedName>
    <definedName name="blHoraEqInf1">#REF!</definedName>
    <definedName name="blHoraEqInf2" localSheetId="3">#REF!</definedName>
    <definedName name="blHoraEqInf2" localSheetId="2">#REF!</definedName>
    <definedName name="blHoraEqInf2">#REF!</definedName>
    <definedName name="blHoraPerIntInf" localSheetId="3">#REF!</definedName>
    <definedName name="blHoraPerIntInf" localSheetId="2">#REF!</definedName>
    <definedName name="blHoraPerIntInf">#REF!</definedName>
    <definedName name="blHoraPerObraInf" localSheetId="3">#REF!</definedName>
    <definedName name="blHoraPerObraInf" localSheetId="2">#REF!</definedName>
    <definedName name="blHoraPerObraInf">#REF!</definedName>
    <definedName name="blHorasLluviaInf" localSheetId="3">#REF!</definedName>
    <definedName name="blHorasLluviaInf" localSheetId="2">#REF!</definedName>
    <definedName name="blHorasLluviaInf">#REF!</definedName>
    <definedName name="blImagen1" localSheetId="3">#REF!</definedName>
    <definedName name="blImagen1" localSheetId="2">#REF!</definedName>
    <definedName name="blImagen1">#REF!</definedName>
    <definedName name="blImagen2" localSheetId="3">#REF!</definedName>
    <definedName name="blImagen2" localSheetId="2">#REF!</definedName>
    <definedName name="blImagen2">#REF!</definedName>
    <definedName name="blNombreArchivo" localSheetId="3">#REF!</definedName>
    <definedName name="blNombreArchivo" localSheetId="2">#REF!</definedName>
    <definedName name="blNombreArchivo">#REF!</definedName>
    <definedName name="blObservacionesInf" localSheetId="3">#REF!</definedName>
    <definedName name="blObservacionesInf" localSheetId="2">#REF!</definedName>
    <definedName name="blObservacionesInf">#REF!</definedName>
    <definedName name="blPDT" localSheetId="3">#REF!</definedName>
    <definedName name="blPDT" localSheetId="2">#REF!</definedName>
    <definedName name="blPDT">#REF!</definedName>
    <definedName name="blPerAdmiCantInf" localSheetId="3">#REF!</definedName>
    <definedName name="blPerAdmiCantInf" localSheetId="2">#REF!</definedName>
    <definedName name="blPerAdmiCantInf">#REF!</definedName>
    <definedName name="blPerAdmiTiemInf" localSheetId="3">#REF!</definedName>
    <definedName name="blPerAdmiTiemInf" localSheetId="2">#REF!</definedName>
    <definedName name="blPerAdmiTiemInf">#REF!</definedName>
    <definedName name="blPerObraCantInf" localSheetId="3">#REF!</definedName>
    <definedName name="blPerObraCantInf" localSheetId="2">#REF!</definedName>
    <definedName name="blPerObraCantInf">#REF!</definedName>
    <definedName name="blPerObraTiemInf" localSheetId="3">#REF!</definedName>
    <definedName name="blPerObraTiemInf" localSheetId="2">#REF!</definedName>
    <definedName name="blPerObraTiemInf">#REF!</definedName>
    <definedName name="blPersonalAdminInf" localSheetId="3">#REF!</definedName>
    <definedName name="blPersonalAdminInf" localSheetId="2">#REF!</definedName>
    <definedName name="blPersonalAdminInf">#REF!</definedName>
    <definedName name="blPersonalObraInf" localSheetId="3">#REF!</definedName>
    <definedName name="blPersonalObraInf" localSheetId="2">#REF!</definedName>
    <definedName name="blPersonalObraInf">#REF!</definedName>
    <definedName name="BLPH1" localSheetId="3" hidden="1">#REF!</definedName>
    <definedName name="BLPH1" localSheetId="2" hidden="1">#REF!</definedName>
    <definedName name="BLPH1" hidden="1">#REF!</definedName>
    <definedName name="blProgramadoPesos">'[43]Programado$'!$I$1:$CK$45</definedName>
    <definedName name="blReferenciaInforme" localSheetId="3">#REF!</definedName>
    <definedName name="blReferenciaInforme" localSheetId="2">#REF!</definedName>
    <definedName name="blReferenciaInforme">#REF!</definedName>
    <definedName name="bn" localSheetId="3">#REF!</definedName>
    <definedName name="bn" localSheetId="2">#REF!</definedName>
    <definedName name="bn">#REF!</definedName>
    <definedName name="Bombas" localSheetId="3">#REF!</definedName>
    <definedName name="Bombas" localSheetId="2">#REF!</definedName>
    <definedName name="Bombas">#REF!</definedName>
    <definedName name="BONO" localSheetId="3">#REF!</definedName>
    <definedName name="BONO" localSheetId="2">#REF!</definedName>
    <definedName name="BONO">#REF!</definedName>
    <definedName name="BORDER1" localSheetId="3">[44]steel!#REF!</definedName>
    <definedName name="BORDER1" localSheetId="2">[44]steel!#REF!</definedName>
    <definedName name="BORDER1">[44]steel!#REF!</definedName>
    <definedName name="BORDET" localSheetId="3">#REF!</definedName>
    <definedName name="BORDET" localSheetId="2">#REF!</definedName>
    <definedName name="BORDET">#REF!</definedName>
    <definedName name="BORSHE" localSheetId="3">'[3]7422CW00'!#REF!</definedName>
    <definedName name="BORSHE" localSheetId="2">'[3]7422CW00'!#REF!</definedName>
    <definedName name="BORSHE">'[3]7422CW00'!#REF!</definedName>
    <definedName name="BORSUM" localSheetId="3">'[3]7422CW00'!#REF!</definedName>
    <definedName name="BORSUM" localSheetId="2">'[3]7422CW00'!#REF!</definedName>
    <definedName name="BORSUM">'[3]7422CW00'!#REF!</definedName>
    <definedName name="boxes" localSheetId="3">#REF!</definedName>
    <definedName name="boxes" localSheetId="2">#REF!</definedName>
    <definedName name="boxes">#REF!</definedName>
    <definedName name="BQ" localSheetId="3">#REF!</definedName>
    <definedName name="BQ" localSheetId="2">#REF!</definedName>
    <definedName name="BQ">#REF!</definedName>
    <definedName name="br" hidden="1">{"TAB1",#N/A,TRUE,"GENERAL";"TAB2",#N/A,TRUE,"GENERAL";"TAB3",#N/A,TRUE,"GENERAL";"TAB4",#N/A,TRUE,"GENERAL";"TAB5",#N/A,TRUE,"GENERAL"}</definedName>
    <definedName name="BREAKER" localSheetId="3">#REF!</definedName>
    <definedName name="BREAKER" localSheetId="2">#REF!</definedName>
    <definedName name="BREAKER">#REF!</definedName>
    <definedName name="BREAKERS" localSheetId="3">#REF!</definedName>
    <definedName name="BREAKERS" localSheetId="2">#REF!</definedName>
    <definedName name="BREAKERS">#REF!</definedName>
    <definedName name="Breakers_Switches" localSheetId="3">#REF!</definedName>
    <definedName name="Breakers_Switches" localSheetId="2">#REF!</definedName>
    <definedName name="Breakers_Switches">#REF!</definedName>
    <definedName name="Breakers_y_Switches" localSheetId="3">#REF!</definedName>
    <definedName name="Breakers_y_Switches" localSheetId="2">#REF!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[45]medelo!$D$37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3">'[46]Form5 _Pág_ 1'!#REF!</definedName>
    <definedName name="BuiltIn_Print_Area" localSheetId="2">'[46]Form5 _Pág_ 1'!#REF!</definedName>
    <definedName name="BuiltIn_Print_Area">'[46]Form5 _Pág_ 1'!#REF!</definedName>
    <definedName name="BuiltIn_Print_Area___0" localSheetId="3">'[46]Form5 _Pág_ 2'!#REF!</definedName>
    <definedName name="BuiltIn_Print_Area___0" localSheetId="2">'[46]Form5 _Pág_ 2'!#REF!</definedName>
    <definedName name="BuiltIn_Print_Area___0">'[46]Form5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3">#REF!</definedName>
    <definedName name="C._C." localSheetId="2">#REF!</definedName>
    <definedName name="C._C.">#REF!</definedName>
    <definedName name="C_" localSheetId="3">#REF!</definedName>
    <definedName name="C_" localSheetId="2">#REF!</definedName>
    <definedName name="C_">#REF!</definedName>
    <definedName name="CA" localSheetId="3">#REF!</definedName>
    <definedName name="CA" localSheetId="2">#REF!</definedName>
    <definedName name="CA">#REF!</definedName>
    <definedName name="Cableado" localSheetId="3">#REF!</definedName>
    <definedName name="Cableado" localSheetId="2">#REF!</definedName>
    <definedName name="Cableado">#REF!</definedName>
    <definedName name="CajDol1" localSheetId="3">#REF!</definedName>
    <definedName name="CajDol1" localSheetId="2">#REF!</definedName>
    <definedName name="CajDol1">#REF!</definedName>
    <definedName name="CajDol10" localSheetId="3">#REF!</definedName>
    <definedName name="CajDol10" localSheetId="2">#REF!</definedName>
    <definedName name="CajDol10">#REF!</definedName>
    <definedName name="CajDol11" localSheetId="3">#REF!</definedName>
    <definedName name="CajDol11" localSheetId="2">#REF!</definedName>
    <definedName name="CajDol11">#REF!</definedName>
    <definedName name="CajDol12" localSheetId="3">#REF!</definedName>
    <definedName name="CajDol12" localSheetId="2">#REF!</definedName>
    <definedName name="CajDol12">#REF!</definedName>
    <definedName name="CajDol2" localSheetId="3">#REF!</definedName>
    <definedName name="CajDol2" localSheetId="2">#REF!</definedName>
    <definedName name="CajDol2">#REF!</definedName>
    <definedName name="CajDol3" localSheetId="3">#REF!</definedName>
    <definedName name="CajDol3" localSheetId="2">#REF!</definedName>
    <definedName name="CajDol3">#REF!</definedName>
    <definedName name="CajDol4" localSheetId="3">#REF!</definedName>
    <definedName name="CajDol4" localSheetId="2">#REF!</definedName>
    <definedName name="CajDol4">#REF!</definedName>
    <definedName name="CajDol5" localSheetId="3">#REF!</definedName>
    <definedName name="CajDol5" localSheetId="2">#REF!</definedName>
    <definedName name="CajDol5">#REF!</definedName>
    <definedName name="CajDol6" localSheetId="3">#REF!</definedName>
    <definedName name="CajDol6" localSheetId="2">#REF!</definedName>
    <definedName name="CajDol6">#REF!</definedName>
    <definedName name="CajDol7" localSheetId="3">#REF!</definedName>
    <definedName name="CajDol7" localSheetId="2">#REF!</definedName>
    <definedName name="CajDol7">#REF!</definedName>
    <definedName name="CajDol8" localSheetId="3">#REF!</definedName>
    <definedName name="CajDol8" localSheetId="2">#REF!</definedName>
    <definedName name="CajDol8">#REF!</definedName>
    <definedName name="CajDol9" localSheetId="3">#REF!</definedName>
    <definedName name="CajDol9" localSheetId="2">#REF!</definedName>
    <definedName name="CajDol9">#REF!</definedName>
    <definedName name="CAMPO" localSheetId="3">#REF!</definedName>
    <definedName name="CAMPO" localSheetId="2">#REF!</definedName>
    <definedName name="CAMPO">#REF!</definedName>
    <definedName name="CANT" localSheetId="3">#REF!</definedName>
    <definedName name="CANT" localSheetId="2">#REF!</definedName>
    <definedName name="CANT">#REF!</definedName>
    <definedName name="cantidad" localSheetId="3">'[47]TRAMO 03'!$F:$F,'[47]TRAMO 03'!$I:$I,'[47]TRAMO 03'!$K:$K,'[47]TRAMO 03'!#REF!,'[47]TRAMO 03'!#REF!,'[47]TRAMO 03'!#REF!,'[47]TRAMO 03'!#REF!,'[47]TRAMO 03'!#REF!,'[47]TRAMO 03'!#REF!,'[47]TRAMO 03'!#REF!,'[47]TRAMO 03'!#REF!,'[47]TRAMO 03'!#REF!,'[47]TRAMO 03'!#REF!,'[47]TRAMO 03'!#REF!,'[47]TRAMO 03'!#REF!,'[47]TRAMO 03'!#REF!</definedName>
    <definedName name="cantidad" localSheetId="2">'[47]TRAMO 03'!$F:$F,'[47]TRAMO 03'!$I:$I,'[47]TRAMO 03'!$K:$K,'[47]TRAMO 03'!#REF!,'[47]TRAMO 03'!#REF!,'[47]TRAMO 03'!#REF!,'[47]TRAMO 03'!#REF!,'[47]TRAMO 03'!#REF!,'[47]TRAMO 03'!#REF!,'[47]TRAMO 03'!#REF!,'[47]TRAMO 03'!#REF!,'[47]TRAMO 03'!#REF!,'[47]TRAMO 03'!#REF!,'[47]TRAMO 03'!#REF!,'[47]TRAMO 03'!#REF!,'[47]TRAMO 03'!#REF!</definedName>
    <definedName name="cantidad">'[47]TRAMO 03'!$F:$F,'[47]TRAMO 03'!$I:$I,'[47]TRAMO 03'!$K:$K,'[47]TRAMO 03'!#REF!,'[47]TRAMO 03'!#REF!,'[47]TRAMO 03'!#REF!,'[47]TRAMO 03'!#REF!,'[47]TRAMO 03'!#REF!,'[47]TRAMO 03'!#REF!,'[47]TRAMO 03'!#REF!,'[47]TRAMO 03'!#REF!,'[47]TRAMO 03'!#REF!,'[47]TRAMO 03'!#REF!,'[47]TRAMO 03'!#REF!,'[47]TRAMO 03'!#REF!,'[47]TRAMO 03'!#REF!</definedName>
    <definedName name="CAP" localSheetId="3">#REF!</definedName>
    <definedName name="CAP" localSheetId="2">#REF!</definedName>
    <definedName name="CAP">#REF!</definedName>
    <definedName name="CAPAC._HSE" localSheetId="3">#REF!</definedName>
    <definedName name="CAPAC._HSE" localSheetId="2">#REF!</definedName>
    <definedName name="CAPAC._HSE">#REF!</definedName>
    <definedName name="CARGA" localSheetId="3">#REF!</definedName>
    <definedName name="CARGA" localSheetId="2">#REF!</definedName>
    <definedName name="CARGA">#REF!</definedName>
    <definedName name="CARGOS" localSheetId="3">#REF!</definedName>
    <definedName name="CARGOS" localSheetId="2">#REF!</definedName>
    <definedName name="CARGOS">#REF!</definedName>
    <definedName name="carlos" localSheetId="3">MODULO10.auto_abrir</definedName>
    <definedName name="carlos" localSheetId="2">MODULO10.auto_abrir</definedName>
    <definedName name="carlos">MODULO10.auto_abrir</definedName>
    <definedName name="CBLES" localSheetId="3">#REF!</definedName>
    <definedName name="CBLES" localSheetId="2">#REF!</definedName>
    <definedName name="CBLES">#REF!</definedName>
    <definedName name="CBLES1" localSheetId="3">#REF!</definedName>
    <definedName name="CBLES1" localSheetId="2">#REF!</definedName>
    <definedName name="CBLES1">#REF!</definedName>
    <definedName name="CBRDISEÑO">[48]SECTORIZACIÓN!$A$12:$G$20</definedName>
    <definedName name="CBWorkbookPriority" hidden="1">-1602700874</definedName>
    <definedName name="CC">[49]Personalizar!$G$22:$G$25</definedName>
    <definedName name="ccccc" hidden="1">{"TAB1",#N/A,TRUE,"GENERAL";"TAB2",#N/A,TRUE,"GENERAL";"TAB3",#N/A,TRUE,"GENERAL";"TAB4",#N/A,TRUE,"GENERAL";"TAB5",#N/A,TRUE,"GENERAL"}</definedName>
    <definedName name="CCCCCC" localSheetId="3">'[50]A. P. U.'!#REF!</definedName>
    <definedName name="CCCCCC" localSheetId="2">'[50]A. P. U.'!#REF!</definedName>
    <definedName name="CCCCCC">'[50]A. P. U.'!#REF!</definedName>
    <definedName name="CCT" localSheetId="3">#REF!</definedName>
    <definedName name="CCT" localSheetId="2">#REF!</definedName>
    <definedName name="CCT">#REF!</definedName>
    <definedName name="ccto210" localSheetId="3">#REF!</definedName>
    <definedName name="ccto210" localSheetId="2">#REF!</definedName>
    <definedName name="ccto210">#REF!</definedName>
    <definedName name="cd">[51]Hoja1!$C$81</definedName>
    <definedName name="cdcdc" hidden="1">{"via1",#N/A,TRUE,"general";"via2",#N/A,TRUE,"general";"via3",#N/A,TRUE,"general"}</definedName>
    <definedName name="CDctrl">[34]CDItem!$G$8</definedName>
    <definedName name="CDE" localSheetId="3">#REF!</definedName>
    <definedName name="CDE" localSheetId="2">#REF!</definedName>
    <definedName name="CDE">#REF!</definedName>
    <definedName name="cdfgrtfd" localSheetId="3" hidden="1">#REF!</definedName>
    <definedName name="cdfgrtfd" localSheetId="2" hidden="1">#REF!</definedName>
    <definedName name="cdfgrtfd" hidden="1">#REF!</definedName>
    <definedName name="ceerf" hidden="1">{"TAB1",#N/A,TRUE,"GENERAL";"TAB2",#N/A,TRUE,"GENERAL";"TAB3",#N/A,TRUE,"GENERAL";"TAB4",#N/A,TRUE,"GENERAL";"TAB5",#N/A,TRUE,"GENERAL"}</definedName>
    <definedName name="CEMENTO">[52]Insum!$A$3:$H$63</definedName>
    <definedName name="CGDI01" localSheetId="3">[11]Tablas!#REF!</definedName>
    <definedName name="CGDI01" localSheetId="2">[11]Tablas!#REF!</definedName>
    <definedName name="CGDI01">[11]Tablas!#REF!</definedName>
    <definedName name="CGDI02" localSheetId="3">[11]Tablas!#REF!</definedName>
    <definedName name="CGDI02" localSheetId="2">[11]Tablas!#REF!</definedName>
    <definedName name="CGDI02">[11]Tablas!#REF!</definedName>
    <definedName name="CGDI03" localSheetId="3">[11]Tablas!#REF!</definedName>
    <definedName name="CGDI03" localSheetId="2">[11]Tablas!#REF!</definedName>
    <definedName name="CGDI03">[11]Tablas!#REF!</definedName>
    <definedName name="CGDI04" localSheetId="3">[11]Tablas!#REF!</definedName>
    <definedName name="CGDI04" localSheetId="2">[11]Tablas!#REF!</definedName>
    <definedName name="CGDI04">[11]Tablas!#REF!</definedName>
    <definedName name="CGDI05" localSheetId="3">[11]Tablas!#REF!</definedName>
    <definedName name="CGDI05" localSheetId="2">[11]Tablas!#REF!</definedName>
    <definedName name="CGDI05">[11]Tablas!#REF!</definedName>
    <definedName name="CGDI06" localSheetId="3">[11]Tablas!#REF!</definedName>
    <definedName name="CGDI06" localSheetId="2">[11]Tablas!#REF!</definedName>
    <definedName name="CGDI06">[11]Tablas!#REF!</definedName>
    <definedName name="CGDI07" localSheetId="3">[11]Tablas!#REF!</definedName>
    <definedName name="CGDI07" localSheetId="2">[11]Tablas!#REF!</definedName>
    <definedName name="CGDI07">[11]Tablas!#REF!</definedName>
    <definedName name="CGDI08" localSheetId="3">[11]Tablas!#REF!</definedName>
    <definedName name="CGDI08" localSheetId="2">[11]Tablas!#REF!</definedName>
    <definedName name="CGDI08">[11]Tablas!#REF!</definedName>
    <definedName name="CGEX01" localSheetId="3">[11]Tablas!#REF!</definedName>
    <definedName name="CGEX01" localSheetId="2">[11]Tablas!#REF!</definedName>
    <definedName name="CGEX01">[11]Tablas!#REF!</definedName>
    <definedName name="CGEX02" localSheetId="3">[11]Tablas!#REF!</definedName>
    <definedName name="CGEX02" localSheetId="2">[11]Tablas!#REF!</definedName>
    <definedName name="CGEX02">[11]Tablas!#REF!</definedName>
    <definedName name="CGEX031" localSheetId="3">[11]Tablas!#REF!</definedName>
    <definedName name="CGEX031" localSheetId="2">[11]Tablas!#REF!</definedName>
    <definedName name="CGEX031">[11]Tablas!#REF!</definedName>
    <definedName name="CGEX04" localSheetId="3">[11]Tablas!#REF!</definedName>
    <definedName name="CGEX04" localSheetId="2">[11]Tablas!#REF!</definedName>
    <definedName name="CGEX04">[11]Tablas!#REF!</definedName>
    <definedName name="CGFI011" localSheetId="3">[11]Tablas!#REF!</definedName>
    <definedName name="CGFI011" localSheetId="2">[11]Tablas!#REF!</definedName>
    <definedName name="CGFI011">[11]Tablas!#REF!</definedName>
    <definedName name="CGFI012" localSheetId="3">[11]Tablas!#REF!</definedName>
    <definedName name="CGFI012" localSheetId="2">[11]Tablas!#REF!</definedName>
    <definedName name="CGFI012">[11]Tablas!#REF!</definedName>
    <definedName name="CGFI021" localSheetId="3">[11]Tablas!#REF!</definedName>
    <definedName name="CGFI021" localSheetId="2">[11]Tablas!#REF!</definedName>
    <definedName name="CGFI021">[11]Tablas!#REF!</definedName>
    <definedName name="CGFI022" localSheetId="3">[11]Tablas!#REF!</definedName>
    <definedName name="CGFI022" localSheetId="2">[11]Tablas!#REF!</definedName>
    <definedName name="CGFI022">[11]Tablas!#REF!</definedName>
    <definedName name="CGFI023" localSheetId="3">[11]Tablas!#REF!</definedName>
    <definedName name="CGFI023" localSheetId="2">[11]Tablas!#REF!</definedName>
    <definedName name="CGFI023">[11]Tablas!#REF!</definedName>
    <definedName name="CGFI024" localSheetId="3">[11]Tablas!#REF!</definedName>
    <definedName name="CGFI024" localSheetId="2">[11]Tablas!#REF!</definedName>
    <definedName name="CGFI024">[11]Tablas!#REF!</definedName>
    <definedName name="CGFI031" localSheetId="3">[11]Tablas!#REF!</definedName>
    <definedName name="CGFI031" localSheetId="2">[11]Tablas!#REF!</definedName>
    <definedName name="CGFI031">[11]Tablas!#REF!</definedName>
    <definedName name="CGFI032" localSheetId="3">[11]Tablas!#REF!</definedName>
    <definedName name="CGFI032" localSheetId="2">[11]Tablas!#REF!</definedName>
    <definedName name="CGFI032">[11]Tablas!#REF!</definedName>
    <definedName name="CGFI0331" localSheetId="3">[11]Tablas!#REF!</definedName>
    <definedName name="CGFI0331" localSheetId="2">[11]Tablas!#REF!</definedName>
    <definedName name="CGFI0331">[11]Tablas!#REF!</definedName>
    <definedName name="CGFI0332" localSheetId="3">[11]Tablas!#REF!</definedName>
    <definedName name="CGFI0332" localSheetId="2">[11]Tablas!#REF!</definedName>
    <definedName name="CGFI0332">[11]Tablas!#REF!</definedName>
    <definedName name="CGFI0333" localSheetId="3">[11]Tablas!#REF!</definedName>
    <definedName name="CGFI0333" localSheetId="2">[11]Tablas!#REF!</definedName>
    <definedName name="CGFI0333">[11]Tablas!#REF!</definedName>
    <definedName name="CGFI0334" localSheetId="3">[11]Tablas!#REF!</definedName>
    <definedName name="CGFI0334" localSheetId="2">[11]Tablas!#REF!</definedName>
    <definedName name="CGFI0334">[11]Tablas!#REF!</definedName>
    <definedName name="CGFI0335" localSheetId="3">[11]Tablas!#REF!</definedName>
    <definedName name="CGFI0335" localSheetId="2">[11]Tablas!#REF!</definedName>
    <definedName name="CGFI0335">[11]Tablas!#REF!</definedName>
    <definedName name="CGFI0341" localSheetId="3">[11]Tablas!#REF!</definedName>
    <definedName name="CGFI0341" localSheetId="2">[11]Tablas!#REF!</definedName>
    <definedName name="CGFI0341">[11]Tablas!#REF!</definedName>
    <definedName name="CGFI0343" localSheetId="3">[11]Tablas!#REF!</definedName>
    <definedName name="CGFI0343" localSheetId="2">[11]Tablas!#REF!</definedName>
    <definedName name="CGFI0343">[11]Tablas!#REF!</definedName>
    <definedName name="CGFI0344" localSheetId="3">[11]Tablas!#REF!</definedName>
    <definedName name="CGFI0344" localSheetId="2">[11]Tablas!#REF!</definedName>
    <definedName name="CGFI0344">[11]Tablas!#REF!</definedName>
    <definedName name="CGPR01" localSheetId="3">[11]Tablas!#REF!</definedName>
    <definedName name="CGPR01" localSheetId="2">[11]Tablas!#REF!</definedName>
    <definedName name="CGPR01">[11]Tablas!#REF!</definedName>
    <definedName name="CGPR021" localSheetId="3">[11]Tablas!#REF!</definedName>
    <definedName name="CGPR021" localSheetId="2">[11]Tablas!#REF!</definedName>
    <definedName name="CGPR021">[11]Tablas!#REF!</definedName>
    <definedName name="CGPR022" localSheetId="3">[11]Tablas!#REF!</definedName>
    <definedName name="CGPR022" localSheetId="2">[11]Tablas!#REF!</definedName>
    <definedName name="CGPR022">[11]Tablas!#REF!</definedName>
    <definedName name="CGPR023" localSheetId="3">[11]Tablas!#REF!</definedName>
    <definedName name="CGPR023" localSheetId="2">[11]Tablas!#REF!</definedName>
    <definedName name="CGPR023">[11]Tablas!#REF!</definedName>
    <definedName name="CGPR024" localSheetId="3">[11]Tablas!#REF!</definedName>
    <definedName name="CGPR024" localSheetId="2">[11]Tablas!#REF!</definedName>
    <definedName name="CGPR024">[11]Tablas!#REF!</definedName>
    <definedName name="CGPR031" localSheetId="3">[11]Tablas!#REF!</definedName>
    <definedName name="CGPR031" localSheetId="2">[11]Tablas!#REF!</definedName>
    <definedName name="CGPR031">[11]Tablas!#REF!</definedName>
    <definedName name="CGPR032" localSheetId="3">[11]Tablas!#REF!</definedName>
    <definedName name="CGPR032" localSheetId="2">[11]Tablas!#REF!</definedName>
    <definedName name="CGPR032">[11]Tablas!#REF!</definedName>
    <definedName name="CGPR0331" localSheetId="3">[11]Tablas!#REF!</definedName>
    <definedName name="CGPR0331" localSheetId="2">[11]Tablas!#REF!</definedName>
    <definedName name="CGPR0331">[11]Tablas!#REF!</definedName>
    <definedName name="CGPR0332" localSheetId="3">[11]Tablas!#REF!</definedName>
    <definedName name="CGPR0332" localSheetId="2">[11]Tablas!#REF!</definedName>
    <definedName name="CGPR0332">[11]Tablas!#REF!</definedName>
    <definedName name="CGPR0333" localSheetId="3">[11]Tablas!#REF!</definedName>
    <definedName name="CGPR0333" localSheetId="2">[11]Tablas!#REF!</definedName>
    <definedName name="CGPR0333">[11]Tablas!#REF!</definedName>
    <definedName name="CGPR041" localSheetId="3">[11]Tablas!#REF!</definedName>
    <definedName name="CGPR041" localSheetId="2">[11]Tablas!#REF!</definedName>
    <definedName name="CGPR041">[11]Tablas!#REF!</definedName>
    <definedName name="CGPR042" localSheetId="3">[11]Tablas!#REF!</definedName>
    <definedName name="CGPR042" localSheetId="2">[11]Tablas!#REF!</definedName>
    <definedName name="CGPR042">[11]Tablas!#REF!</definedName>
    <definedName name="CGPR043" localSheetId="3">[11]Tablas!#REF!</definedName>
    <definedName name="CGPR043" localSheetId="2">[11]Tablas!#REF!</definedName>
    <definedName name="CGPR043">[11]Tablas!#REF!</definedName>
    <definedName name="CGPR051" localSheetId="3">[11]Tablas!#REF!</definedName>
    <definedName name="CGPR051" localSheetId="2">[11]Tablas!#REF!</definedName>
    <definedName name="CGPR051">[11]Tablas!#REF!</definedName>
    <definedName name="CGPR052" localSheetId="3">[11]Tablas!#REF!</definedName>
    <definedName name="CGPR052" localSheetId="2">[11]Tablas!#REF!</definedName>
    <definedName name="CGPR052">[11]Tablas!#REF!</definedName>
    <definedName name="CGPR0531" localSheetId="3">[11]Tablas!#REF!</definedName>
    <definedName name="CGPR0531" localSheetId="2">[11]Tablas!#REF!</definedName>
    <definedName name="CGPR0531">[11]Tablas!#REF!</definedName>
    <definedName name="CGPR0532" localSheetId="3">[11]Tablas!#REF!</definedName>
    <definedName name="CGPR0532" localSheetId="2">[11]Tablas!#REF!</definedName>
    <definedName name="CGPR0532">[11]Tablas!#REF!</definedName>
    <definedName name="CGPR0533" localSheetId="3">[11]Tablas!#REF!</definedName>
    <definedName name="CGPR0533" localSheetId="2">[11]Tablas!#REF!</definedName>
    <definedName name="CGPR0533">[11]Tablas!#REF!</definedName>
    <definedName name="CGPR0534" localSheetId="3">[11]Tablas!#REF!</definedName>
    <definedName name="CGPR0534" localSheetId="2">[11]Tablas!#REF!</definedName>
    <definedName name="CGPR0534">[11]Tablas!#REF!</definedName>
    <definedName name="CGPR0541" localSheetId="3">[11]Tablas!#REF!</definedName>
    <definedName name="CGPR0541" localSheetId="2">[11]Tablas!#REF!</definedName>
    <definedName name="CGPR0541">[11]Tablas!#REF!</definedName>
    <definedName name="CGPR0542" localSheetId="3">[11]Tablas!#REF!</definedName>
    <definedName name="CGPR0542" localSheetId="2">[11]Tablas!#REF!</definedName>
    <definedName name="CGPR0542">[11]Tablas!#REF!</definedName>
    <definedName name="CGPR0543" localSheetId="3">[11]Tablas!#REF!</definedName>
    <definedName name="CGPR0543" localSheetId="2">[11]Tablas!#REF!</definedName>
    <definedName name="CGPR0543">[11]Tablas!#REF!</definedName>
    <definedName name="CGPR061" localSheetId="3">[11]Tablas!#REF!</definedName>
    <definedName name="CGPR061" localSheetId="2">[11]Tablas!#REF!</definedName>
    <definedName name="CGPR061">[11]Tablas!#REF!</definedName>
    <definedName name="CGPR062" localSheetId="3">[11]Tablas!#REF!</definedName>
    <definedName name="CGPR062" localSheetId="2">[11]Tablas!#REF!</definedName>
    <definedName name="CGPR062">[11]Tablas!#REF!</definedName>
    <definedName name="CGPR0621" localSheetId="3">[11]Tablas!#REF!</definedName>
    <definedName name="CGPR0621" localSheetId="2">[11]Tablas!#REF!</definedName>
    <definedName name="CGPR0621">[11]Tablas!#REF!</definedName>
    <definedName name="CGPR0622" localSheetId="3">[11]Tablas!#REF!</definedName>
    <definedName name="CGPR0622" localSheetId="2">[11]Tablas!#REF!</definedName>
    <definedName name="CGPR0622">[11]Tablas!#REF!</definedName>
    <definedName name="CGPR0631" localSheetId="3">[11]Tablas!#REF!</definedName>
    <definedName name="CGPR0631" localSheetId="2">[11]Tablas!#REF!</definedName>
    <definedName name="CGPR0631">[11]Tablas!#REF!</definedName>
    <definedName name="CGPR0632" localSheetId="3">[11]Tablas!#REF!</definedName>
    <definedName name="CGPR0632" localSheetId="2">[11]Tablas!#REF!</definedName>
    <definedName name="CGPR0632">[11]Tablas!#REF!</definedName>
    <definedName name="CGPR0633" localSheetId="3">[11]Tablas!#REF!</definedName>
    <definedName name="CGPR0633" localSheetId="2">[11]Tablas!#REF!</definedName>
    <definedName name="CGPR0633">[11]Tablas!#REF!</definedName>
    <definedName name="CGPR0641" localSheetId="3">[11]Tablas!#REF!</definedName>
    <definedName name="CGPR0641" localSheetId="2">[11]Tablas!#REF!</definedName>
    <definedName name="CGPR0641">[11]Tablas!#REF!</definedName>
    <definedName name="CGPR0642" localSheetId="3">[11]Tablas!#REF!</definedName>
    <definedName name="CGPR0642" localSheetId="2">[11]Tablas!#REF!</definedName>
    <definedName name="CGPR0642">[11]Tablas!#REF!</definedName>
    <definedName name="CGPR0643" localSheetId="3">[11]Tablas!#REF!</definedName>
    <definedName name="CGPR0643" localSheetId="2">[11]Tablas!#REF!</definedName>
    <definedName name="CGPR0643">[11]Tablas!#REF!</definedName>
    <definedName name="CGRF01" localSheetId="3">[11]Tablas!#REF!</definedName>
    <definedName name="CGRF01" localSheetId="2">[11]Tablas!#REF!</definedName>
    <definedName name="CGRF01">[11]Tablas!#REF!</definedName>
    <definedName name="CGRF02" localSheetId="3">[11]Tablas!#REF!</definedName>
    <definedName name="CGRF02" localSheetId="2">[11]Tablas!#REF!</definedName>
    <definedName name="CGRF02">[11]Tablas!#REF!</definedName>
    <definedName name="CGRF031" localSheetId="3">[11]Tablas!#REF!</definedName>
    <definedName name="CGRF031" localSheetId="2">[11]Tablas!#REF!</definedName>
    <definedName name="CGRF031">[11]Tablas!#REF!</definedName>
    <definedName name="CGRF032" localSheetId="3">[11]Tablas!#REF!</definedName>
    <definedName name="CGRF032" localSheetId="2">[11]Tablas!#REF!</definedName>
    <definedName name="CGRF032">[11]Tablas!#REF!</definedName>
    <definedName name="CGRF0331" localSheetId="3">[11]Tablas!#REF!</definedName>
    <definedName name="CGRF0331" localSheetId="2">[11]Tablas!#REF!</definedName>
    <definedName name="CGRF0331">[11]Tablas!#REF!</definedName>
    <definedName name="CGRF0332" localSheetId="3">[11]Tablas!#REF!</definedName>
    <definedName name="CGRF0332" localSheetId="2">[11]Tablas!#REF!</definedName>
    <definedName name="CGRF0332">[11]Tablas!#REF!</definedName>
    <definedName name="CGRF0333" localSheetId="3">[11]Tablas!#REF!</definedName>
    <definedName name="CGRF0333" localSheetId="2">[11]Tablas!#REF!</definedName>
    <definedName name="CGRF0333">[11]Tablas!#REF!</definedName>
    <definedName name="CGRF0334" localSheetId="3">[11]Tablas!#REF!</definedName>
    <definedName name="CGRF0334" localSheetId="2">[11]Tablas!#REF!</definedName>
    <definedName name="CGRF0334">[11]Tablas!#REF!</definedName>
    <definedName name="CGRF0335" localSheetId="3">[11]Tablas!#REF!</definedName>
    <definedName name="CGRF0335" localSheetId="2">[11]Tablas!#REF!</definedName>
    <definedName name="CGRF0335">[11]Tablas!#REF!</definedName>
    <definedName name="CGRF0336" localSheetId="3">[11]Tablas!#REF!</definedName>
    <definedName name="CGRF0336" localSheetId="2">[11]Tablas!#REF!</definedName>
    <definedName name="CGRF0336">[11]Tablas!#REF!</definedName>
    <definedName name="CGRF0337" localSheetId="3">[11]Tablas!#REF!</definedName>
    <definedName name="CGRF0337" localSheetId="2">[11]Tablas!#REF!</definedName>
    <definedName name="CGRF0337">[11]Tablas!#REF!</definedName>
    <definedName name="CGRF0338" localSheetId="3">[11]Tablas!#REF!</definedName>
    <definedName name="CGRF0338" localSheetId="2">[11]Tablas!#REF!</definedName>
    <definedName name="CGRF0338">[11]Tablas!#REF!</definedName>
    <definedName name="CGRF0341" localSheetId="3">[11]Tablas!#REF!</definedName>
    <definedName name="CGRF0341" localSheetId="2">[11]Tablas!#REF!</definedName>
    <definedName name="CGRF0341">[11]Tablas!#REF!</definedName>
    <definedName name="CGRF0342" localSheetId="3">[11]Tablas!#REF!</definedName>
    <definedName name="CGRF0342" localSheetId="2">[11]Tablas!#REF!</definedName>
    <definedName name="CGRF0342">[11]Tablas!#REF!</definedName>
    <definedName name="CGRF0343" localSheetId="3">[11]Tablas!#REF!</definedName>
    <definedName name="CGRF0343" localSheetId="2">[11]Tablas!#REF!</definedName>
    <definedName name="CGRF0343">[11]Tablas!#REF!</definedName>
    <definedName name="CGRF041" localSheetId="3">[11]Tablas!#REF!</definedName>
    <definedName name="CGRF041" localSheetId="2">[11]Tablas!#REF!</definedName>
    <definedName name="CGRF041">[11]Tablas!#REF!</definedName>
    <definedName name="CGRF042" localSheetId="3">[11]Tablas!#REF!</definedName>
    <definedName name="CGRF042" localSheetId="2">[11]Tablas!#REF!</definedName>
    <definedName name="CGRF042">[11]Tablas!#REF!</definedName>
    <definedName name="CGRF0431" localSheetId="3">[11]Tablas!#REF!</definedName>
    <definedName name="CGRF0431" localSheetId="2">[11]Tablas!#REF!</definedName>
    <definedName name="CGRF0431">[11]Tablas!#REF!</definedName>
    <definedName name="CGRF0432" localSheetId="3">[11]Tablas!#REF!</definedName>
    <definedName name="CGRF0432" localSheetId="2">[11]Tablas!#REF!</definedName>
    <definedName name="CGRF0432">[11]Tablas!#REF!</definedName>
    <definedName name="CGRF0433" localSheetId="3">[11]Tablas!#REF!</definedName>
    <definedName name="CGRF0433" localSheetId="2">[11]Tablas!#REF!</definedName>
    <definedName name="CGRF0433">[11]Tablas!#REF!</definedName>
    <definedName name="CGRF0441" localSheetId="3">[11]Tablas!#REF!</definedName>
    <definedName name="CGRF0441" localSheetId="2">[11]Tablas!#REF!</definedName>
    <definedName name="CGRF0441">[11]Tablas!#REF!</definedName>
    <definedName name="CGRF0442" localSheetId="3">[11]Tablas!#REF!</definedName>
    <definedName name="CGRF0442" localSheetId="2">[11]Tablas!#REF!</definedName>
    <definedName name="CGRF0442">[11]Tablas!#REF!</definedName>
    <definedName name="CGRF0443" localSheetId="3">[11]Tablas!#REF!</definedName>
    <definedName name="CGRF0443" localSheetId="2">[11]Tablas!#REF!</definedName>
    <definedName name="CGRF0443">[11]Tablas!#REF!</definedName>
    <definedName name="CGSM01" localSheetId="3">[11]Tablas!#REF!</definedName>
    <definedName name="CGSM01" localSheetId="2">[11]Tablas!#REF!</definedName>
    <definedName name="CGSM01">[11]Tablas!#REF!</definedName>
    <definedName name="CGSM02" localSheetId="3">[11]Tablas!#REF!</definedName>
    <definedName name="CGSM02" localSheetId="2">[11]Tablas!#REF!</definedName>
    <definedName name="CGSM02">[11]Tablas!#REF!</definedName>
    <definedName name="CGSM03" localSheetId="3">[11]Tablas!#REF!</definedName>
    <definedName name="CGSM03" localSheetId="2">[11]Tablas!#REF!</definedName>
    <definedName name="CGSM03">[11]Tablas!#REF!</definedName>
    <definedName name="CGSM04" localSheetId="3">[11]Tablas!#REF!</definedName>
    <definedName name="CGSM04" localSheetId="2">[11]Tablas!#REF!</definedName>
    <definedName name="CGSM04">[11]Tablas!#REF!</definedName>
    <definedName name="CGSM05" localSheetId="3">[11]Tablas!#REF!</definedName>
    <definedName name="CGSM05" localSheetId="2">[11]Tablas!#REF!</definedName>
    <definedName name="CGSM05">[11]Tablas!#REF!</definedName>
    <definedName name="CGSO011" localSheetId="3">[11]Tablas!#REF!</definedName>
    <definedName name="CGSO011" localSheetId="2">[11]Tablas!#REF!</definedName>
    <definedName name="CGSO011">[11]Tablas!#REF!</definedName>
    <definedName name="CGSO012" localSheetId="3">[11]Tablas!#REF!</definedName>
    <definedName name="CGSO012" localSheetId="2">[11]Tablas!#REF!</definedName>
    <definedName name="CGSO012">[11]Tablas!#REF!</definedName>
    <definedName name="CGSO013" localSheetId="3">[11]Tablas!#REF!</definedName>
    <definedName name="CGSO013" localSheetId="2">[11]Tablas!#REF!</definedName>
    <definedName name="CGSO013">[11]Tablas!#REF!</definedName>
    <definedName name="CGSO014" localSheetId="3">[11]Tablas!#REF!</definedName>
    <definedName name="CGSO014" localSheetId="2">[11]Tablas!#REF!</definedName>
    <definedName name="CGSO014">[11]Tablas!#REF!</definedName>
    <definedName name="CGSO02" localSheetId="3">[11]Tablas!#REF!</definedName>
    <definedName name="CGSO02" localSheetId="2">[11]Tablas!#REF!</definedName>
    <definedName name="CGSO02">[11]Tablas!#REF!</definedName>
    <definedName name="CGSO031" localSheetId="3">[11]Tablas!#REF!</definedName>
    <definedName name="CGSO031" localSheetId="2">[11]Tablas!#REF!</definedName>
    <definedName name="CGSO031">[11]Tablas!#REF!</definedName>
    <definedName name="CGSO032" localSheetId="3">[11]Tablas!#REF!</definedName>
    <definedName name="CGSO032" localSheetId="2">[11]Tablas!#REF!</definedName>
    <definedName name="CGSO032">[11]Tablas!#REF!</definedName>
    <definedName name="CGSO033" localSheetId="3">[11]Tablas!#REF!</definedName>
    <definedName name="CGSO033" localSheetId="2">[11]Tablas!#REF!</definedName>
    <definedName name="CGSO033">[11]Tablas!#REF!</definedName>
    <definedName name="CGSO034" localSheetId="3">[11]Tablas!#REF!</definedName>
    <definedName name="CGSO034" localSheetId="2">[11]Tablas!#REF!</definedName>
    <definedName name="CGSO034">[11]Tablas!#REF!</definedName>
    <definedName name="CGSO041" localSheetId="3">[11]Tablas!#REF!</definedName>
    <definedName name="CGSO041" localSheetId="2">[11]Tablas!#REF!</definedName>
    <definedName name="CGSO041">[11]Tablas!#REF!</definedName>
    <definedName name="CGSO042" localSheetId="3">[11]Tablas!#REF!</definedName>
    <definedName name="CGSO042" localSheetId="2">[11]Tablas!#REF!</definedName>
    <definedName name="CGSO042">[11]Tablas!#REF!</definedName>
    <definedName name="CGSO043" localSheetId="3">[11]Tablas!#REF!</definedName>
    <definedName name="CGSO043" localSheetId="2">[11]Tablas!#REF!</definedName>
    <definedName name="CGSO043">[11]Tablas!#REF!</definedName>
    <definedName name="CGSO044" localSheetId="3">[11]Tablas!#REF!</definedName>
    <definedName name="CGSO044" localSheetId="2">[11]Tablas!#REF!</definedName>
    <definedName name="CGSO044">[11]Tablas!#REF!</definedName>
    <definedName name="CGSO051" localSheetId="3">[11]Tablas!#REF!</definedName>
    <definedName name="CGSO051" localSheetId="2">[11]Tablas!#REF!</definedName>
    <definedName name="CGSO051">[11]Tablas!#REF!</definedName>
    <definedName name="CGSO052" localSheetId="3">[11]Tablas!#REF!</definedName>
    <definedName name="CGSO052" localSheetId="2">[11]Tablas!#REF!</definedName>
    <definedName name="CGSO052">[11]Tablas!#REF!</definedName>
    <definedName name="CGSO053" localSheetId="3">[11]Tablas!#REF!</definedName>
    <definedName name="CGSO053" localSheetId="2">[11]Tablas!#REF!</definedName>
    <definedName name="CGSO053">[11]Tablas!#REF!</definedName>
    <definedName name="CGSO054" localSheetId="3">[11]Tablas!#REF!</definedName>
    <definedName name="CGSO054" localSheetId="2">[11]Tablas!#REF!</definedName>
    <definedName name="CGSO054">[11]Tablas!#REF!</definedName>
    <definedName name="CGSO055" localSheetId="3">[11]Tablas!#REF!</definedName>
    <definedName name="CGSO055" localSheetId="2">[11]Tablas!#REF!</definedName>
    <definedName name="CGSO055">[11]Tablas!#REF!</definedName>
    <definedName name="CGSO061" localSheetId="3">[11]Tablas!#REF!</definedName>
    <definedName name="CGSO061" localSheetId="2">[11]Tablas!#REF!</definedName>
    <definedName name="CGSO061">[11]Tablas!#REF!</definedName>
    <definedName name="CGSO062" localSheetId="3">[11]Tablas!#REF!</definedName>
    <definedName name="CGSO062" localSheetId="2">[11]Tablas!#REF!</definedName>
    <definedName name="CGSO062">[11]Tablas!#REF!</definedName>
    <definedName name="CGSO063" localSheetId="3">[11]Tablas!#REF!</definedName>
    <definedName name="CGSO063" localSheetId="2">[11]Tablas!#REF!</definedName>
    <definedName name="CGSO063">[11]Tablas!#REF!</definedName>
    <definedName name="CGSO064" localSheetId="3">[11]Tablas!#REF!</definedName>
    <definedName name="CGSO064" localSheetId="2">[11]Tablas!#REF!</definedName>
    <definedName name="CGSO064">[11]Tablas!#REF!</definedName>
    <definedName name="CGTR011" localSheetId="3">[11]Tablas!#REF!</definedName>
    <definedName name="CGTR011" localSheetId="2">[11]Tablas!#REF!</definedName>
    <definedName name="CGTR011">[11]Tablas!#REF!</definedName>
    <definedName name="CGTR012" localSheetId="3">[11]Tablas!#REF!</definedName>
    <definedName name="CGTR012" localSheetId="2">[11]Tablas!#REF!</definedName>
    <definedName name="CGTR012">[11]Tablas!#REF!</definedName>
    <definedName name="CGTR021" localSheetId="3">[11]Tablas!#REF!</definedName>
    <definedName name="CGTR021" localSheetId="2">[11]Tablas!#REF!</definedName>
    <definedName name="CGTR021">[11]Tablas!#REF!</definedName>
    <definedName name="CGTR022" localSheetId="3">[11]Tablas!#REF!</definedName>
    <definedName name="CGTR022" localSheetId="2">[11]Tablas!#REF!</definedName>
    <definedName name="CGTR022">[11]Tablas!#REF!</definedName>
    <definedName name="CGTR023" localSheetId="3">[11]Tablas!#REF!</definedName>
    <definedName name="CGTR023" localSheetId="2">[11]Tablas!#REF!</definedName>
    <definedName name="CGTR023">[11]Tablas!#REF!</definedName>
    <definedName name="CGTR031" localSheetId="3">[11]Tablas!#REF!</definedName>
    <definedName name="CGTR031" localSheetId="2">[11]Tablas!#REF!</definedName>
    <definedName name="CGTR031">[11]Tablas!#REF!</definedName>
    <definedName name="CGTR032" localSheetId="3">[11]Tablas!#REF!</definedName>
    <definedName name="CGTR032" localSheetId="2">[11]Tablas!#REF!</definedName>
    <definedName name="CGTR032">[11]Tablas!#REF!</definedName>
    <definedName name="CGTR033" localSheetId="3">[11]Tablas!#REF!</definedName>
    <definedName name="CGTR033" localSheetId="2">[11]Tablas!#REF!</definedName>
    <definedName name="CGTR033">[11]Tablas!#REF!</definedName>
    <definedName name="CGTR034" localSheetId="3">[11]Tablas!#REF!</definedName>
    <definedName name="CGTR034" localSheetId="2">[11]Tablas!#REF!</definedName>
    <definedName name="CGTR034">[11]Tablas!#REF!</definedName>
    <definedName name="CGTR035" localSheetId="3">[11]Tablas!#REF!</definedName>
    <definedName name="CGTR035" localSheetId="2">[11]Tablas!#REF!</definedName>
    <definedName name="CGTR035">[11]Tablas!#REF!</definedName>
    <definedName name="CGTR036" localSheetId="3">[11]Tablas!#REF!</definedName>
    <definedName name="CGTR036" localSheetId="2">[11]Tablas!#REF!</definedName>
    <definedName name="CGTR036">[11]Tablas!#REF!</definedName>
    <definedName name="CGTR037" localSheetId="3">[11]Tablas!#REF!</definedName>
    <definedName name="CGTR037" localSheetId="2">[11]Tablas!#REF!</definedName>
    <definedName name="CGTR037">[11]Tablas!#REF!</definedName>
    <definedName name="CGTR038" localSheetId="3">[11]Tablas!#REF!</definedName>
    <definedName name="CGTR038" localSheetId="2">[11]Tablas!#REF!</definedName>
    <definedName name="CGTR038">[11]Tablas!#REF!</definedName>
    <definedName name="CGTR039" localSheetId="3">[11]Tablas!#REF!</definedName>
    <definedName name="CGTR039" localSheetId="2">[11]Tablas!#REF!</definedName>
    <definedName name="CGTR039">[11]Tablas!#REF!</definedName>
    <definedName name="CGTR041" localSheetId="3">[11]Tablas!#REF!</definedName>
    <definedName name="CGTR041" localSheetId="2">[11]Tablas!#REF!</definedName>
    <definedName name="CGTR041">[11]Tablas!#REF!</definedName>
    <definedName name="CGTR042" localSheetId="3">[11]Tablas!#REF!</definedName>
    <definedName name="CGTR042" localSheetId="2">[11]Tablas!#REF!</definedName>
    <definedName name="CGTR042">[11]Tablas!#REF!</definedName>
    <definedName name="CGTR043" localSheetId="3">[11]Tablas!#REF!</definedName>
    <definedName name="CGTR043" localSheetId="2">[11]Tablas!#REF!</definedName>
    <definedName name="CGTR043">[11]Tablas!#REF!</definedName>
    <definedName name="CGTR044" localSheetId="3">[11]Tablas!#REF!</definedName>
    <definedName name="CGTR044" localSheetId="2">[11]Tablas!#REF!</definedName>
    <definedName name="CGTR044">[11]Tablas!#REF!</definedName>
    <definedName name="CGTR051" localSheetId="3">[11]Tablas!#REF!</definedName>
    <definedName name="CGTR051" localSheetId="2">[11]Tablas!#REF!</definedName>
    <definedName name="CGTR051">[11]Tablas!#REF!</definedName>
    <definedName name="Ch" localSheetId="3">#REF!</definedName>
    <definedName name="Ch" localSheetId="2">#REF!</definedName>
    <definedName name="Ch">#REF!</definedName>
    <definedName name="CHK_PU" localSheetId="3">'[3]7422CW00'!#REF!</definedName>
    <definedName name="CHK_PU" localSheetId="2">'[3]7422CW00'!#REF!</definedName>
    <definedName name="CHK_PU">'[3]7422CW00'!#REF!</definedName>
    <definedName name="CHP" localSheetId="3">#REF!</definedName>
    <definedName name="CHP" localSheetId="2">#REF!</definedName>
    <definedName name="CHP">#REF!</definedName>
    <definedName name="CISNEROS" localSheetId="3">#REF!</definedName>
    <definedName name="CISNEROS" localSheetId="2">#REF!</definedName>
    <definedName name="CISNEROS">#REF!</definedName>
    <definedName name="cjsa" localSheetId="3" hidden="1">#REF!</definedName>
    <definedName name="cjsa" localSheetId="2" hidden="1">#REF!</definedName>
    <definedName name="cjsa" hidden="1">#REF!</definedName>
    <definedName name="CL" localSheetId="3">#REF!</definedName>
    <definedName name="CL" localSheetId="2">#REF!</definedName>
    <definedName name="CL">#REF!</definedName>
    <definedName name="cmf">[53]Hoja1!$C$27</definedName>
    <definedName name="CMIBLE" localSheetId="3">#REF!</definedName>
    <definedName name="CMIBLE" localSheetId="2">#REF!</definedName>
    <definedName name="CMIBLE">#REF!</definedName>
    <definedName name="CMIBLE1" localSheetId="3">#REF!</definedName>
    <definedName name="CMIBLE1" localSheetId="2">#REF!</definedName>
    <definedName name="CMIBLE1">#REF!</definedName>
    <definedName name="Cod" localSheetId="3">#REF!</definedName>
    <definedName name="Cod" localSheetId="2">#REF!</definedName>
    <definedName name="Cod">#REF!</definedName>
    <definedName name="CodActEco">[10]EMPRESA!$F$10</definedName>
    <definedName name="codigo" localSheetId="3">#REF!,#REF!</definedName>
    <definedName name="codigo" localSheetId="2">#REF!,#REF!</definedName>
    <definedName name="codigo">#REF!,#REF!</definedName>
    <definedName name="CodigoInversion" localSheetId="3">#REF!</definedName>
    <definedName name="CodigoInversion" localSheetId="2">#REF!</definedName>
    <definedName name="CodigoInversion">#REF!</definedName>
    <definedName name="CodigoProyecto" localSheetId="3">#REF!</definedName>
    <definedName name="CodigoProyecto" localSheetId="2">#REF!</definedName>
    <definedName name="CodigoProyecto">#REF!</definedName>
    <definedName name="Codigos" localSheetId="3">#REF!</definedName>
    <definedName name="Codigos" localSheetId="2">#REF!</definedName>
    <definedName name="Codigos">#REF!</definedName>
    <definedName name="CODOS" localSheetId="3">#REF!</definedName>
    <definedName name="CODOS" localSheetId="2">#REF!</definedName>
    <definedName name="CODOS">#REF!</definedName>
    <definedName name="cogvsiruj" localSheetId="3">[33]COMPARATIVO!#REF!</definedName>
    <definedName name="cogvsiruj" localSheetId="2">[33]COMPARATIVO!#REF!</definedName>
    <definedName name="cogvsiruj">[33]COMPARATIVO!#REF!</definedName>
    <definedName name="COLON" localSheetId="3">#REF!</definedName>
    <definedName name="COLON" localSheetId="2">#REF!</definedName>
    <definedName name="COLON">#REF!</definedName>
    <definedName name="ColTap">'[20]Coloc. e Interc. Tapones'!$E$1:$E$65536</definedName>
    <definedName name="Com">'[39]LIQUIDA-NOMINA'!$AL$4</definedName>
    <definedName name="COMIDA" localSheetId="3">#REF!</definedName>
    <definedName name="COMIDA" localSheetId="2">#REF!</definedName>
    <definedName name="COMIDA">#REF!</definedName>
    <definedName name="Compresores" localSheetId="3">#REF!</definedName>
    <definedName name="Compresores" localSheetId="2">#REF!</definedName>
    <definedName name="Compresores">#REF!</definedName>
    <definedName name="ConseqCat">0</definedName>
    <definedName name="ConseqForMitRisk">3</definedName>
    <definedName name="CONT">'[54]DATOS CONTRATO'!$G$13</definedName>
    <definedName name="Contratante">'[10]DATOS CONTRATO'!$E$6</definedName>
    <definedName name="CONTRATO">[39]CONTRATO!$E$8</definedName>
    <definedName name="COPIA">[0]!ERR</definedName>
    <definedName name="COPIA1" localSheetId="3">#REF!</definedName>
    <definedName name="COPIA1" localSheetId="2">#REF!</definedName>
    <definedName name="COPIA1">#REF!</definedName>
    <definedName name="COPIA2" localSheetId="3">#REF!</definedName>
    <definedName name="COPIA2" localSheetId="2">#REF!</definedName>
    <definedName name="COPIA2">#REF!</definedName>
    <definedName name="copiao4">[0]!ERR</definedName>
    <definedName name="corri">[0]!ERR</definedName>
    <definedName name="COSTO_FRENTE">[55]BITACORA!$E$1:$E$65536</definedName>
    <definedName name="costo2" localSheetId="3" hidden="1">#REF!</definedName>
    <definedName name="costo2" localSheetId="2" hidden="1">#REF!</definedName>
    <definedName name="costo2" hidden="1">#REF!</definedName>
    <definedName name="COSTODIRECTO" localSheetId="3">#REF!</definedName>
    <definedName name="COSTODIRECTO" localSheetId="2">#REF!</definedName>
    <definedName name="COSTODIRECTO">#REF!</definedName>
    <definedName name="COSTOS">[56]TARIFAS!$A$1:$F$52</definedName>
    <definedName name="CRIT" localSheetId="3">#REF!</definedName>
    <definedName name="CRIT" localSheetId="2">#REF!</definedName>
    <definedName name="CRIT">#REF!</definedName>
    <definedName name="CRIT_APIAY" localSheetId="3">#REF!</definedName>
    <definedName name="CRIT_APIAY" localSheetId="2">#REF!</definedName>
    <definedName name="CRIT_APIAY">#REF!</definedName>
    <definedName name="CRIT_CHICHI" localSheetId="3">#REF!</definedName>
    <definedName name="CRIT_CHICHI" localSheetId="2">#REF!</definedName>
    <definedName name="CRIT_CHICHI">#REF!</definedName>
    <definedName name="CRIT_CHICHI1" localSheetId="3">#REF!</definedName>
    <definedName name="CRIT_CHICHI1" localSheetId="2">#REF!</definedName>
    <definedName name="CRIT_CHICHI1">#REF!</definedName>
    <definedName name="CRIT_DOL" localSheetId="3">#REF!</definedName>
    <definedName name="CRIT_DOL" localSheetId="2">#REF!</definedName>
    <definedName name="CRIT_DOL">#REF!</definedName>
    <definedName name="CRIT_DOL1" localSheetId="3">#REF!</definedName>
    <definedName name="CRIT_DOL1" localSheetId="2">#REF!</definedName>
    <definedName name="CRIT_DOL1">#REF!</definedName>
    <definedName name="CRIT1" localSheetId="3">#REF!</definedName>
    <definedName name="CRIT1" localSheetId="2">#REF!</definedName>
    <definedName name="CRIT1">#REF!</definedName>
    <definedName name="Criteria_MI">[57]civ_roma!$C$803:$G$804</definedName>
    <definedName name="Criterios_IM" localSheetId="3">'[3]7422CW00'!#REF!</definedName>
    <definedName name="Criterios_IM" localSheetId="2">'[3]7422CW00'!#REF!</definedName>
    <definedName name="Criterios_IM">'[3]7422CW00'!#REF!</definedName>
    <definedName name="Criticidad">[58]Tabla!$A$1:$A$5</definedName>
    <definedName name="cs" localSheetId="3">#REF!</definedName>
    <definedName name="cs" localSheetId="2">#REF!</definedName>
    <definedName name="cs">#REF!</definedName>
    <definedName name="CS_AVG_SIZE" localSheetId="3">#REF!</definedName>
    <definedName name="CS_AVG_SIZE" localSheetId="2">#REF!</definedName>
    <definedName name="CS_AVG_SIZE">#REF!</definedName>
    <definedName name="CS_WELDING" localSheetId="3">#REF!</definedName>
    <definedName name="CS_WELDING" localSheetId="2">#REF!</definedName>
    <definedName name="CS_WELDING">#REF!</definedName>
    <definedName name="CTA" localSheetId="3">#REF!</definedName>
    <definedName name="CTA" localSheetId="2">#REF!</definedName>
    <definedName name="CTA">#REF!</definedName>
    <definedName name="CTE" localSheetId="3">#REF!</definedName>
    <definedName name="CTE" localSheetId="2">#REF!</definedName>
    <definedName name="CTE">#REF!</definedName>
    <definedName name="CTR" localSheetId="3">'[3]7422CW00'!#REF!</definedName>
    <definedName name="CTR" localSheetId="2">'[3]7422CW00'!#REF!</definedName>
    <definedName name="CTR">'[3]7422CW00'!#REF!</definedName>
    <definedName name="CTRPAG" localSheetId="3">'[3]7422CW00'!#REF!</definedName>
    <definedName name="CTRPAG" localSheetId="2">'[3]7422CW00'!#REF!</definedName>
    <definedName name="CTRPAG">'[3]7422CW00'!#REF!</definedName>
    <definedName name="CUAL">[0]!ERR</definedName>
    <definedName name="CUBS" localSheetId="3">#REF!</definedName>
    <definedName name="CUBS" localSheetId="2">#REF!</definedName>
    <definedName name="CUBS">#REF!</definedName>
    <definedName name="CUNET" hidden="1">{"via1",#N/A,TRUE,"general";"via2",#N/A,TRUE,"general";"via3",#N/A,TRUE,"general"}</definedName>
    <definedName name="Customize" localSheetId="3">[49]!Customize</definedName>
    <definedName name="Customize" localSheetId="2">[49]!Customize</definedName>
    <definedName name="Customize">[49]!Customize</definedName>
    <definedName name="cv" localSheetId="3">#REF!</definedName>
    <definedName name="cv" localSheetId="2">#REF!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3">#REF!</definedName>
    <definedName name="D_1" localSheetId="2">#REF!</definedName>
    <definedName name="D_1">#REF!</definedName>
    <definedName name="DAFT" localSheetId="3">#REF!</definedName>
    <definedName name="DAFT" localSheetId="2">#REF!</definedName>
    <definedName name="DAFT">#REF!</definedName>
    <definedName name="DANODO" localSheetId="3">#REF!</definedName>
    <definedName name="DANODO" localSheetId="2">#REF!</definedName>
    <definedName name="DANODO">#REF!</definedName>
    <definedName name="DANODOF" localSheetId="3">#REF!</definedName>
    <definedName name="DANODOF" localSheetId="2">#REF!</definedName>
    <definedName name="DANODOF">#REF!</definedName>
    <definedName name="DANODOFT" localSheetId="3">#REF!</definedName>
    <definedName name="DANODOFT" localSheetId="2">#REF!</definedName>
    <definedName name="DANODOFT">#REF!</definedName>
    <definedName name="dario" localSheetId="3">'[23]GPI 526'!#REF!</definedName>
    <definedName name="dario" localSheetId="2">'[23]GPI 526'!#REF!</definedName>
    <definedName name="dario">'[23]GPI 526'!#REF!</definedName>
    <definedName name="DASD" hidden="1">{"TAB1",#N/A,TRUE,"GENERAL";"TAB2",#N/A,TRUE,"GENERAL";"TAB3",#N/A,TRUE,"GENERAL";"TAB4",#N/A,TRUE,"GENERAL";"TAB5",#N/A,TRUE,"GENERAL"}</definedName>
    <definedName name="Data" localSheetId="3">#REF!</definedName>
    <definedName name="Data" localSheetId="2">#REF!</definedName>
    <definedName name="Data">#REF!</definedName>
    <definedName name="data1" localSheetId="3">#REF!</definedName>
    <definedName name="data1" localSheetId="2">#REF!</definedName>
    <definedName name="data1">#REF!</definedName>
    <definedName name="data10" localSheetId="3">#REF!</definedName>
    <definedName name="data10" localSheetId="2">#REF!</definedName>
    <definedName name="data10">#REF!</definedName>
    <definedName name="data11" localSheetId="3">#REF!</definedName>
    <definedName name="data11" localSheetId="2">#REF!</definedName>
    <definedName name="data11">#REF!</definedName>
    <definedName name="data12" localSheetId="3">#REF!</definedName>
    <definedName name="data12" localSheetId="2">#REF!</definedName>
    <definedName name="data12">#REF!</definedName>
    <definedName name="data13" localSheetId="3">#REF!</definedName>
    <definedName name="data13" localSheetId="2">#REF!</definedName>
    <definedName name="data13">#REF!</definedName>
    <definedName name="data14" localSheetId="3">#REF!</definedName>
    <definedName name="data14" localSheetId="2">#REF!</definedName>
    <definedName name="data14">#REF!</definedName>
    <definedName name="data15" localSheetId="3">#REF!</definedName>
    <definedName name="data15" localSheetId="2">#REF!</definedName>
    <definedName name="data15">#REF!</definedName>
    <definedName name="data16" localSheetId="3">#REF!</definedName>
    <definedName name="data16" localSheetId="2">#REF!</definedName>
    <definedName name="data16">#REF!</definedName>
    <definedName name="data17" localSheetId="3">#REF!</definedName>
    <definedName name="data17" localSheetId="2">#REF!</definedName>
    <definedName name="data17">#REF!</definedName>
    <definedName name="data18" localSheetId="3">#REF!</definedName>
    <definedName name="data18" localSheetId="2">#REF!</definedName>
    <definedName name="data18">#REF!</definedName>
    <definedName name="data19" localSheetId="3">#REF!</definedName>
    <definedName name="data19" localSheetId="2">#REF!</definedName>
    <definedName name="data19">#REF!</definedName>
    <definedName name="data2" localSheetId="3">#REF!</definedName>
    <definedName name="data2" localSheetId="2">#REF!</definedName>
    <definedName name="data2">#REF!</definedName>
    <definedName name="data20" localSheetId="3">#REF!</definedName>
    <definedName name="data20" localSheetId="2">#REF!</definedName>
    <definedName name="data20">#REF!</definedName>
    <definedName name="data21" localSheetId="3">#REF!</definedName>
    <definedName name="data21" localSheetId="2">#REF!</definedName>
    <definedName name="data21">#REF!</definedName>
    <definedName name="data22" localSheetId="3">#REF!</definedName>
    <definedName name="data22" localSheetId="2">#REF!</definedName>
    <definedName name="data22">#REF!</definedName>
    <definedName name="data23" localSheetId="3">#REF!</definedName>
    <definedName name="data23" localSheetId="2">#REF!</definedName>
    <definedName name="data23">#REF!</definedName>
    <definedName name="data24" localSheetId="3">#REF!</definedName>
    <definedName name="data24" localSheetId="2">#REF!</definedName>
    <definedName name="data24">#REF!</definedName>
    <definedName name="data25" localSheetId="3">#REF!</definedName>
    <definedName name="data25" localSheetId="2">#REF!</definedName>
    <definedName name="data25">#REF!</definedName>
    <definedName name="data26" localSheetId="3">#REF!</definedName>
    <definedName name="data26" localSheetId="2">#REF!</definedName>
    <definedName name="data26">#REF!</definedName>
    <definedName name="data27" localSheetId="3">#REF!</definedName>
    <definedName name="data27" localSheetId="2">#REF!</definedName>
    <definedName name="data27">#REF!</definedName>
    <definedName name="data28" localSheetId="3">#REF!</definedName>
    <definedName name="data28" localSheetId="2">#REF!</definedName>
    <definedName name="data28">#REF!</definedName>
    <definedName name="data29" localSheetId="3">#REF!</definedName>
    <definedName name="data29" localSheetId="2">#REF!</definedName>
    <definedName name="data29">#REF!</definedName>
    <definedName name="data3" localSheetId="3">#REF!</definedName>
    <definedName name="data3" localSheetId="2">#REF!</definedName>
    <definedName name="data3">#REF!</definedName>
    <definedName name="data30" localSheetId="3">#REF!</definedName>
    <definedName name="data30" localSheetId="2">#REF!</definedName>
    <definedName name="data30">#REF!</definedName>
    <definedName name="data31" localSheetId="3">#REF!</definedName>
    <definedName name="data31" localSheetId="2">#REF!</definedName>
    <definedName name="data31">#REF!</definedName>
    <definedName name="data32" localSheetId="3">#REF!</definedName>
    <definedName name="data32" localSheetId="2">#REF!</definedName>
    <definedName name="data32">#REF!</definedName>
    <definedName name="data33" localSheetId="3">#REF!</definedName>
    <definedName name="data33" localSheetId="2">#REF!</definedName>
    <definedName name="data33">#REF!</definedName>
    <definedName name="data34" localSheetId="3">#REF!</definedName>
    <definedName name="data34" localSheetId="2">#REF!</definedName>
    <definedName name="data34">#REF!</definedName>
    <definedName name="data35" localSheetId="3">#REF!</definedName>
    <definedName name="data35" localSheetId="2">#REF!</definedName>
    <definedName name="data35">#REF!</definedName>
    <definedName name="data36" localSheetId="3">#REF!</definedName>
    <definedName name="data36" localSheetId="2">#REF!</definedName>
    <definedName name="data36">#REF!</definedName>
    <definedName name="data37" localSheetId="3">#REF!</definedName>
    <definedName name="data37" localSheetId="2">#REF!</definedName>
    <definedName name="data37">#REF!</definedName>
    <definedName name="data38" localSheetId="3">#REF!</definedName>
    <definedName name="data38" localSheetId="2">#REF!</definedName>
    <definedName name="data38">#REF!</definedName>
    <definedName name="data39" localSheetId="3">#REF!</definedName>
    <definedName name="data39" localSheetId="2">#REF!</definedName>
    <definedName name="data39">#REF!</definedName>
    <definedName name="data4" localSheetId="3">#REF!</definedName>
    <definedName name="data4" localSheetId="2">#REF!</definedName>
    <definedName name="data4">#REF!</definedName>
    <definedName name="data40" localSheetId="3">#REF!</definedName>
    <definedName name="data40" localSheetId="2">#REF!</definedName>
    <definedName name="data40">#REF!</definedName>
    <definedName name="data41" localSheetId="3">#REF!</definedName>
    <definedName name="data41" localSheetId="2">#REF!</definedName>
    <definedName name="data41">#REF!</definedName>
    <definedName name="data42" localSheetId="3">#REF!</definedName>
    <definedName name="data42" localSheetId="2">#REF!</definedName>
    <definedName name="data42">#REF!</definedName>
    <definedName name="data43" localSheetId="3">#REF!</definedName>
    <definedName name="data43" localSheetId="2">#REF!</definedName>
    <definedName name="data43">#REF!</definedName>
    <definedName name="data44" localSheetId="3">#REF!</definedName>
    <definedName name="data44" localSheetId="2">#REF!</definedName>
    <definedName name="data44">#REF!</definedName>
    <definedName name="data45" localSheetId="3">#REF!</definedName>
    <definedName name="data45" localSheetId="2">#REF!</definedName>
    <definedName name="data45">#REF!</definedName>
    <definedName name="data46" localSheetId="3">#REF!</definedName>
    <definedName name="data46" localSheetId="2">#REF!</definedName>
    <definedName name="data46">#REF!</definedName>
    <definedName name="data47" localSheetId="3">#REF!</definedName>
    <definedName name="data47" localSheetId="2">#REF!</definedName>
    <definedName name="data47">#REF!</definedName>
    <definedName name="data48" localSheetId="3">#REF!</definedName>
    <definedName name="data48" localSheetId="2">#REF!</definedName>
    <definedName name="data48">#REF!</definedName>
    <definedName name="data49" localSheetId="3">#REF!</definedName>
    <definedName name="data49" localSheetId="2">#REF!</definedName>
    <definedName name="data49">#REF!</definedName>
    <definedName name="data5" localSheetId="3">#REF!</definedName>
    <definedName name="data5" localSheetId="2">#REF!</definedName>
    <definedName name="data5">#REF!</definedName>
    <definedName name="data50" localSheetId="3">#REF!</definedName>
    <definedName name="data50" localSheetId="2">#REF!</definedName>
    <definedName name="data50">#REF!</definedName>
    <definedName name="data51" localSheetId="3">#REF!</definedName>
    <definedName name="data51" localSheetId="2">#REF!</definedName>
    <definedName name="data51">#REF!</definedName>
    <definedName name="data52" localSheetId="3">#REF!</definedName>
    <definedName name="data52" localSheetId="2">#REF!</definedName>
    <definedName name="data52">#REF!</definedName>
    <definedName name="data53" localSheetId="3">#REF!</definedName>
    <definedName name="data53" localSheetId="2">#REF!</definedName>
    <definedName name="data53">#REF!</definedName>
    <definedName name="data54" localSheetId="3">#REF!</definedName>
    <definedName name="data54" localSheetId="2">#REF!</definedName>
    <definedName name="data54">#REF!</definedName>
    <definedName name="data55" localSheetId="3">#REF!</definedName>
    <definedName name="data55" localSheetId="2">#REF!</definedName>
    <definedName name="data55">#REF!</definedName>
    <definedName name="data56" localSheetId="3">#REF!</definedName>
    <definedName name="data56" localSheetId="2">#REF!</definedName>
    <definedName name="data56">#REF!</definedName>
    <definedName name="data57" localSheetId="3">#REF!</definedName>
    <definedName name="data57" localSheetId="2">#REF!</definedName>
    <definedName name="data57">#REF!</definedName>
    <definedName name="data58" localSheetId="3">#REF!</definedName>
    <definedName name="data58" localSheetId="2">#REF!</definedName>
    <definedName name="data58">#REF!</definedName>
    <definedName name="data59" localSheetId="3">#REF!</definedName>
    <definedName name="data59" localSheetId="2">#REF!</definedName>
    <definedName name="data59">#REF!</definedName>
    <definedName name="data6" localSheetId="3">#REF!</definedName>
    <definedName name="data6" localSheetId="2">#REF!</definedName>
    <definedName name="data6">#REF!</definedName>
    <definedName name="data60" localSheetId="3">#REF!</definedName>
    <definedName name="data60" localSheetId="2">#REF!</definedName>
    <definedName name="data60">#REF!</definedName>
    <definedName name="data61" localSheetId="3">#REF!</definedName>
    <definedName name="data61" localSheetId="2">#REF!</definedName>
    <definedName name="data61">#REF!</definedName>
    <definedName name="data62" localSheetId="3">#REF!</definedName>
    <definedName name="data62" localSheetId="2">#REF!</definedName>
    <definedName name="data62">#REF!</definedName>
    <definedName name="data63" localSheetId="3">#REF!</definedName>
    <definedName name="data63" localSheetId="2">#REF!</definedName>
    <definedName name="data63">#REF!</definedName>
    <definedName name="data64" localSheetId="3">#REF!</definedName>
    <definedName name="data64" localSheetId="2">#REF!</definedName>
    <definedName name="data64">#REF!</definedName>
    <definedName name="data65" localSheetId="3">#REF!</definedName>
    <definedName name="data65" localSheetId="2">#REF!</definedName>
    <definedName name="data65">#REF!</definedName>
    <definedName name="data66" localSheetId="3">#REF!</definedName>
    <definedName name="data66" localSheetId="2">#REF!</definedName>
    <definedName name="data66">#REF!</definedName>
    <definedName name="data67" localSheetId="3">#REF!</definedName>
    <definedName name="data67" localSheetId="2">#REF!</definedName>
    <definedName name="data67">#REF!</definedName>
    <definedName name="data68" localSheetId="3">#REF!</definedName>
    <definedName name="data68" localSheetId="2">#REF!</definedName>
    <definedName name="data68">#REF!</definedName>
    <definedName name="data69" localSheetId="3">#REF!</definedName>
    <definedName name="data69" localSheetId="2">#REF!</definedName>
    <definedName name="data69">#REF!</definedName>
    <definedName name="data7" localSheetId="3">#REF!</definedName>
    <definedName name="data7" localSheetId="2">#REF!</definedName>
    <definedName name="data7">#REF!</definedName>
    <definedName name="data70" localSheetId="3">#REF!</definedName>
    <definedName name="data70" localSheetId="2">#REF!</definedName>
    <definedName name="data70">#REF!</definedName>
    <definedName name="data8" localSheetId="3">#REF!</definedName>
    <definedName name="data8" localSheetId="2">#REF!</definedName>
    <definedName name="data8">#REF!</definedName>
    <definedName name="data9" localSheetId="3">#REF!</definedName>
    <definedName name="data9" localSheetId="2">#REF!</definedName>
    <definedName name="data9">#REF!</definedName>
    <definedName name="Database" localSheetId="3">#REF!</definedName>
    <definedName name="Database" localSheetId="2">#REF!</definedName>
    <definedName name="Database">#REF!</definedName>
    <definedName name="Database_MI">[57]civ_roma!$C$9:$G$799</definedName>
    <definedName name="DATO1">'[59]46'!$D$3:$CK$429</definedName>
    <definedName name="datos" localSheetId="3">#REF!</definedName>
    <definedName name="datos" localSheetId="2">#REF!</definedName>
    <definedName name="datos">#REF!</definedName>
    <definedName name="DBASE1" localSheetId="3">#REF!</definedName>
    <definedName name="DBASE1" localSheetId="2">#REF!</definedName>
    <definedName name="DBASE1">#REF!</definedName>
    <definedName name="DBASE2" localSheetId="3">#REF!</definedName>
    <definedName name="DBASE2" localSheetId="2">#REF!</definedName>
    <definedName name="DBASE2">#REF!</definedName>
    <definedName name="DBASE3" localSheetId="3">#REF!</definedName>
    <definedName name="DBASE3" localSheetId="2">#REF!</definedName>
    <definedName name="DBASE3">#REF!</definedName>
    <definedName name="dbfdfbi" hidden="1">{"TAB1",#N/A,TRUE,"GENERAL";"TAB2",#N/A,TRUE,"GENERAL";"TAB3",#N/A,TRUE,"GENERAL";"TAB4",#N/A,TRUE,"GENERAL";"TAB5",#N/A,TRUE,"GENERAL"}</definedName>
    <definedName name="Dbgcm" localSheetId="3">#REF!</definedName>
    <definedName name="Dbgcm" localSheetId="2">#REF!</definedName>
    <definedName name="Dbgcm">#REF!</definedName>
    <definedName name="dc" localSheetId="3">#REF!</definedName>
    <definedName name="dc" localSheetId="2">#REF!</definedName>
    <definedName name="dc">#REF!</definedName>
    <definedName name="Dcacm" localSheetId="3">#REF!</definedName>
    <definedName name="Dcacm" localSheetId="2">#REF!</definedName>
    <definedName name="Dcacm">#REF!</definedName>
    <definedName name="DCI" localSheetId="3">[12]Tablas!#REF!</definedName>
    <definedName name="DCI" localSheetId="2">[12]Tablas!#REF!</definedName>
    <definedName name="DCI">[12]Tablas!#REF!</definedName>
    <definedName name="DCI1_1" localSheetId="3">[12]Tablas!#REF!</definedName>
    <definedName name="DCI1_1" localSheetId="2">[12]Tablas!#REF!</definedName>
    <definedName name="DCI1_1">[12]Tablas!#REF!</definedName>
    <definedName name="DCI1_1_1" localSheetId="3">[12]Tablas!#REF!</definedName>
    <definedName name="DCI1_1_1" localSheetId="2">[12]Tablas!#REF!</definedName>
    <definedName name="DCI1_1_1">[12]Tablas!#REF!</definedName>
    <definedName name="DCI1_1_2" localSheetId="3">[12]Tablas!#REF!</definedName>
    <definedName name="DCI1_1_2" localSheetId="2">[12]Tablas!#REF!</definedName>
    <definedName name="DCI1_1_2">[12]Tablas!#REF!</definedName>
    <definedName name="DCI1_1_3" localSheetId="3">[12]Tablas!#REF!</definedName>
    <definedName name="DCI1_1_3" localSheetId="2">[12]Tablas!#REF!</definedName>
    <definedName name="DCI1_1_3">[12]Tablas!#REF!</definedName>
    <definedName name="DCI1_1_4" localSheetId="3">[12]Tablas!#REF!</definedName>
    <definedName name="DCI1_1_4" localSheetId="2">[12]Tablas!#REF!</definedName>
    <definedName name="DCI1_1_4">[12]Tablas!#REF!</definedName>
    <definedName name="DCI1_2" localSheetId="3">[12]Tablas!#REF!</definedName>
    <definedName name="DCI1_2" localSheetId="2">[12]Tablas!#REF!</definedName>
    <definedName name="DCI1_2">[12]Tablas!#REF!</definedName>
    <definedName name="DCI1_3" localSheetId="3">[12]Tablas!#REF!</definedName>
    <definedName name="DCI1_3" localSheetId="2">[12]Tablas!#REF!</definedName>
    <definedName name="DCI1_3">[12]Tablas!#REF!</definedName>
    <definedName name="DCI1_4" localSheetId="3">[12]Tablas!#REF!</definedName>
    <definedName name="DCI1_4" localSheetId="2">[12]Tablas!#REF!</definedName>
    <definedName name="DCI1_4">[12]Tablas!#REF!</definedName>
    <definedName name="DCorriente" localSheetId="3">#REF!</definedName>
    <definedName name="DCorriente" localSheetId="2">#REF!</definedName>
    <definedName name="DCorriente">#REF!</definedName>
    <definedName name="Dcorriente1" localSheetId="3">'[60]Pta a tierra'!#REF!</definedName>
    <definedName name="Dcorriente1" localSheetId="2">'[60]Pta a tierra'!#REF!</definedName>
    <definedName name="Dcorriente1">'[60]Pta a tierra'!#REF!</definedName>
    <definedName name="DCSDCTV" hidden="1">{"via1",#N/A,TRUE,"general";"via2",#N/A,TRUE,"general";"via3",#N/A,TRUE,"general"}</definedName>
    <definedName name="dd" localSheetId="3">#REF!</definedName>
    <definedName name="dd" localSheetId="2">#REF!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3">[12]Tablas!#REF!</definedName>
    <definedName name="DDS" localSheetId="2">[12]Tablas!#REF!</definedName>
    <definedName name="DDS">[12]Tablas!#REF!</definedName>
    <definedName name="DDS1_1" localSheetId="3">[12]Tablas!#REF!</definedName>
    <definedName name="DDS1_1" localSheetId="2">[12]Tablas!#REF!</definedName>
    <definedName name="DDS1_1">[12]Tablas!#REF!</definedName>
    <definedName name="DDS1_1_1" localSheetId="3">[12]Tablas!#REF!</definedName>
    <definedName name="DDS1_1_1" localSheetId="2">[12]Tablas!#REF!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3">#REF!</definedName>
    <definedName name="demanto" localSheetId="2">#REF!</definedName>
    <definedName name="demanto">#REF!</definedName>
    <definedName name="DEMOLICIÓN">'[61]BASE-LISTAS'!$B$24:$B$29</definedName>
    <definedName name="DEP_VPR_GRM" localSheetId="3">#REF!</definedName>
    <definedName name="DEP_VPR_GRM" localSheetId="2">#REF!</definedName>
    <definedName name="DEP_VPR_GRM">#REF!</definedName>
    <definedName name="DEP_VPR_GRN" localSheetId="3">#REF!</definedName>
    <definedName name="DEP_VPR_GRN" localSheetId="2">#REF!</definedName>
    <definedName name="DEP_VPR_GRN">#REF!</definedName>
    <definedName name="DEP_VPR_GRS" localSheetId="3">#REF!</definedName>
    <definedName name="DEP_VPR_GRS" localSheetId="2">#REF!</definedName>
    <definedName name="DEP_VPR_GRS">#REF!</definedName>
    <definedName name="DEP_VPR_GTP" localSheetId="3">#REF!</definedName>
    <definedName name="DEP_VPR_GTP" localSheetId="2">#REF!</definedName>
    <definedName name="DEP_VPR_GTP">#REF!</definedName>
    <definedName name="DEP_VPR_NA" localSheetId="3">#REF!</definedName>
    <definedName name="DEP_VPR_NA" localSheetId="2">#REF!</definedName>
    <definedName name="DEP_VPR_NA">#REF!</definedName>
    <definedName name="DEPEND">[58]Tabla!$B$1:$B$397</definedName>
    <definedName name="DEPENDENCIA">[58]Tabla!$B$1:$B$397</definedName>
    <definedName name="DEPENDENCIAS">[58]Tabla!$B$1:$B$397</definedName>
    <definedName name="DERFE" localSheetId="3">#REF!</definedName>
    <definedName name="DERFE" localSheetId="2">#REF!</definedName>
    <definedName name="DERFE">#REF!</definedName>
    <definedName name="desarrolladas">'[27]Reservas de Petróleo'!$A$2,'[27]Reservas de Petróleo'!$A$1,'[27]Reservas de Petróleo'!$D$4,'[27]Reservas de Petróleo'!$F$1:$F$65536</definedName>
    <definedName name="DESCUNMI" localSheetId="3">#REF!</definedName>
    <definedName name="DESCUNMI" localSheetId="2">#REF!</definedName>
    <definedName name="DESCUNMI">#REF!</definedName>
    <definedName name="DEST_ART" localSheetId="3">[44]steel!#REF!</definedName>
    <definedName name="DEST_ART" localSheetId="2">[44]steel!#REF!</definedName>
    <definedName name="DEST_ART">[44]steel!#REF!</definedName>
    <definedName name="DESTCOD" localSheetId="3">'[3]7422CW00'!#REF!</definedName>
    <definedName name="DESTCOD" localSheetId="2">'[3]7422CW00'!#REF!</definedName>
    <definedName name="DESTCOD">'[3]7422CW00'!#REF!</definedName>
    <definedName name="DESTFG" localSheetId="3">'[3]7422CW00'!#REF!</definedName>
    <definedName name="DESTFG" localSheetId="2">'[3]7422CW00'!#REF!</definedName>
    <definedName name="DESTFG">'[3]7422CW00'!#REF!</definedName>
    <definedName name="DESTQTY" localSheetId="3">'[3]7422CW00'!#REF!</definedName>
    <definedName name="DESTQTY" localSheetId="2">'[3]7422CW00'!#REF!</definedName>
    <definedName name="DESTQTY">'[3]7422CW00'!#REF!</definedName>
    <definedName name="DETAIL" localSheetId="3">#REF!</definedName>
    <definedName name="DETAIL" localSheetId="2">#REF!</definedName>
    <definedName name="DETAIL">#REF!</definedName>
    <definedName name="Detalle_Reserva" localSheetId="3">#REF!</definedName>
    <definedName name="Detalle_Reserva" localSheetId="2">#REF!</definedName>
    <definedName name="Detalle_Reserva">#REF!</definedName>
    <definedName name="DEX" localSheetId="3">#REF!</definedName>
    <definedName name="DEX" localSheetId="2">#REF!</definedName>
    <definedName name="DEX">#REF!</definedName>
    <definedName name="DF" localSheetId="3">[62]Cronograma!#REF!</definedName>
    <definedName name="DF" localSheetId="2">[62]Cronograma!#REF!</definedName>
    <definedName name="DF">[62]Cronograma!#REF!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[49]Personalizar!$E$22</definedName>
    <definedName name="dflt2">[49]Personalizar!$E$23</definedName>
    <definedName name="dflt3">[49]Personalizar!$D$24</definedName>
    <definedName name="dflt4">[49]Personalizar!$E$26</definedName>
    <definedName name="dflt5">[49]Personalizar!$E$27</definedName>
    <definedName name="dflt6">[49]Personalizar!$D$28</definedName>
    <definedName name="dflt7">[49]Personalizar!$G$27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3">[12]Tablas!#REF!</definedName>
    <definedName name="DGO" localSheetId="2">[12]Tablas!#REF!</definedName>
    <definedName name="DGO">[12]Tablas!#REF!</definedName>
    <definedName name="DGO1_1" localSheetId="3">[12]Tablas!#REF!</definedName>
    <definedName name="DGO1_1" localSheetId="2">[12]Tablas!#REF!</definedName>
    <definedName name="DGO1_1">[12]Tablas!#REF!</definedName>
    <definedName name="DGO1_1_1" localSheetId="3">[12]Tablas!#REF!</definedName>
    <definedName name="DGO1_1_1" localSheetId="2">[12]Tablas!#REF!</definedName>
    <definedName name="DGO1_1_1">[12]Tablas!#REF!</definedName>
    <definedName name="DGP" localSheetId="3">[12]Tablas!#REF!</definedName>
    <definedName name="DGP" localSheetId="2">[12]Tablas!#REF!</definedName>
    <definedName name="DGP">[12]Tablas!#REF!</definedName>
    <definedName name="DGP1_1" localSheetId="3">[12]Tablas!#REF!</definedName>
    <definedName name="DGP1_1" localSheetId="2">[12]Tablas!#REF!</definedName>
    <definedName name="DGP1_1">[12]Tablas!#REF!</definedName>
    <definedName name="DGP1_1_1" localSheetId="3">[12]Tablas!#REF!</definedName>
    <definedName name="DGP1_1_1" localSheetId="2">[12]Tablas!#REF!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3">#REF!</definedName>
    <definedName name="Diámetro" localSheetId="2">#REF!</definedName>
    <definedName name="Diámetro">#REF!</definedName>
    <definedName name="diámetroft" localSheetId="3">#REF!</definedName>
    <definedName name="diámetroft" localSheetId="2">#REF!</definedName>
    <definedName name="diámetroft">#REF!</definedName>
    <definedName name="diametros" localSheetId="3">#REF!</definedName>
    <definedName name="diametros" localSheetId="2">#REF!</definedName>
    <definedName name="diametros">#REF!</definedName>
    <definedName name="diferencia" localSheetId="3">'[63]MEDIA GEOMETRICA'!$J$8,'[63]MEDIA GEOMETRICA'!$N$8,'[63]MEDIA GEOMETRICA'!$R$8,'[63]MEDIA GEOMETRICA'!$V$8,'[63]MEDIA GEOMETRICA'!$Z$8,'[63]MEDIA GEOMETRICA'!$AD$8,'[63]MEDIA GEOMETRICA'!$AH$8,'[63]MEDIA GEOMETRICA'!$AL$8,'[63]MEDIA GEOMETRICA'!#REF!,'[63]MEDIA GEOMETRICA'!#REF!</definedName>
    <definedName name="diferencia" localSheetId="2">'[63]MEDIA GEOMETRICA'!$J$8,'[63]MEDIA GEOMETRICA'!$N$8,'[63]MEDIA GEOMETRICA'!$R$8,'[63]MEDIA GEOMETRICA'!$V$8,'[63]MEDIA GEOMETRICA'!$Z$8,'[63]MEDIA GEOMETRICA'!$AD$8,'[63]MEDIA GEOMETRICA'!$AH$8,'[63]MEDIA GEOMETRICA'!$AL$8,'[63]MEDIA GEOMETRICA'!#REF!,'[63]MEDIA GEOMETRICA'!#REF!</definedName>
    <definedName name="diferencia">'[63]MEDIA GEOMETRICA'!$J$8,'[63]MEDIA GEOMETRICA'!$N$8,'[63]MEDIA GEOMETRICA'!$R$8,'[63]MEDIA GEOMETRICA'!$V$8,'[63]MEDIA GEOMETRICA'!$Z$8,'[63]MEDIA GEOMETRICA'!$AD$8,'[63]MEDIA GEOMETRICA'!$AH$8,'[63]MEDIA GEOMETRICA'!$AL$8,'[63]MEDIA GEOMETRICA'!#REF!,'[63]MEDIA GEOMETRICA'!#REF!</definedName>
    <definedName name="DIJ" localSheetId="3">[12]Tablas!#REF!</definedName>
    <definedName name="DIJ" localSheetId="2">[12]Tablas!#REF!</definedName>
    <definedName name="DIJ">[12]Tablas!#REF!</definedName>
    <definedName name="DIJ1_1" localSheetId="3">[12]Tablas!#REF!</definedName>
    <definedName name="DIJ1_1" localSheetId="2">[12]Tablas!#REF!</definedName>
    <definedName name="DIJ1_1">[12]Tablas!#REF!</definedName>
    <definedName name="DIJ1_1_1" localSheetId="3">[12]Tablas!#REF!</definedName>
    <definedName name="DIJ1_1_1" localSheetId="2">[12]Tablas!#REF!</definedName>
    <definedName name="DIJ1_1_1">[12]Tablas!#REF!</definedName>
    <definedName name="DIJ1_1_2" localSheetId="3">[12]Tablas!#REF!</definedName>
    <definedName name="DIJ1_1_2" localSheetId="2">[12]Tablas!#REF!</definedName>
    <definedName name="DIJ1_1_2">[12]Tablas!#REF!</definedName>
    <definedName name="DIJ1_1_3" localSheetId="3">[12]Tablas!#REF!</definedName>
    <definedName name="DIJ1_1_3" localSheetId="2">[12]Tablas!#REF!</definedName>
    <definedName name="DIJ1_1_3">[12]Tablas!#REF!</definedName>
    <definedName name="DIJ1_1_4" localSheetId="3">[12]Tablas!#REF!</definedName>
    <definedName name="DIJ1_1_4" localSheetId="2">[12]Tablas!#REF!</definedName>
    <definedName name="DIJ1_1_4">[12]Tablas!#REF!</definedName>
    <definedName name="DIJ1_1_5" localSheetId="3">[12]Tablas!#REF!</definedName>
    <definedName name="DIJ1_1_5" localSheetId="2">[12]Tablas!#REF!</definedName>
    <definedName name="DIJ1_1_5">[12]Tablas!#REF!</definedName>
    <definedName name="DIJ1_2" localSheetId="3">[12]Tablas!#REF!</definedName>
    <definedName name="DIJ1_2" localSheetId="2">[12]Tablas!#REF!</definedName>
    <definedName name="DIJ1_2">[12]Tablas!#REF!</definedName>
    <definedName name="DIJ1_3" localSheetId="3">[12]Tablas!#REF!</definedName>
    <definedName name="DIJ1_3" localSheetId="2">[12]Tablas!#REF!</definedName>
    <definedName name="DIJ1_3">[12]Tablas!#REF!</definedName>
    <definedName name="DIJ1_4" localSheetId="3">[12]Tablas!#REF!</definedName>
    <definedName name="DIJ1_4" localSheetId="2">[12]Tablas!#REF!</definedName>
    <definedName name="DIJ1_4">[12]Tablas!#REF!</definedName>
    <definedName name="DIJ1_5" localSheetId="3">[12]Tablas!#REF!</definedName>
    <definedName name="DIJ1_5" localSheetId="2">[12]Tablas!#REF!</definedName>
    <definedName name="DIJ1_5">[12]Tablas!#REF!</definedName>
    <definedName name="Direccion">[39]EMPRESA!$F$14</definedName>
    <definedName name="display_area_2" localSheetId="3">#REF!</definedName>
    <definedName name="display_area_2" localSheetId="2">#REF!</definedName>
    <definedName name="display_area_2">#REF!</definedName>
    <definedName name="djdytj" hidden="1">{"TAB1",#N/A,TRUE,"GENERAL";"TAB2",#N/A,TRUE,"GENERAL";"TAB3",#N/A,TRUE,"GENERAL";"TAB4",#N/A,TRUE,"GENERAL";"TAB5",#N/A,TRUE,"GENERAL"}</definedName>
    <definedName name="DMxUS" localSheetId="3">#REF!</definedName>
    <definedName name="DMxUS" localSheetId="2">#REF!</definedName>
    <definedName name="DMxUS">#REF!</definedName>
    <definedName name="do" localSheetId="3">#REF!</definedName>
    <definedName name="do" localSheetId="2">#REF!</definedName>
    <definedName name="do">#REF!</definedName>
    <definedName name="dolar" localSheetId="3">#REF!</definedName>
    <definedName name="dolar" localSheetId="2">#REF!</definedName>
    <definedName name="dolar">#REF!</definedName>
    <definedName name="DOLLAR">[64]CÁLCULOS!$H$34</definedName>
    <definedName name="DOTACIÓN" localSheetId="3">#REF!</definedName>
    <definedName name="DOTACIÓN" localSheetId="2">#REF!</definedName>
    <definedName name="DOTACIÓN">#REF!</definedName>
    <definedName name="DPI" localSheetId="3">[12]Tablas!#REF!</definedName>
    <definedName name="DPI" localSheetId="2">[12]Tablas!#REF!</definedName>
    <definedName name="DPI">[12]Tablas!#REF!</definedName>
    <definedName name="DPI1_1" localSheetId="3">[12]Tablas!#REF!</definedName>
    <definedName name="DPI1_1" localSheetId="2">[12]Tablas!#REF!</definedName>
    <definedName name="DPI1_1">[12]Tablas!#REF!</definedName>
    <definedName name="DPI1_1_1" localSheetId="3">[12]Tablas!#REF!</definedName>
    <definedName name="DPI1_1_1" localSheetId="2">[12]Tablas!#REF!</definedName>
    <definedName name="DPI1_1_1">[12]Tablas!#REF!</definedName>
    <definedName name="DPY" localSheetId="3">[12]Tablas!#REF!</definedName>
    <definedName name="DPY" localSheetId="2">[12]Tablas!#REF!</definedName>
    <definedName name="DPY">[12]Tablas!#REF!</definedName>
    <definedName name="DPY1_1" localSheetId="3">[12]Tablas!#REF!</definedName>
    <definedName name="DPY1_1" localSheetId="2">[12]Tablas!#REF!</definedName>
    <definedName name="DPY1_1">[12]Tablas!#REF!</definedName>
    <definedName name="DPY1_1_1" localSheetId="3">[12]Tablas!#REF!</definedName>
    <definedName name="DPY1_1_1" localSheetId="2">[12]Tablas!#REF!</definedName>
    <definedName name="DPY1_1_1">[12]Tablas!#REF!</definedName>
    <definedName name="DRI" localSheetId="3">[12]Tablas!#REF!</definedName>
    <definedName name="DRI" localSheetId="2">[12]Tablas!#REF!</definedName>
    <definedName name="DRI">[12]Tablas!#REF!</definedName>
    <definedName name="DRI1_1" localSheetId="3">[12]Tablas!#REF!</definedName>
    <definedName name="DRI1_1" localSheetId="2">[12]Tablas!#REF!</definedName>
    <definedName name="DRI1_1">[12]Tablas!#REF!</definedName>
    <definedName name="DRI1_1_1" localSheetId="3">[12]Tablas!#REF!</definedName>
    <definedName name="DRI1_1_1" localSheetId="2">[12]Tablas!#REF!</definedName>
    <definedName name="DRI1_1_1">[12]Tablas!#REF!</definedName>
    <definedName name="DRI1_1_2" localSheetId="3">[12]Tablas!#REF!</definedName>
    <definedName name="DRI1_1_2" localSheetId="2">[12]Tablas!#REF!</definedName>
    <definedName name="DRI1_1_2">[12]Tablas!#REF!</definedName>
    <definedName name="DRI1_1_3" localSheetId="3">[12]Tablas!#REF!</definedName>
    <definedName name="DRI1_1_3" localSheetId="2">[12]Tablas!#REF!</definedName>
    <definedName name="DRI1_1_3">[12]Tablas!#REF!</definedName>
    <definedName name="DRI1_1_4" localSheetId="3">[12]Tablas!#REF!</definedName>
    <definedName name="DRI1_1_4" localSheetId="2">[12]Tablas!#REF!</definedName>
    <definedName name="DRI1_1_4">[12]Tablas!#REF!</definedName>
    <definedName name="DRI1_2" localSheetId="3">[12]Tablas!#REF!</definedName>
    <definedName name="DRI1_2" localSheetId="2">[12]Tablas!#REF!</definedName>
    <definedName name="DRI1_2">[12]Tablas!#REF!</definedName>
    <definedName name="DRI1_3" localSheetId="3">[12]Tablas!#REF!</definedName>
    <definedName name="DRI1_3" localSheetId="2">[12]Tablas!#REF!</definedName>
    <definedName name="DRI1_3">[12]Tablas!#REF!</definedName>
    <definedName name="DRI1_4" localSheetId="3">[12]Tablas!#REF!</definedName>
    <definedName name="DRI1_4" localSheetId="2">[12]Tablas!#REF!</definedName>
    <definedName name="DRI1_4">[12]Tablas!#REF!</definedName>
    <definedName name="DRL" localSheetId="3">[12]Tablas!#REF!</definedName>
    <definedName name="DRL" localSheetId="2">[12]Tablas!#REF!</definedName>
    <definedName name="DRL">[12]Tablas!#REF!</definedName>
    <definedName name="DRL1_1" localSheetId="3">[12]Tablas!#REF!</definedName>
    <definedName name="DRL1_1" localSheetId="2">[12]Tablas!#REF!</definedName>
    <definedName name="DRL1_1">[12]Tablas!#REF!</definedName>
    <definedName name="DRL1_1_1" localSheetId="3">[12]Tablas!#REF!</definedName>
    <definedName name="DRL1_1_1" localSheetId="2">[12]Tablas!#REF!</definedName>
    <definedName name="DRL1_1_1">[12]Tablas!#REF!</definedName>
    <definedName name="DRL1_1_2" localSheetId="3">[12]Tablas!#REF!</definedName>
    <definedName name="DRL1_1_2" localSheetId="2">[12]Tablas!#REF!</definedName>
    <definedName name="DRL1_1_2">[12]Tablas!#REF!</definedName>
    <definedName name="DRL1_1_3" localSheetId="3">[12]Tablas!#REF!</definedName>
    <definedName name="DRL1_1_3" localSheetId="2">[12]Tablas!#REF!</definedName>
    <definedName name="DRL1_1_3">[12]Tablas!#REF!</definedName>
    <definedName name="DRL1_1_4" localSheetId="3">[12]Tablas!#REF!</definedName>
    <definedName name="DRL1_1_4" localSheetId="2">[12]Tablas!#REF!</definedName>
    <definedName name="DRL1_1_4">[12]Tablas!#REF!</definedName>
    <definedName name="DRL1_2" localSheetId="3">[12]Tablas!#REF!</definedName>
    <definedName name="DRL1_2" localSheetId="2">[12]Tablas!#REF!</definedName>
    <definedName name="DRL1_2">[12]Tablas!#REF!</definedName>
    <definedName name="DRL1_3" localSheetId="3">[12]Tablas!#REF!</definedName>
    <definedName name="DRL1_3" localSheetId="2">[12]Tablas!#REF!</definedName>
    <definedName name="DRL1_3">[12]Tablas!#REF!</definedName>
    <definedName name="DRL1_4" localSheetId="3">[12]Tablas!#REF!</definedName>
    <definedName name="DRL1_4" localSheetId="2">[12]Tablas!#REF!</definedName>
    <definedName name="DRL1_4">[12]Tablas!#REF!</definedName>
    <definedName name="dry" hidden="1">{"via1",#N/A,TRUE,"general";"via2",#N/A,TRUE,"general";"via3",#N/A,TRUE,"general"}</definedName>
    <definedName name="DS" localSheetId="3">[62]Cronograma!#REF!</definedName>
    <definedName name="DS" localSheetId="2">[62]Cronograma!#REF!</definedName>
    <definedName name="DS">[62]Cronograma!#REF!</definedName>
    <definedName name="DSAD" hidden="1">{"via1",#N/A,TRUE,"general";"via2",#N/A,TRUE,"general";"via3",#N/A,TRUE,"general"}</definedName>
    <definedName name="dsadfp" hidden="1">{"TAB1",#N/A,TRUE,"GENERAL";"TAB2",#N/A,TRUE,"GENERAL";"TAB3",#N/A,TRUE,"GENERAL";"TAB4",#N/A,TRUE,"GENERAL";"TAB5",#N/A,TRUE,"GENERAL"}</definedName>
    <definedName name="Dsbcm" localSheetId="3">#REF!</definedName>
    <definedName name="Dsbcm" localSheetId="2">#REF!</definedName>
    <definedName name="Dsbcm">#REF!</definedName>
    <definedName name="DsctoFondo">[65]EMPRESA!$I$25</definedName>
    <definedName name="DsctoPension">[65]EMPRESA!$I$23</definedName>
    <definedName name="DsctoSalud">[65]EMPRESA!$I$24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3">[12]Tablas!#REF!</definedName>
    <definedName name="DSP" localSheetId="2">[12]Tablas!#REF!</definedName>
    <definedName name="DSP">[12]Tablas!#REF!</definedName>
    <definedName name="DSP1_1" localSheetId="3">[12]Tablas!#REF!</definedName>
    <definedName name="DSP1_1" localSheetId="2">[12]Tablas!#REF!</definedName>
    <definedName name="DSP1_1">[12]Tablas!#REF!</definedName>
    <definedName name="DSP1_1_1" localSheetId="3">[12]Tablas!#REF!</definedName>
    <definedName name="DSP1_1_1" localSheetId="2">[12]Tablas!#REF!</definedName>
    <definedName name="DSP1_1_1">[12]Tablas!#REF!</definedName>
    <definedName name="dt" localSheetId="3">#REF!</definedName>
    <definedName name="dt" localSheetId="2">#REF!</definedName>
    <definedName name="dt">#REF!</definedName>
    <definedName name="dtrhj" hidden="1">{"via1",#N/A,TRUE,"general";"via2",#N/A,TRUE,"general";"via3",#N/A,TRUE,"general"}</definedName>
    <definedName name="dxfgg" hidden="1">{"via1",#N/A,TRUE,"general";"via2",#N/A,TRUE,"general";"via3",#N/A,TRUE,"general"}</definedName>
    <definedName name="E" localSheetId="3">#REF!</definedName>
    <definedName name="E" localSheetId="2">#REF!</definedName>
    <definedName name="E">#REF!</definedName>
    <definedName name="e3e33" hidden="1">{"via1",#N/A,TRUE,"general";"via2",#N/A,TRUE,"general";"via3",#N/A,TRUE,"general"}</definedName>
    <definedName name="ECP" localSheetId="3">[12]Tablas!#REF!</definedName>
    <definedName name="ECP" localSheetId="2">[12]Tablas!#REF!</definedName>
    <definedName name="ECP">[12]Tablas!#REF!</definedName>
    <definedName name="ECP1_1" localSheetId="3">[12]Tablas!#REF!</definedName>
    <definedName name="ECP1_1" localSheetId="2">[12]Tablas!#REF!</definedName>
    <definedName name="ECP1_1">[12]Tablas!#REF!</definedName>
    <definedName name="ECP1_1_1" localSheetId="3">[12]Tablas!#REF!</definedName>
    <definedName name="ECP1_1_1" localSheetId="2">[12]Tablas!#REF!</definedName>
    <definedName name="ECP1_1_1">[12]Tablas!#REF!</definedName>
    <definedName name="EDC" localSheetId="3">#REF!</definedName>
    <definedName name="EDC" localSheetId="2">#REF!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3">#REF!</definedName>
    <definedName name="EF" localSheetId="2">#REF!</definedName>
    <definedName name="EF">#REF!</definedName>
    <definedName name="EFA" localSheetId="3">#REF!</definedName>
    <definedName name="EFA" localSheetId="2">#REF!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'[66]Info Ejec'!$A$1:$AV$153</definedName>
    <definedName name="ELIMINACIONPROYC" localSheetId="3">#REF!</definedName>
    <definedName name="ELIMINACIONPROYC" localSheetId="2">#REF!</definedName>
    <definedName name="ELIMINACIONPROYC">#REF!</definedName>
    <definedName name="emanto" localSheetId="3">#REF!</definedName>
    <definedName name="emanto" localSheetId="2">#REF!</definedName>
    <definedName name="emanto">#REF!</definedName>
    <definedName name="eme">[0]!ERR</definedName>
    <definedName name="EMPLEADO" localSheetId="3">#REF!</definedName>
    <definedName name="EMPLEADO" localSheetId="2">#REF!</definedName>
    <definedName name="EMPLEADO">#REF!</definedName>
    <definedName name="Empresa">[39]EMPRESA!$F$6</definedName>
    <definedName name="EMULSION" localSheetId="3">#REF!</definedName>
    <definedName name="EMULSION" localSheetId="2">#REF!</definedName>
    <definedName name="EMULSION">#REF!</definedName>
    <definedName name="End_Bal" localSheetId="3">#REF!</definedName>
    <definedName name="End_Bal" localSheetId="2">#REF!</definedName>
    <definedName name="End_Bal">#REF!</definedName>
    <definedName name="ene" localSheetId="3">#REF!</definedName>
    <definedName name="ene" localSheetId="2">#REF!</definedName>
    <definedName name="ene">#REF!</definedName>
    <definedName name="Ensayos" localSheetId="3">#REF!</definedName>
    <definedName name="Ensayos" localSheetId="2">#REF!</definedName>
    <definedName name="Ensayos">#REF!</definedName>
    <definedName name="ENTRADASP" localSheetId="3">#REF!</definedName>
    <definedName name="ENTRADASP" localSheetId="2">#REF!</definedName>
    <definedName name="ENTRADASP">#REF!</definedName>
    <definedName name="EPECIALIDAD_SIDOE" localSheetId="3">[12]Tablas!#REF!</definedName>
    <definedName name="EPECIALIDAD_SIDOE" localSheetId="2">[12]Tablas!#REF!</definedName>
    <definedName name="EPECIALIDAD_SIDOE">[12]Tablas!#REF!</definedName>
    <definedName name="equipo">[67]Equipo!$A$7:$A$65536</definedName>
    <definedName name="EQUIPO1" localSheetId="3">#REF!</definedName>
    <definedName name="EQUIPO1" localSheetId="2">#REF!</definedName>
    <definedName name="EQUIPO1">#REF!</definedName>
    <definedName name="Equipos" localSheetId="3">#REF!</definedName>
    <definedName name="Equipos" localSheetId="2">#REF!</definedName>
    <definedName name="Equipos">#REF!</definedName>
    <definedName name="EQUIPOS1" localSheetId="3">#REF!</definedName>
    <definedName name="EQUIPOS1" localSheetId="2">#REF!</definedName>
    <definedName name="EQUIPOS1">#REF!</definedName>
    <definedName name="eqw" hidden="1">{"via1",#N/A,TRUE,"general";"via2",#N/A,TRUE,"general";"via3",#N/A,TRUE,"general"}</definedName>
    <definedName name="ERE_ART">[44]steel!$B$8:$B$47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3">#REF!</definedName>
    <definedName name="ERRORE" localSheetId="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3">#REF!</definedName>
    <definedName name="ESA" localSheetId="2">#REF!</definedName>
    <definedName name="ESA">#REF!</definedName>
    <definedName name="ESE" localSheetId="3">#REF!</definedName>
    <definedName name="ESE" localSheetId="2">#REF!</definedName>
    <definedName name="ESE">#REF!</definedName>
    <definedName name="ESPE" localSheetId="3">#REF!</definedName>
    <definedName name="ESPE" localSheetId="2">#REF!</definedName>
    <definedName name="ESPE">#REF!</definedName>
    <definedName name="ESPECIFICACION" localSheetId="3">#REF!</definedName>
    <definedName name="ESPECIFICACION" localSheetId="2">#REF!</definedName>
    <definedName name="ESPECIFICACION">#REF!</definedName>
    <definedName name="Especificación" localSheetId="3">#REF!</definedName>
    <definedName name="Especificación" localSheetId="2">#REF!</definedName>
    <definedName name="Especificación">#REF!</definedName>
    <definedName name="ESTA" localSheetId="3">#REF!</definedName>
    <definedName name="ESTA" localSheetId="2">#REF!</definedName>
    <definedName name="ESTA">#REF!</definedName>
    <definedName name="Estados" localSheetId="3">#REF!</definedName>
    <definedName name="Estados" localSheetId="2">#REF!</definedName>
    <definedName name="Estados">#REF!</definedName>
    <definedName name="Estimate_Factor">1</definedName>
    <definedName name="ESTRAE" localSheetId="3">'[3]7422CW00'!#REF!</definedName>
    <definedName name="ESTRAE" localSheetId="2">'[3]7422CW00'!#REF!</definedName>
    <definedName name="ESTRAE">'[3]7422CW00'!#REF!</definedName>
    <definedName name="ESTRU">[68]Estructura!$C$7:$E$2570</definedName>
    <definedName name="ESTRUCTURA" hidden="1">{#N/A,#N/A,TRUE,"INGENIERIA";#N/A,#N/A,TRUE,"COMPRAS";#N/A,#N/A,TRUE,"DIRECCION";#N/A,#N/A,TRUE,"RESUMEN"}</definedName>
    <definedName name="ESTRUCTURAS">[69]Hoja3!$B$7:$B$15</definedName>
    <definedName name="ETAP" localSheetId="3">#REF!</definedName>
    <definedName name="ETAP" localSheetId="2">#REF!</definedName>
    <definedName name="ETAP">#REF!</definedName>
    <definedName name="ETAPA_PACC" localSheetId="3">#REF!</definedName>
    <definedName name="ETAPA_PACC" localSheetId="2">#REF!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3">#REF!</definedName>
    <definedName name="EW" localSheetId="2">#REF!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3" hidden="1">#REF!</definedName>
    <definedName name="EX" localSheetId="2" hidden="1">#REF!</definedName>
    <definedName name="EX" hidden="1">#REF!</definedName>
    <definedName name="EX_1" localSheetId="3" hidden="1">#REF!</definedName>
    <definedName name="EX_1" localSheetId="2" hidden="1">#REF!</definedName>
    <definedName name="EX_1" hidden="1">#REF!</definedName>
    <definedName name="EXC" localSheetId="3">#REF!</definedName>
    <definedName name="EXC" localSheetId="2">#REF!</definedName>
    <definedName name="EXC">#REF!</definedName>
    <definedName name="EXCAV_1" localSheetId="3">#REF!</definedName>
    <definedName name="EXCAV_1" localSheetId="2">#REF!</definedName>
    <definedName name="EXCAV_1">#REF!</definedName>
    <definedName name="EXCAV_2" localSheetId="3">#REF!</definedName>
    <definedName name="EXCAV_2" localSheetId="2">#REF!</definedName>
    <definedName name="EXCAV_2">#REF!</definedName>
    <definedName name="exCEL" localSheetId="3">#REF!</definedName>
    <definedName name="exCEL" localSheetId="2">#REF!</definedName>
    <definedName name="exCEL">#REF!</definedName>
    <definedName name="Excel_BuiltIn_Print_Area_3" localSheetId="3">#REF!</definedName>
    <definedName name="Excel_BuiltIn_Print_Area_3" localSheetId="2">#REF!</definedName>
    <definedName name="Excel_BuiltIn_Print_Area_3">#REF!</definedName>
    <definedName name="Excel_BuiltIn_Print_Area_3_X" localSheetId="3">#REF!</definedName>
    <definedName name="Excel_BuiltIn_Print_Area_3_X" localSheetId="2">#REF!</definedName>
    <definedName name="Excel_BuiltIn_Print_Area_3_X">#REF!</definedName>
    <definedName name="Excel_BuiltIn_Print_Titles_10" localSheetId="3">[23]SKJ452!#REF!</definedName>
    <definedName name="Excel_BuiltIn_Print_Titles_10" localSheetId="2">[23]SKJ452!#REF!</definedName>
    <definedName name="Excel_BuiltIn_Print_Titles_10">[23]SKJ452!#REF!</definedName>
    <definedName name="Excel_BuiltIn_Print_Titles_11" localSheetId="3">[23]ITA878!#REF!</definedName>
    <definedName name="Excel_BuiltIn_Print_Titles_11" localSheetId="2">[23]ITA878!#REF!</definedName>
    <definedName name="Excel_BuiltIn_Print_Titles_11">[23]ITA878!#REF!</definedName>
    <definedName name="Excel_BuiltIn_Print_Titles_12" localSheetId="3">'[23]AEA-944'!#REF!</definedName>
    <definedName name="Excel_BuiltIn_Print_Titles_12" localSheetId="2">'[23]AEA-944'!#REF!</definedName>
    <definedName name="Excel_BuiltIn_Print_Titles_12">'[23]AEA-944'!#REF!</definedName>
    <definedName name="Excel_BuiltIn_Print_Titles_13" localSheetId="3">'[23]DUB-823'!#REF!</definedName>
    <definedName name="Excel_BuiltIn_Print_Titles_13" localSheetId="2">'[23]DUB-823'!#REF!</definedName>
    <definedName name="Excel_BuiltIn_Print_Titles_13">'[23]DUB-823'!#REF!</definedName>
    <definedName name="Excel_BuiltIn_Print_Titles_14" localSheetId="3">'[23]GPI 526'!#REF!</definedName>
    <definedName name="Excel_BuiltIn_Print_Titles_14" localSheetId="2">'[23]GPI 526'!#REF!</definedName>
    <definedName name="Excel_BuiltIn_Print_Titles_14">'[23]GPI 526'!#REF!</definedName>
    <definedName name="Excel_BuiltIn_Print_Titles_15" localSheetId="3">#REF!</definedName>
    <definedName name="Excel_BuiltIn_Print_Titles_15" localSheetId="2">#REF!</definedName>
    <definedName name="Excel_BuiltIn_Print_Titles_15">#REF!</definedName>
    <definedName name="Excel_BuiltIn_Print_Titles_16" localSheetId="3">#REF!</definedName>
    <definedName name="Excel_BuiltIn_Print_Titles_16" localSheetId="2">#REF!</definedName>
    <definedName name="Excel_BuiltIn_Print_Titles_16">#REF!</definedName>
    <definedName name="Excel_BuiltIn_Print_Titles_17" localSheetId="3">#REF!</definedName>
    <definedName name="Excel_BuiltIn_Print_Titles_17" localSheetId="2">#REF!</definedName>
    <definedName name="Excel_BuiltIn_Print_Titles_17">#REF!</definedName>
    <definedName name="Excel_BuiltIn_Print_Titles_18" localSheetId="3">#REF!</definedName>
    <definedName name="Excel_BuiltIn_Print_Titles_18" localSheetId="2">#REF!</definedName>
    <definedName name="Excel_BuiltIn_Print_Titles_18">#REF!</definedName>
    <definedName name="Excel_BuiltIn_Print_Titles_19" localSheetId="3">[23]XXJ617!#REF!</definedName>
    <definedName name="Excel_BuiltIn_Print_Titles_19" localSheetId="2">[23]XXJ617!#REF!</definedName>
    <definedName name="Excel_BuiltIn_Print_Titles_19">[23]XXJ617!#REF!</definedName>
    <definedName name="Excel_BuiltIn_Print_Titles_20" localSheetId="3">#REF!</definedName>
    <definedName name="Excel_BuiltIn_Print_Titles_20" localSheetId="2">#REF!</definedName>
    <definedName name="Excel_BuiltIn_Print_Titles_20">#REF!</definedName>
    <definedName name="Excel_BuiltIn_Print_Titles_21" localSheetId="3">[23]SNG_855!#REF!</definedName>
    <definedName name="Excel_BuiltIn_Print_Titles_21" localSheetId="2">[23]SNG_855!#REF!</definedName>
    <definedName name="Excel_BuiltIn_Print_Titles_21">[23]SNG_855!#REF!</definedName>
    <definedName name="Excel_BuiltIn_Print_Titles_23" localSheetId="3">#REF!</definedName>
    <definedName name="Excel_BuiltIn_Print_Titles_23" localSheetId="2">#REF!</definedName>
    <definedName name="Excel_BuiltIn_Print_Titles_23">#REF!</definedName>
    <definedName name="Excel_BuiltIn_Print_Titles_3" localSheetId="3">#REF!</definedName>
    <definedName name="Excel_BuiltIn_Print_Titles_3" localSheetId="2">#REF!</definedName>
    <definedName name="Excel_BuiltIn_Print_Titles_3">#REF!</definedName>
    <definedName name="Excel_BuiltIn_Print_Titles_5" localSheetId="3">'[23]VEA 374'!#REF!</definedName>
    <definedName name="Excel_BuiltIn_Print_Titles_5" localSheetId="2">'[23]VEA 374'!#REF!</definedName>
    <definedName name="Excel_BuiltIn_Print_Titles_5">'[23]VEA 374'!#REF!</definedName>
    <definedName name="Excel_BuiltIn_Print_Titles_5_XX" localSheetId="3">'[23]VEA 374'!#REF!</definedName>
    <definedName name="Excel_BuiltIn_Print_Titles_5_XX" localSheetId="2">'[23]VEA 374'!#REF!</definedName>
    <definedName name="Excel_BuiltIn_Print_Titles_5_XX">'[23]VEA 374'!#REF!</definedName>
    <definedName name="Excel_BuiltIn_Print_Titles_6" localSheetId="3">#REF!</definedName>
    <definedName name="Excel_BuiltIn_Print_Titles_6" localSheetId="2">#REF!</definedName>
    <definedName name="Excel_BuiltIn_Print_Titles_6">#REF!</definedName>
    <definedName name="Excel_BuiltIn_Print_Titles_7" localSheetId="3">[23]HFB024!#REF!</definedName>
    <definedName name="Excel_BuiltIn_Print_Titles_7" localSheetId="2">[23]HFB024!#REF!</definedName>
    <definedName name="Excel_BuiltIn_Print_Titles_7">[23]HFB024!#REF!</definedName>
    <definedName name="Excel_BuiltIn_Print_Titles_8" localSheetId="3">#REF!</definedName>
    <definedName name="Excel_BuiltIn_Print_Titles_8" localSheetId="2">#REF!</definedName>
    <definedName name="Excel_BuiltIn_Print_Titles_8">#REF!</definedName>
    <definedName name="Excel_BuiltIn_Print_Titles_9" localSheetId="3">[23]PAJ825!#REF!</definedName>
    <definedName name="Excel_BuiltIn_Print_Titles_9" localSheetId="2">[23]PAJ825!#REF!</definedName>
    <definedName name="Excel_BuiltIn_Print_Titles_9">[23]PAJ825!#REF!</definedName>
    <definedName name="EXCROC">'[70]Análisis de precios'!$H$52</definedName>
    <definedName name="ExtensionCoordinador" localSheetId="3">#REF!</definedName>
    <definedName name="ExtensionCoordinador" localSheetId="2">#REF!</definedName>
    <definedName name="ExtensionCoordinador">#REF!</definedName>
    <definedName name="Extra_Pay" localSheetId="3">#REF!</definedName>
    <definedName name="Extra_Pay" localSheetId="2">#REF!</definedName>
    <definedName name="Extra_Pay">#REF!</definedName>
    <definedName name="Extracción_IM" localSheetId="3">#REF!</definedName>
    <definedName name="Extracción_IM" localSheetId="2">#REF!</definedName>
    <definedName name="Extracción_IM">#REF!</definedName>
    <definedName name="Extras">'[39]LIQUIDA-NOMINA'!$AH$4</definedName>
    <definedName name="F._INGRESO" localSheetId="3">#REF!</definedName>
    <definedName name="F._INGRESO" localSheetId="2">#REF!</definedName>
    <definedName name="F._INGRESO">#REF!</definedName>
    <definedName name="F._RETIRO" localSheetId="3">#REF!</definedName>
    <definedName name="F._RETIRO" localSheetId="2">#REF!</definedName>
    <definedName name="F._RETIRO">#REF!</definedName>
    <definedName name="F.L" localSheetId="3">#REF!</definedName>
    <definedName name="F.L" localSheetId="2">#REF!</definedName>
    <definedName name="F.L">#REF!</definedName>
    <definedName name="Facilidades" localSheetId="3">#REF!</definedName>
    <definedName name="Facilidades" localSheetId="2">#REF!</definedName>
    <definedName name="Facilidades">#REF!</definedName>
    <definedName name="factor" localSheetId="3">#REF!</definedName>
    <definedName name="factor" localSheetId="2">#REF!</definedName>
    <definedName name="factor">#REF!</definedName>
    <definedName name="FACTURADO" localSheetId="3">'[71]Itemes Renovación'!#REF!</definedName>
    <definedName name="FACTURADO" localSheetId="2">'[71]Itemes Renovación'!#REF!</definedName>
    <definedName name="FACTURADO">'[71]Itemes Renovación'!#REF!</definedName>
    <definedName name="FareWellStmnt" localSheetId="3">[49]!FareWellStmnt</definedName>
    <definedName name="FareWellStmnt" localSheetId="2">[49]!FareWellStmnt</definedName>
    <definedName name="FareWellStmnt">[49]!FareWellStmnt</definedName>
    <definedName name="FaseProyecto" localSheetId="3">#REF!</definedName>
    <definedName name="FaseProyecto" localSheetId="2">#REF!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3">#REF!</definedName>
    <definedName name="fdwssf" localSheetId="2">#REF!</definedName>
    <definedName name="fdwssf">#REF!</definedName>
    <definedName name="FE">1.32</definedName>
    <definedName name="Fecha">[72]Tablas!$B$1:$B$65536</definedName>
    <definedName name="FechaInicio">[39]CONTRATO!$E$10</definedName>
    <definedName name="FechaTermina">[39]CONTRATO!$E$11</definedName>
    <definedName name="FechaTerminacion" localSheetId="3">#REF!</definedName>
    <definedName name="FechaTerminacion" localSheetId="2">#REF!</definedName>
    <definedName name="FechaTerminacion">#REF!</definedName>
    <definedName name="fer" localSheetId="3">'[36]Res-Accide-10'!#REF!</definedName>
    <definedName name="fer" localSheetId="2">'[36]Res-Accide-10'!#REF!</definedName>
    <definedName name="fer">'[36]Res-Accide-10'!#REF!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3">'[73]7422CW00'!#REF!</definedName>
    <definedName name="fgh" localSheetId="2">'[73]7422CW00'!#REF!</definedName>
    <definedName name="fgh">'[73]7422CW00'!#REF!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3">#REF!</definedName>
    <definedName name="fi" localSheetId="2">#REF!</definedName>
    <definedName name="fi">#REF!</definedName>
    <definedName name="FIBER" localSheetId="3">#REF!</definedName>
    <definedName name="FIBER" localSheetId="2">#REF!</definedName>
    <definedName name="FIBER">#REF!</definedName>
    <definedName name="Fil_Fechas" localSheetId="3">#REF!</definedName>
    <definedName name="Fil_Fechas" localSheetId="2">#REF!</definedName>
    <definedName name="Fil_Fechas">#REF!</definedName>
    <definedName name="fill1" localSheetId="3" hidden="1">#REF!</definedName>
    <definedName name="fill1" localSheetId="2" hidden="1">#REF!</definedName>
    <definedName name="fill1" hidden="1">#REF!</definedName>
    <definedName name="FILTROS" localSheetId="3">#REF!</definedName>
    <definedName name="FILTROS" localSheetId="2">#REF!</definedName>
    <definedName name="FILTROS">#REF!</definedName>
    <definedName name="FINANCIACION">[0]!ERR</definedName>
    <definedName name="FinePrint" localSheetId="3">[49]!FinePrint</definedName>
    <definedName name="FinePrint" localSheetId="2">[49]!FinePrint</definedName>
    <definedName name="FinePrint">[49]!FinePrint</definedName>
    <definedName name="FM">1.18</definedName>
    <definedName name="fnic">[53]Hoja1!$C$13</definedName>
    <definedName name="FO">1.32</definedName>
    <definedName name="FORDESCR" localSheetId="3">'[3]7422CW00'!#REF!</definedName>
    <definedName name="FORDESCR" localSheetId="2">'[3]7422CW00'!#REF!</definedName>
    <definedName name="FORDESCR">'[3]7422CW00'!#REF!</definedName>
    <definedName name="FORM_C3">[74]Hoja1!$A$33:$N$51</definedName>
    <definedName name="FORMOLT" localSheetId="3">'[3]7422CW00'!#REF!</definedName>
    <definedName name="FORMOLT" localSheetId="2">'[3]7422CW00'!#REF!</definedName>
    <definedName name="FORMOLT">'[3]7422CW00'!#REF!</definedName>
    <definedName name="formularioCantidades" localSheetId="3">#REF!</definedName>
    <definedName name="formularioCantidades" localSheetId="2">#REF!</definedName>
    <definedName name="formularioCantidades">#REF!</definedName>
    <definedName name="FORSHE" localSheetId="3">'[3]7422CW00'!#REF!</definedName>
    <definedName name="FORSHE" localSheetId="2">'[3]7422CW00'!#REF!</definedName>
    <definedName name="FORSHE">'[3]7422CW00'!#REF!</definedName>
    <definedName name="FORUNMIS" localSheetId="3">'[3]7422CW00'!#REF!</definedName>
    <definedName name="FORUNMIS" localSheetId="2">'[3]7422CW00'!#REF!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3">#REF!</definedName>
    <definedName name="Full_Print" localSheetId="2">#REF!</definedName>
    <definedName name="Full_Print">#REF!</definedName>
    <definedName name="fwff" hidden="1">{"via1",#N/A,TRUE,"general";"via2",#N/A,TRUE,"general";"via3",#N/A,TRUE,"general"}</definedName>
    <definedName name="fwwe" hidden="1">{"via1",#N/A,TRUE,"general";"via2",#N/A,TRUE,"general";"via3",#N/A,TRUE,"general"}</definedName>
    <definedName name="G" localSheetId="3">#REF!</definedName>
    <definedName name="G" localSheetId="2">#REF!</definedName>
    <definedName name="G">#REF!</definedName>
    <definedName name="G.Eg" localSheetId="3">#REF!</definedName>
    <definedName name="G.Eg" localSheetId="2">#REF!</definedName>
    <definedName name="G.Eg">#REF!</definedName>
    <definedName name="G.Em" localSheetId="3">#REF!</definedName>
    <definedName name="G.Em" localSheetId="2">#REF!</definedName>
    <definedName name="G.Em">#REF!</definedName>
    <definedName name="G.Eo" localSheetId="3">#REF!</definedName>
    <definedName name="G.Eo" localSheetId="2">#REF!</definedName>
    <definedName name="G.Eo">#REF!</definedName>
    <definedName name="G.Ew" localSheetId="3">#REF!</definedName>
    <definedName name="G.Ew" localSheetId="2">#REF!</definedName>
    <definedName name="G.Ew">#REF!</definedName>
    <definedName name="G_C1" localSheetId="3">[12]Tablas!#REF!</definedName>
    <definedName name="G_C1" localSheetId="2">[12]Tablas!#REF!</definedName>
    <definedName name="G_C1">[12]Tablas!#REF!</definedName>
    <definedName name="G_C10" localSheetId="3">[12]Tablas!#REF!</definedName>
    <definedName name="G_C10" localSheetId="2">[12]Tablas!#REF!</definedName>
    <definedName name="G_C10">[12]Tablas!#REF!</definedName>
    <definedName name="G_C11" localSheetId="3">[12]Tablas!#REF!</definedName>
    <definedName name="G_C11" localSheetId="2">[12]Tablas!#REF!</definedName>
    <definedName name="G_C11">[12]Tablas!#REF!</definedName>
    <definedName name="G_C12" localSheetId="3">[12]Tablas!#REF!</definedName>
    <definedName name="G_C12" localSheetId="2">[12]Tablas!#REF!</definedName>
    <definedName name="G_C12">[12]Tablas!#REF!</definedName>
    <definedName name="G_C13" localSheetId="3">[12]Tablas!#REF!</definedName>
    <definedName name="G_C13" localSheetId="2">[12]Tablas!#REF!</definedName>
    <definedName name="G_C13">[12]Tablas!#REF!</definedName>
    <definedName name="G_C14" localSheetId="3">[12]Tablas!#REF!</definedName>
    <definedName name="G_C14" localSheetId="2">[12]Tablas!#REF!</definedName>
    <definedName name="G_C14">[12]Tablas!#REF!</definedName>
    <definedName name="G_C15" localSheetId="3">[12]Tablas!#REF!</definedName>
    <definedName name="G_C15" localSheetId="2">[12]Tablas!#REF!</definedName>
    <definedName name="G_C15">[12]Tablas!#REF!</definedName>
    <definedName name="G_C16" localSheetId="3">[12]Tablas!#REF!</definedName>
    <definedName name="G_C16" localSheetId="2">[12]Tablas!#REF!</definedName>
    <definedName name="G_C16">[12]Tablas!#REF!</definedName>
    <definedName name="G_C17" localSheetId="3">[12]Tablas!#REF!</definedName>
    <definedName name="G_C17" localSheetId="2">[12]Tablas!#REF!</definedName>
    <definedName name="G_C17">[12]Tablas!#REF!</definedName>
    <definedName name="G_C18" localSheetId="3">[12]Tablas!#REF!</definedName>
    <definedName name="G_C18" localSheetId="2">[12]Tablas!#REF!</definedName>
    <definedName name="G_C18">[12]Tablas!#REF!</definedName>
    <definedName name="G_C19" localSheetId="3">[12]Tablas!#REF!</definedName>
    <definedName name="G_C19" localSheetId="2">[12]Tablas!#REF!</definedName>
    <definedName name="G_C19">[12]Tablas!#REF!</definedName>
    <definedName name="G_C2" localSheetId="3">[12]Tablas!#REF!</definedName>
    <definedName name="G_C2" localSheetId="2">[12]Tablas!#REF!</definedName>
    <definedName name="G_C2">[12]Tablas!#REF!</definedName>
    <definedName name="G_C20" localSheetId="3">[12]Tablas!#REF!</definedName>
    <definedName name="G_C20" localSheetId="2">[12]Tablas!#REF!</definedName>
    <definedName name="G_C20">[12]Tablas!#REF!</definedName>
    <definedName name="G_C21" localSheetId="3">[12]Tablas!#REF!</definedName>
    <definedName name="G_C21" localSheetId="2">[12]Tablas!#REF!</definedName>
    <definedName name="G_C21">[12]Tablas!#REF!</definedName>
    <definedName name="G_C22" localSheetId="3">[12]Tablas!#REF!</definedName>
    <definedName name="G_C22" localSheetId="2">[12]Tablas!#REF!</definedName>
    <definedName name="G_C22">[12]Tablas!#REF!</definedName>
    <definedName name="G_C3" localSheetId="3">[12]Tablas!#REF!</definedName>
    <definedName name="G_C3" localSheetId="2">[12]Tablas!#REF!</definedName>
    <definedName name="G_C3">[12]Tablas!#REF!</definedName>
    <definedName name="G_C4" localSheetId="3">[12]Tablas!#REF!</definedName>
    <definedName name="G_C4" localSheetId="2">[12]Tablas!#REF!</definedName>
    <definedName name="G_C4">[12]Tablas!#REF!</definedName>
    <definedName name="G_C5" localSheetId="3">[12]Tablas!#REF!</definedName>
    <definedName name="G_C5" localSheetId="2">[12]Tablas!#REF!</definedName>
    <definedName name="G_C5">[12]Tablas!#REF!</definedName>
    <definedName name="G_C6" localSheetId="3">[12]Tablas!#REF!</definedName>
    <definedName name="G_C6" localSheetId="2">[12]Tablas!#REF!</definedName>
    <definedName name="G_C6">[12]Tablas!#REF!</definedName>
    <definedName name="G_C7" localSheetId="3">[12]Tablas!#REF!</definedName>
    <definedName name="G_C7" localSheetId="2">[12]Tablas!#REF!</definedName>
    <definedName name="G_C7">[12]Tablas!#REF!</definedName>
    <definedName name="G_C8" localSheetId="3">[12]Tablas!#REF!</definedName>
    <definedName name="G_C8" localSheetId="2">[12]Tablas!#REF!</definedName>
    <definedName name="G_C8">[12]Tablas!#REF!</definedName>
    <definedName name="G_C9" localSheetId="3">[12]Tablas!#REF!</definedName>
    <definedName name="G_C9" localSheetId="2">[12]Tablas!#REF!</definedName>
    <definedName name="G_C9">[12]Tablas!#REF!</definedName>
    <definedName name="G1_" localSheetId="3">#REF!</definedName>
    <definedName name="G1_" localSheetId="2">#REF!</definedName>
    <definedName name="G1_">#REF!</definedName>
    <definedName name="GAJ" localSheetId="3">#REF!</definedName>
    <definedName name="GAJ" localSheetId="2">#REF!</definedName>
    <definedName name="GAJ">#REF!</definedName>
    <definedName name="GAS" localSheetId="3">[12]Tablas!#REF!</definedName>
    <definedName name="GAS" localSheetId="2">[12]Tablas!#REF!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3">[11]Tablas!#REF!</definedName>
    <definedName name="GCB" localSheetId="2">[11]Tablas!#REF!</definedName>
    <definedName name="GCB">[11]Tablas!#REF!</definedName>
    <definedName name="GCI" localSheetId="3">[12]Tablas!#REF!</definedName>
    <definedName name="GCI" localSheetId="2">[12]Tablas!#REF!</definedName>
    <definedName name="GCI">[12]Tablas!#REF!</definedName>
    <definedName name="GCN" localSheetId="3">[12]Tablas!#REF!</definedName>
    <definedName name="GCN" localSheetId="2">[12]Tablas!#REF!</definedName>
    <definedName name="GCN">[12]Tablas!#REF!</definedName>
    <definedName name="GCP" localSheetId="3">[12]Tablas!#REF!</definedName>
    <definedName name="GCP" localSheetId="2">[12]Tablas!#REF!</definedName>
    <definedName name="GCP">[12]Tablas!#REF!</definedName>
    <definedName name="GDN" localSheetId="3">[12]Tablas!#REF!</definedName>
    <definedName name="GDN" localSheetId="2">[12]Tablas!#REF!</definedName>
    <definedName name="GDN">[12]Tablas!#REF!</definedName>
    <definedName name="GDR" localSheetId="3">[12]Tablas!#REF!</definedName>
    <definedName name="GDR" localSheetId="2">[12]Tablas!#REF!</definedName>
    <definedName name="GDR">[12]Tablas!#REF!</definedName>
    <definedName name="gdt" hidden="1">{"TAB1",#N/A,TRUE,"GENERAL";"TAB2",#N/A,TRUE,"GENERAL";"TAB3",#N/A,TRUE,"GENERAL";"TAB4",#N/A,TRUE,"GENERAL";"TAB5",#N/A,TRUE,"GENERAL"}</definedName>
    <definedName name="GEA" localSheetId="3">[12]Tablas!#REF!</definedName>
    <definedName name="GEA" localSheetId="2">[12]Tablas!#REF!</definedName>
    <definedName name="GEA">[12]Tablas!#REF!</definedName>
    <definedName name="GEA1_1" localSheetId="3">[12]Tablas!#REF!</definedName>
    <definedName name="GEA1_1" localSheetId="2">[12]Tablas!#REF!</definedName>
    <definedName name="GEA1_1">[12]Tablas!#REF!</definedName>
    <definedName name="GEA1_1_1" localSheetId="3">[12]Tablas!#REF!</definedName>
    <definedName name="GEA1_1_1" localSheetId="2">[12]Tablas!#REF!</definedName>
    <definedName name="GEA1_1_1">[12]Tablas!#REF!</definedName>
    <definedName name="GEA1_1_10" localSheetId="3">[12]Tablas!#REF!</definedName>
    <definedName name="GEA1_1_10" localSheetId="2">[12]Tablas!#REF!</definedName>
    <definedName name="GEA1_1_10">[12]Tablas!#REF!</definedName>
    <definedName name="GEA1_1_2" localSheetId="3">[12]Tablas!#REF!</definedName>
    <definedName name="GEA1_1_2" localSheetId="2">[12]Tablas!#REF!</definedName>
    <definedName name="GEA1_1_2">[12]Tablas!#REF!</definedName>
    <definedName name="GEA1_1_3" localSheetId="3">[12]Tablas!#REF!</definedName>
    <definedName name="GEA1_1_3" localSheetId="2">[12]Tablas!#REF!</definedName>
    <definedName name="GEA1_1_3">[12]Tablas!#REF!</definedName>
    <definedName name="GEA1_1_4" localSheetId="3">[12]Tablas!#REF!</definedName>
    <definedName name="GEA1_1_4" localSheetId="2">[12]Tablas!#REF!</definedName>
    <definedName name="GEA1_1_4">[12]Tablas!#REF!</definedName>
    <definedName name="GEA1_1_5" localSheetId="3">[12]Tablas!#REF!</definedName>
    <definedName name="GEA1_1_5" localSheetId="2">[12]Tablas!#REF!</definedName>
    <definedName name="GEA1_1_5">[12]Tablas!#REF!</definedName>
    <definedName name="GEA1_1_6" localSheetId="3">[12]Tablas!#REF!</definedName>
    <definedName name="GEA1_1_6" localSheetId="2">[12]Tablas!#REF!</definedName>
    <definedName name="GEA1_1_6">[12]Tablas!#REF!</definedName>
    <definedName name="GEA1_1_7" localSheetId="3">[12]Tablas!#REF!</definedName>
    <definedName name="GEA1_1_7" localSheetId="2">[12]Tablas!#REF!</definedName>
    <definedName name="GEA1_1_7">[12]Tablas!#REF!</definedName>
    <definedName name="GEA1_1_8" localSheetId="3">[12]Tablas!#REF!</definedName>
    <definedName name="GEA1_1_8" localSheetId="2">[12]Tablas!#REF!</definedName>
    <definedName name="GEA1_1_8">[12]Tablas!#REF!</definedName>
    <definedName name="GEA1_1_9" localSheetId="3">[12]Tablas!#REF!</definedName>
    <definedName name="GEA1_1_9" localSheetId="2">[12]Tablas!#REF!</definedName>
    <definedName name="GEA1_1_9">[12]Tablas!#REF!</definedName>
    <definedName name="GEA1_2" localSheetId="3">[12]Tablas!#REF!</definedName>
    <definedName name="GEA1_2" localSheetId="2">[12]Tablas!#REF!</definedName>
    <definedName name="GEA1_2">[12]Tablas!#REF!</definedName>
    <definedName name="GEA1_3" localSheetId="3">[12]Tablas!#REF!</definedName>
    <definedName name="GEA1_3" localSheetId="2">[12]Tablas!#REF!</definedName>
    <definedName name="GEA1_3">[12]Tablas!#REF!</definedName>
    <definedName name="GEA1_4" localSheetId="3">[12]Tablas!#REF!</definedName>
    <definedName name="GEA1_4" localSheetId="2">[12]Tablas!#REF!</definedName>
    <definedName name="GEA1_4">[12]Tablas!#REF!</definedName>
    <definedName name="GEC" localSheetId="3">[12]Tablas!#REF!</definedName>
    <definedName name="GEC" localSheetId="2">[12]Tablas!#REF!</definedName>
    <definedName name="GEC">[12]Tablas!#REF!</definedName>
    <definedName name="GEC_ON_DAPIAY" localSheetId="3">#REF!</definedName>
    <definedName name="GEC_ON_DAPIAY" localSheetId="2">#REF!</definedName>
    <definedName name="GEC_ON_DAPIAY">#REF!</definedName>
    <definedName name="GEC_ON_GER" localSheetId="3">#REF!</definedName>
    <definedName name="GEC_ON_GER" localSheetId="2">#REF!</definedName>
    <definedName name="GEC_ON_GER">#REF!</definedName>
    <definedName name="geg" hidden="1">{"via1",#N/A,TRUE,"general";"via2",#N/A,TRUE,"general";"via3",#N/A,TRUE,"general"}</definedName>
    <definedName name="GENERAL" localSheetId="3">#REF!</definedName>
    <definedName name="GENERAL" localSheetId="2">#REF!</definedName>
    <definedName name="GENERAL">#REF!</definedName>
    <definedName name="GENERAL1" localSheetId="3">#REF!</definedName>
    <definedName name="GENERAL1" localSheetId="2">#REF!</definedName>
    <definedName name="GENERAL1">#REF!</definedName>
    <definedName name="Geotex" localSheetId="3">#REF!</definedName>
    <definedName name="Geotex" localSheetId="2">#REF!</definedName>
    <definedName name="Geotex">#REF!</definedName>
    <definedName name="GERENCIA" localSheetId="3">#REF!</definedName>
    <definedName name="GERENCIA" localSheetId="2">#REF!</definedName>
    <definedName name="GERENCIA">#REF!</definedName>
    <definedName name="GERENCIA1" localSheetId="3">#REF!</definedName>
    <definedName name="GERENCIA1" localSheetId="2">#REF!</definedName>
    <definedName name="GERENCIA1">#REF!</definedName>
    <definedName name="GERENCIA2" localSheetId="3">#REF!</definedName>
    <definedName name="GERENCIA2" localSheetId="2">#REF!</definedName>
    <definedName name="GERENCIA2">#REF!</definedName>
    <definedName name="Gerente">[39]EMPRESA!$F$12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3">[12]Tablas!#REF!</definedName>
    <definedName name="GFN" localSheetId="2">[12]Tablas!#REF!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3">'[73]7422CW00'!#REF!</definedName>
    <definedName name="ghf" localSheetId="2">'[73]7422CW00'!#REF!</definedName>
    <definedName name="ghf">'[73]7422CW00'!#REF!</definedName>
    <definedName name="ghfg" hidden="1">{"via1",#N/A,TRUE,"general";"via2",#N/A,TRUE,"general";"via3",#N/A,TRUE,"general"}</definedName>
    <definedName name="ghghy" localSheetId="3">#REF!</definedName>
    <definedName name="ghghy" localSheetId="2">#REF!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3">[12]Tablas!#REF!</definedName>
    <definedName name="GMM_ON_ASO" localSheetId="2">[12]Tablas!#REF!</definedName>
    <definedName name="GMM_ON_ASO">[12]Tablas!#REF!</definedName>
    <definedName name="GMM_ON_DMARES" localSheetId="3">#REF!</definedName>
    <definedName name="GMM_ON_DMARES" localSheetId="2">#REF!</definedName>
    <definedName name="GMM_ON_DMARES">#REF!</definedName>
    <definedName name="GMM_ON_DRIO" localSheetId="3">#REF!</definedName>
    <definedName name="GMM_ON_DRIO" localSheetId="2">#REF!</definedName>
    <definedName name="GMM_ON_DRIO">#REF!</definedName>
    <definedName name="GOR" localSheetId="3">#REF!</definedName>
    <definedName name="GOR" localSheetId="2">#REF!</definedName>
    <definedName name="GOR">#REF!</definedName>
    <definedName name="GOT" localSheetId="3">[12]Tablas!#REF!</definedName>
    <definedName name="GOT" localSheetId="2">[12]Tablas!#REF!</definedName>
    <definedName name="GOT">[12]Tablas!#REF!</definedName>
    <definedName name="GPO" localSheetId="3">[12]Tablas!#REF!</definedName>
    <definedName name="GPO" localSheetId="2">[12]Tablas!#REF!</definedName>
    <definedName name="GPO">[12]Tablas!#REF!</definedName>
    <definedName name="GPR" localSheetId="3">[12]Tablas!#REF!</definedName>
    <definedName name="GPR" localSheetId="2">[12]Tablas!#REF!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3">#REF!</definedName>
    <definedName name="GRAF2" localSheetId="2">#REF!</definedName>
    <definedName name="GRAF2">#REF!</definedName>
    <definedName name="GRAF3" localSheetId="3">#REF!</definedName>
    <definedName name="GRAF3" localSheetId="2">#REF!</definedName>
    <definedName name="GRAF3">#REF!</definedName>
    <definedName name="GRC" localSheetId="3">[12]Tablas!#REF!</definedName>
    <definedName name="GRC" localSheetId="2">[12]Tablas!#REF!</definedName>
    <definedName name="GRC">[12]Tablas!#REF!</definedName>
    <definedName name="GRC_ON_ASO" localSheetId="3">[12]Tablas!#REF!</definedName>
    <definedName name="GRC_ON_ASO" localSheetId="2">[12]Tablas!#REF!</definedName>
    <definedName name="GRC_ON_ASO">[12]Tablas!#REF!</definedName>
    <definedName name="GRC_ON_DAPIAY" localSheetId="3">#REF!</definedName>
    <definedName name="GRC_ON_DAPIAY" localSheetId="2">#REF!</definedName>
    <definedName name="GRC_ON_DAPIAY">#REF!</definedName>
    <definedName name="GRC_ON_GER" localSheetId="3">#REF!</definedName>
    <definedName name="GRC_ON_GER" localSheetId="2">#REF!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3">[12]Tablas!#REF!</definedName>
    <definedName name="GRM" localSheetId="2">[12]Tablas!#REF!</definedName>
    <definedName name="GRM">[12]Tablas!#REF!</definedName>
    <definedName name="GRM_ON_DMARES" localSheetId="3">#REF!</definedName>
    <definedName name="GRM_ON_DMARES" localSheetId="2">#REF!</definedName>
    <definedName name="GRM_ON_DMARES">#REF!</definedName>
    <definedName name="GRM_ON_DRIO" localSheetId="3">#REF!</definedName>
    <definedName name="GRM_ON_DRIO" localSheetId="2">#REF!</definedName>
    <definedName name="GRM_ON_DRIO">#REF!</definedName>
    <definedName name="GRN" localSheetId="3">[12]Tablas!#REF!</definedName>
    <definedName name="GRN" localSheetId="2">[12]Tablas!#REF!</definedName>
    <definedName name="GRN">[12]Tablas!#REF!</definedName>
    <definedName name="GRN_ON_ASO" localSheetId="3">[12]Tablas!#REF!</definedName>
    <definedName name="GRN_ON_ASO" localSheetId="2">[12]Tablas!#REF!</definedName>
    <definedName name="GRN_ON_ASO">[12]Tablas!#REF!</definedName>
    <definedName name="GRN_ON_DIREC" localSheetId="3">#REF!</definedName>
    <definedName name="GRN_ON_DIREC" localSheetId="2">#REF!</definedName>
    <definedName name="GRN_ON_DIREC">#REF!</definedName>
    <definedName name="GRS" localSheetId="3">[12]Tablas!#REF!</definedName>
    <definedName name="GRS" localSheetId="2">[12]Tablas!#REF!</definedName>
    <definedName name="GRS">[12]Tablas!#REF!</definedName>
    <definedName name="GRS_ON_ASO" localSheetId="3">[12]Tablas!#REF!</definedName>
    <definedName name="GRS_ON_ASO" localSheetId="2">[12]Tablas!#REF!</definedName>
    <definedName name="GRS_ON_ASO">[12]Tablas!#REF!</definedName>
    <definedName name="GRS_ON_DIREC" localSheetId="3">#REF!</definedName>
    <definedName name="GRS_ON_DIREC" localSheetId="2">#REF!</definedName>
    <definedName name="GRS_ON_DIREC">#REF!</definedName>
    <definedName name="GRS_ON_HUIL" localSheetId="3">#REF!</definedName>
    <definedName name="GRS_ON_HUIL" localSheetId="2">#REF!</definedName>
    <definedName name="GRS_ON_HUIL">#REF!</definedName>
    <definedName name="grtyerh" hidden="1">{"TAB1",#N/A,TRUE,"GENERAL";"TAB2",#N/A,TRUE,"GENERAL";"TAB3",#N/A,TRUE,"GENERAL";"TAB4",#N/A,TRUE,"GENERAL";"TAB5",#N/A,TRUE,"GENERAL"}</definedName>
    <definedName name="GRUPO1" localSheetId="3">#REF!</definedName>
    <definedName name="GRUPO1" localSheetId="2">#REF!</definedName>
    <definedName name="GRUPO1">#REF!</definedName>
    <definedName name="GRUPO123" localSheetId="3">#REF!</definedName>
    <definedName name="GRUPO123" localSheetId="2">#REF!</definedName>
    <definedName name="GRUPO123">#REF!</definedName>
    <definedName name="GRUPO13" localSheetId="3">#REF!</definedName>
    <definedName name="GRUPO13" localSheetId="2">#REF!</definedName>
    <definedName name="GRUPO13">#REF!</definedName>
    <definedName name="GRUPO2" localSheetId="3">#REF!</definedName>
    <definedName name="GRUPO2" localSheetId="2">#REF!</definedName>
    <definedName name="GRUPO2">#REF!</definedName>
    <definedName name="grupo3">[53]Hoja1!$F$6</definedName>
    <definedName name="grupo4">[53]Hoja1!$F$7</definedName>
    <definedName name="grupo5">[53]Hoja1!$F$10</definedName>
    <definedName name="grupo6">[53]Hoja1!$F$11</definedName>
    <definedName name="grupo7">[53]Hoja1!$F$12</definedName>
    <definedName name="grupo8">[53]Hoja1!$F$13</definedName>
    <definedName name="grupo9">[53]Hoja1!$F$14</definedName>
    <definedName name="GSDG" hidden="1">{"TAB1",#N/A,TRUE,"GENERAL";"TAB2",#N/A,TRUE,"GENERAL";"TAB3",#N/A,TRUE,"GENERAL";"TAB4",#N/A,TRUE,"GENERAL";"TAB5",#N/A,TRUE,"GENERAL"}</definedName>
    <definedName name="gsfsf" hidden="1">{"via1",#N/A,TRUE,"general";"via2",#N/A,TRUE,"general";"via3",#N/A,TRUE,"general"}</definedName>
    <definedName name="GT">[75]BASE!$C$4:$H$255</definedName>
    <definedName name="GTC" localSheetId="3">[12]Tablas!#REF!</definedName>
    <definedName name="GTC" localSheetId="2">[12]Tablas!#REF!</definedName>
    <definedName name="GTC">[12]Tablas!#REF!</definedName>
    <definedName name="GTE" localSheetId="3">[12]Tablas!#REF!</definedName>
    <definedName name="GTE" localSheetId="2">[12]Tablas!#REF!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3">#REF!</definedName>
    <definedName name="GTO_ADMON" localSheetId="2">#REF!</definedName>
    <definedName name="GTO_ADMON">#REF!</definedName>
    <definedName name="GTO_INVEST" localSheetId="3">#REF!</definedName>
    <definedName name="GTO_INVEST" localSheetId="2">#REF!</definedName>
    <definedName name="GTO_INVEST">#REF!</definedName>
    <definedName name="GTO_OPERA" localSheetId="3">#REF!</definedName>
    <definedName name="GTO_OPERA" localSheetId="2">#REF!</definedName>
    <definedName name="GTO_OPERA">#REF!</definedName>
    <definedName name="GTP" localSheetId="3">[12]Tablas!#REF!</definedName>
    <definedName name="GTP" localSheetId="2">[12]Tablas!#REF!</definedName>
    <definedName name="GTP">[12]Tablas!#REF!</definedName>
    <definedName name="GTRE" localSheetId="3">#REF!</definedName>
    <definedName name="GTRE" localSheetId="2">#REF!</definedName>
    <definedName name="GTRE">#REF!</definedName>
    <definedName name="h" localSheetId="3">#REF!</definedName>
    <definedName name="h" localSheetId="2">#REF!</definedName>
    <definedName name="h">#REF!</definedName>
    <definedName name="H_pump" localSheetId="3">#REF!</definedName>
    <definedName name="H_pump" localSheetId="2">#REF!</definedName>
    <definedName name="H_pump">#REF!</definedName>
    <definedName name="h9h" hidden="1">{"via1",#N/A,TRUE,"general";"via2",#N/A,TRUE,"general";"via3",#N/A,TRUE,"general"}</definedName>
    <definedName name="Hazards" localSheetId="3">#REF!</definedName>
    <definedName name="Hazards" localSheetId="2">#REF!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3">ROW(#REF!)</definedName>
    <definedName name="Header_Row" localSheetId="2">ROW(#REF!)</definedName>
    <definedName name="Header_Row">ROW(#REF!)</definedName>
    <definedName name="hed">[53]Datos!$D$8</definedName>
    <definedName name="hen">[53]Datos!$D$9</definedName>
    <definedName name="HERRERO" localSheetId="3">#REF!</definedName>
    <definedName name="HERRERO" localSheetId="2">#REF!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[44]steel!$F$7:$J$7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3">#REF!</definedName>
    <definedName name="HM" localSheetId="2">#REF!</definedName>
    <definedName name="HM">#REF!</definedName>
    <definedName name="hn" hidden="1">{"TAB1",#N/A,TRUE,"GENERAL";"TAB2",#N/A,TRUE,"GENERAL";"TAB3",#N/A,TRUE,"GENERAL";"TAB4",#N/A,TRUE,"GENERAL";"TAB5",#N/A,TRUE,"GENERAL"}</definedName>
    <definedName name="HOJA1" localSheetId="3">#REF!</definedName>
    <definedName name="HOJA1" localSheetId="2">#REF!</definedName>
    <definedName name="HOJA1">#REF!</definedName>
    <definedName name="horat" localSheetId="3">'[20]Itemes Renovación'!#REF!</definedName>
    <definedName name="horat" localSheetId="2">'[20]Itemes Renovación'!#REF!</definedName>
    <definedName name="horat">'[20]Itemes Renovación'!#REF!</definedName>
    <definedName name="Hornos" localSheetId="3">#REF!</definedName>
    <definedName name="Hornos" localSheetId="2">#REF!</definedName>
    <definedName name="Hornos">#REF!</definedName>
    <definedName name="HP_stg_Hz" localSheetId="3">#REF!</definedName>
    <definedName name="HP_stg_Hz" localSheetId="2">#REF!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[53]Datos!$D$7</definedName>
    <definedName name="hrthtrh" hidden="1">{"TAB1",#N/A,TRUE,"GENERAL";"TAB2",#N/A,TRUE,"GENERAL";"TAB3",#N/A,TRUE,"GENERAL";"TAB4",#N/A,TRUE,"GENERAL";"TAB5",#N/A,TRUE,"GENERAL"}</definedName>
    <definedName name="hs" localSheetId="3">#REF!</definedName>
    <definedName name="hs" localSheetId="2">#REF!</definedName>
    <definedName name="hs">#REF!</definedName>
    <definedName name="hsfg" hidden="1">{"via1",#N/A,TRUE,"general";"via2",#N/A,TRUE,"general";"via3",#N/A,TRUE,"general"}</definedName>
    <definedName name="HTAS" localSheetId="3">#REF!</definedName>
    <definedName name="HTAS" localSheetId="2">#REF!</definedName>
    <definedName name="HTAS">#REF!</definedName>
    <definedName name="HTAS1" localSheetId="3">#REF!</definedName>
    <definedName name="HTAS1" localSheetId="2">#REF!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3">#REF!</definedName>
    <definedName name="hut" localSheetId="2">#REF!</definedName>
    <definedName name="hut">#REF!</definedName>
    <definedName name="hxdfk" localSheetId="3">#REF!</definedName>
    <definedName name="hxdfk" localSheetId="2">#REF!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3">#REF!</definedName>
    <definedName name="I" localSheetId="2">#REF!</definedName>
    <definedName name="I">#REF!</definedName>
    <definedName name="i0" localSheetId="3">#REF!</definedName>
    <definedName name="i0" localSheetId="2">#REF!</definedName>
    <definedName name="i0">#REF!</definedName>
    <definedName name="i8i" hidden="1">{"TAB1",#N/A,TRUE,"GENERAL";"TAB2",#N/A,TRUE,"GENERAL";"TAB3",#N/A,TRUE,"GENERAL";"TAB4",#N/A,TRUE,"GENERAL";"TAB5",#N/A,TRUE,"GENERAL"}</definedName>
    <definedName name="ic">[53]Hoja1!$C$17</definedName>
    <definedName name="icbf">[53]Hoja1!$C$15</definedName>
    <definedName name="Icct" localSheetId="3">#REF!</definedName>
    <definedName name="Icct" localSheetId="2">#REF!</definedName>
    <definedName name="Icct">#REF!</definedName>
    <definedName name="ICP" localSheetId="3">[12]Tablas!#REF!</definedName>
    <definedName name="ICP" localSheetId="2">[12]Tablas!#REF!</definedName>
    <definedName name="ICP">[12]Tablas!#REF!</definedName>
    <definedName name="ICP1_1" localSheetId="3">[12]Tablas!#REF!</definedName>
    <definedName name="ICP1_1" localSheetId="2">[12]Tablas!#REF!</definedName>
    <definedName name="ICP1_1">[12]Tablas!#REF!</definedName>
    <definedName name="ICP1_1_1" localSheetId="3">[12]Tablas!#REF!</definedName>
    <definedName name="ICP1_1_1" localSheetId="2">[12]Tablas!#REF!</definedName>
    <definedName name="ICP1_1_1">[12]Tablas!#REF!</definedName>
    <definedName name="ICP1_1_2" localSheetId="3">[12]Tablas!#REF!</definedName>
    <definedName name="ICP1_1_2" localSheetId="2">[12]Tablas!#REF!</definedName>
    <definedName name="ICP1_1_2">[12]Tablas!#REF!</definedName>
    <definedName name="ICP1_1_3" localSheetId="3">[12]Tablas!#REF!</definedName>
    <definedName name="ICP1_1_3" localSheetId="2">[12]Tablas!#REF!</definedName>
    <definedName name="ICP1_1_3">[12]Tablas!#REF!</definedName>
    <definedName name="ICP1_1_4" localSheetId="3">[12]Tablas!#REF!</definedName>
    <definedName name="ICP1_1_4" localSheetId="2">[12]Tablas!#REF!</definedName>
    <definedName name="ICP1_1_4">[12]Tablas!#REF!</definedName>
    <definedName name="ICP1_2" localSheetId="3">[12]Tablas!#REF!</definedName>
    <definedName name="ICP1_2" localSheetId="2">[12]Tablas!#REF!</definedName>
    <definedName name="ICP1_2">[12]Tablas!#REF!</definedName>
    <definedName name="ICP1_3" localSheetId="3">[12]Tablas!#REF!</definedName>
    <definedName name="ICP1_3" localSheetId="2">[12]Tablas!#REF!</definedName>
    <definedName name="ICP1_3">[12]Tablas!#REF!</definedName>
    <definedName name="ICP1_4" localSheetId="3">[12]Tablas!#REF!</definedName>
    <definedName name="ICP1_4" localSheetId="2">[12]Tablas!#REF!</definedName>
    <definedName name="ICP1_4">[12]Tablas!#REF!</definedName>
    <definedName name="ID">[0]!ERR</definedName>
    <definedName name="IF" localSheetId="3">'[50]A. P. U.'!#REF!</definedName>
    <definedName name="IF" localSheetId="2">'[50]A. P. U.'!#REF!</definedName>
    <definedName name="IF">'[50]A. P. U.'!#REF!</definedName>
    <definedName name="Ig" localSheetId="3">#REF!</definedName>
    <definedName name="Ig" localSheetId="2">#REF!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3">#REF!</definedName>
    <definedName name="IL" localSheetId="2">#REF!</definedName>
    <definedName name="IL">#REF!</definedName>
    <definedName name="im">'[76]1'!$N$41</definedName>
    <definedName name="IMP">[25]otros!$C$3</definedName>
    <definedName name="IMPRESSION" localSheetId="3">#REF!</definedName>
    <definedName name="IMPRESSION" localSheetId="2">#REF!</definedName>
    <definedName name="IMPRESSION">#REF!</definedName>
    <definedName name="imprimir" localSheetId="3">#REF!</definedName>
    <definedName name="imprimir" localSheetId="2">#REF!</definedName>
    <definedName name="imprimir">#REF!</definedName>
    <definedName name="IMPTOS" localSheetId="3">#REF!</definedName>
    <definedName name="IMPTOS" localSheetId="2">#REF!</definedName>
    <definedName name="IMPTOS">#REF!</definedName>
    <definedName name="IMPTOS1" localSheetId="3">#REF!</definedName>
    <definedName name="IMPTOS1" localSheetId="2">#REF!</definedName>
    <definedName name="IMPTOS1">#REF!</definedName>
    <definedName name="INC" localSheetId="3">#REF!</definedName>
    <definedName name="INC" localSheetId="2">#REF!</definedName>
    <definedName name="INC">#REF!</definedName>
    <definedName name="INCR._PRODC." localSheetId="3">#REF!</definedName>
    <definedName name="INCR._PRODC." localSheetId="2">#REF!</definedName>
    <definedName name="INCR._PRODC.">#REF!</definedName>
    <definedName name="INDICE" localSheetId="3">#REF!</definedName>
    <definedName name="INDICE" localSheetId="2">#REF!</definedName>
    <definedName name="INDICE">#REF!</definedName>
    <definedName name="inf" localSheetId="3">#REF!</definedName>
    <definedName name="inf" localSheetId="2">#REF!</definedName>
    <definedName name="inf">#REF!</definedName>
    <definedName name="INFORME">[77]TABLAS!$A$1:$A$65536</definedName>
    <definedName name="Informe_semanal" localSheetId="3">#REF!</definedName>
    <definedName name="Informe_semanal" localSheetId="2">#REF!</definedName>
    <definedName name="Informe_semanal">#REF!</definedName>
    <definedName name="INGENIERIA1" localSheetId="3" hidden="1">#REF!</definedName>
    <definedName name="INGENIERIA1" localSheetId="2" hidden="1">#REF!</definedName>
    <definedName name="INGENIERIA1" hidden="1">#REF!</definedName>
    <definedName name="INGENIERIA11" localSheetId="3" hidden="1">#REF!</definedName>
    <definedName name="INGENIERIA11" localSheetId="2" hidden="1">#REF!</definedName>
    <definedName name="INGENIERIA11" hidden="1">#REF!</definedName>
    <definedName name="iniciales">'[27]Reservas de Petróleo'!$A$2,'[27]Reservas de Petróleo'!$A$1,'[27]Reservas de Petróleo'!$D$4,'[27]Reservas de Petróleo'!$D$1:$D$65536</definedName>
    <definedName name="Inicio">[34]BASES!$E$26</definedName>
    <definedName name="INPU" localSheetId="3">#REF!</definedName>
    <definedName name="INPU" localSheetId="2">#REF!</definedName>
    <definedName name="INPU">#REF!</definedName>
    <definedName name="INPUT" localSheetId="3">'[3]7422CW00'!#REF!</definedName>
    <definedName name="INPUT" localSheetId="2">'[3]7422CW00'!#REF!</definedName>
    <definedName name="INPUT">'[3]7422CW00'!#REF!</definedName>
    <definedName name="INSU">[78]INSUMOS!$A$1:$E$65536</definedName>
    <definedName name="Insumos_auxiliares" localSheetId="3">[79]Insumos!#REF!</definedName>
    <definedName name="Insumos_auxiliares" localSheetId="2">[79]Insumos!#REF!</definedName>
    <definedName name="Insumos_auxiliares">[79]Insumos!#REF!</definedName>
    <definedName name="Insumos_basicos" localSheetId="3">#REF!</definedName>
    <definedName name="Insumos_basicos" localSheetId="2">#REF!</definedName>
    <definedName name="Insumos_basicos">#REF!</definedName>
    <definedName name="Int" localSheetId="3">#REF!</definedName>
    <definedName name="Int" localSheetId="2">#REF!</definedName>
    <definedName name="Int">#REF!</definedName>
    <definedName name="InTap">[20]Interc.tapones!$E$1:$E$65536</definedName>
    <definedName name="INTER">[69]Hoja3!$F$7:$F$9</definedName>
    <definedName name="Intercambiadores" localSheetId="3">#REF!</definedName>
    <definedName name="Intercambiadores" localSheetId="2">#REF!</definedName>
    <definedName name="Intercambiadores">#REF!</definedName>
    <definedName name="Interest_Rate" localSheetId="3">#REF!</definedName>
    <definedName name="Interest_Rate" localSheetId="2">#REF!</definedName>
    <definedName name="Interest_Rate">#REF!</definedName>
    <definedName name="INTERMEDIA_I" localSheetId="3">#REF!</definedName>
    <definedName name="INTERMEDIA_I" localSheetId="2">#REF!</definedName>
    <definedName name="INTERMEDIA_I">#REF!</definedName>
    <definedName name="Interventor">[39]CONTRATO!$E$12</definedName>
    <definedName name="IntVal">'[20]Interc.válv.'!$E$1:$E$65536</definedName>
    <definedName name="INV_11">'[80]PR 1'!$A$2:$N$655</definedName>
    <definedName name="INV_Payments" localSheetId="3">[49]!INV_Payments</definedName>
    <definedName name="INV_Payments" localSheetId="2">[49]!INV_Payments</definedName>
    <definedName name="INV_Payments">[49]!INV_Payments</definedName>
    <definedName name="InvDol1" localSheetId="3">#REF!</definedName>
    <definedName name="InvDol1" localSheetId="2">#REF!</definedName>
    <definedName name="InvDol1">#REF!</definedName>
    <definedName name="InvDol2" localSheetId="3">#REF!</definedName>
    <definedName name="InvDol2" localSheetId="2">#REF!</definedName>
    <definedName name="InvDol2">#REF!</definedName>
    <definedName name="InvDol3" localSheetId="3">#REF!</definedName>
    <definedName name="InvDol3" localSheetId="2">#REF!</definedName>
    <definedName name="InvDol3">#REF!</definedName>
    <definedName name="InvDol4" localSheetId="3">#REF!</definedName>
    <definedName name="InvDol4" localSheetId="2">#REF!</definedName>
    <definedName name="InvDol4">#REF!</definedName>
    <definedName name="InvDol5" localSheetId="3">#REF!</definedName>
    <definedName name="InvDol5" localSheetId="2">#REF!</definedName>
    <definedName name="InvDol5">#REF!</definedName>
    <definedName name="InvDol6" localSheetId="3">#REF!</definedName>
    <definedName name="InvDol6" localSheetId="2">#REF!</definedName>
    <definedName name="InvDol6">#REF!</definedName>
    <definedName name="InvDol7" localSheetId="3">#REF!</definedName>
    <definedName name="InvDol7" localSheetId="2">#REF!</definedName>
    <definedName name="InvDol7">#REF!</definedName>
    <definedName name="InvDol8" localSheetId="3">#REF!</definedName>
    <definedName name="InvDol8" localSheetId="2">#REF!</definedName>
    <definedName name="InvDol8">#REF!</definedName>
    <definedName name="IOU" localSheetId="3">#REF!</definedName>
    <definedName name="IOU" localSheetId="2">#REF!</definedName>
    <definedName name="IOU">#REF!</definedName>
    <definedName name="IOUHH">[0]!ERR</definedName>
    <definedName name="IP" localSheetId="3">#REF!</definedName>
    <definedName name="IP" localSheetId="2">#REF!</definedName>
    <definedName name="IP">#REF!</definedName>
    <definedName name="irng" localSheetId="3" hidden="1">#REF!</definedName>
    <definedName name="irng" localSheetId="2" hidden="1">#REF!</definedName>
    <definedName name="irng" hidden="1">#REF!</definedName>
    <definedName name="Iss">'[39]LIQUIDA-NOMINA'!$AT$4</definedName>
    <definedName name="issafp">[53]Hoja1!$C$19</definedName>
    <definedName name="isscs">[53]Hoja1!$C$21</definedName>
    <definedName name="isseps">[53]Hoja1!$C$20</definedName>
    <definedName name="ITEM">[75]BASE!$C$4:$H$255</definedName>
    <definedName name="ITEM1" localSheetId="3">#REF!</definedName>
    <definedName name="ITEM1" localSheetId="2">#REF!</definedName>
    <definedName name="ITEM1">#REF!</definedName>
    <definedName name="ITEM15" localSheetId="3">#REF!</definedName>
    <definedName name="ITEM15" localSheetId="2">#REF!</definedName>
    <definedName name="ITEM15">#REF!</definedName>
    <definedName name="ITEM2" localSheetId="3">#REF!</definedName>
    <definedName name="ITEM2" localSheetId="2">#REF!</definedName>
    <definedName name="ITEM2">#REF!</definedName>
    <definedName name="item210.3" localSheetId="3">#REF!</definedName>
    <definedName name="item210.3" localSheetId="2">#REF!</definedName>
    <definedName name="item210.3">#REF!</definedName>
    <definedName name="item230.1" localSheetId="3">#REF!</definedName>
    <definedName name="item230.1" localSheetId="2">#REF!</definedName>
    <definedName name="item230.1">#REF!</definedName>
    <definedName name="ITEM3" localSheetId="3">#REF!</definedName>
    <definedName name="ITEM3" localSheetId="2">#REF!</definedName>
    <definedName name="ITEM3">#REF!</definedName>
    <definedName name="item310" localSheetId="3">#REF!</definedName>
    <definedName name="item310" localSheetId="2">#REF!</definedName>
    <definedName name="item310">#REF!</definedName>
    <definedName name="item320.2" localSheetId="3">#REF!</definedName>
    <definedName name="item320.2" localSheetId="2">#REF!</definedName>
    <definedName name="item320.2">#REF!</definedName>
    <definedName name="item330.1" localSheetId="3">#REF!</definedName>
    <definedName name="item330.1" localSheetId="2">#REF!</definedName>
    <definedName name="item330.1">#REF!</definedName>
    <definedName name="item420" localSheetId="3">#REF!</definedName>
    <definedName name="item420" localSheetId="2">#REF!</definedName>
    <definedName name="item420">#REF!</definedName>
    <definedName name="item450.2P" localSheetId="3">#REF!</definedName>
    <definedName name="item450.2P" localSheetId="2">#REF!</definedName>
    <definedName name="item450.2P">#REF!</definedName>
    <definedName name="item600.1" localSheetId="3">#REF!</definedName>
    <definedName name="item600.1" localSheetId="2">#REF!</definedName>
    <definedName name="item600.1">#REF!</definedName>
    <definedName name="item610.1" localSheetId="3">#REF!</definedName>
    <definedName name="item610.1" localSheetId="2">#REF!</definedName>
    <definedName name="item610.1">#REF!</definedName>
    <definedName name="item610.2" localSheetId="3">#REF!</definedName>
    <definedName name="item610.2" localSheetId="2">#REF!</definedName>
    <definedName name="item610.2">#REF!</definedName>
    <definedName name="item630.4" localSheetId="3">#REF!</definedName>
    <definedName name="item630.4" localSheetId="2">#REF!</definedName>
    <definedName name="item630.4">#REF!</definedName>
    <definedName name="item630.6" localSheetId="3">#REF!</definedName>
    <definedName name="item630.6" localSheetId="2">#REF!</definedName>
    <definedName name="item630.6">#REF!</definedName>
    <definedName name="item630.7" localSheetId="3">#REF!</definedName>
    <definedName name="item630.7" localSheetId="2">#REF!</definedName>
    <definedName name="item630.7">#REF!</definedName>
    <definedName name="item640.3" localSheetId="3">#REF!</definedName>
    <definedName name="item640.3" localSheetId="2">#REF!</definedName>
    <definedName name="item640.3">#REF!</definedName>
    <definedName name="item661" localSheetId="3">#REF!</definedName>
    <definedName name="item661" localSheetId="2">#REF!</definedName>
    <definedName name="item661">#REF!</definedName>
    <definedName name="item671" localSheetId="3">#REF!</definedName>
    <definedName name="item671" localSheetId="2">#REF!</definedName>
    <definedName name="item671">#REF!</definedName>
    <definedName name="item673.1" localSheetId="3">#REF!</definedName>
    <definedName name="item673.1" localSheetId="2">#REF!</definedName>
    <definedName name="item673.1">#REF!</definedName>
    <definedName name="item673.3" localSheetId="3">#REF!</definedName>
    <definedName name="item673.3" localSheetId="2">#REF!</definedName>
    <definedName name="item673.3">#REF!</definedName>
    <definedName name="item681" localSheetId="3">#REF!</definedName>
    <definedName name="item681" localSheetId="2">#REF!</definedName>
    <definedName name="item681">#REF!</definedName>
    <definedName name="item700.1" localSheetId="3">#REF!</definedName>
    <definedName name="item700.1" localSheetId="2">#REF!</definedName>
    <definedName name="item700.1">#REF!</definedName>
    <definedName name="item710.1" localSheetId="3">#REF!</definedName>
    <definedName name="item710.1" localSheetId="2">#REF!</definedName>
    <definedName name="item710.1">#REF!</definedName>
    <definedName name="item710.2" localSheetId="3">#REF!</definedName>
    <definedName name="item710.2" localSheetId="2">#REF!</definedName>
    <definedName name="item710.2">#REF!</definedName>
    <definedName name="item730.1" localSheetId="3">#REF!</definedName>
    <definedName name="item730.1" localSheetId="2">#REF!</definedName>
    <definedName name="item730.1">#REF!</definedName>
    <definedName name="item730.2" localSheetId="3">#REF!</definedName>
    <definedName name="item730.2" localSheetId="2">#REF!</definedName>
    <definedName name="item730.2">#REF!</definedName>
    <definedName name="item730.2.4" localSheetId="3">#REF!</definedName>
    <definedName name="item730.2.4" localSheetId="2">#REF!</definedName>
    <definedName name="item730.2.4">#REF!</definedName>
    <definedName name="item900.2" localSheetId="3">#REF!</definedName>
    <definedName name="item900.2" localSheetId="2">#REF!</definedName>
    <definedName name="item900.2">#REF!</definedName>
    <definedName name="ItemCodos" localSheetId="3">#REF!</definedName>
    <definedName name="ItemCodos" localSheetId="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3">#REF!</definedName>
    <definedName name="IVA" localSheetId="2">#REF!</definedName>
    <definedName name="IVA">#REF!</definedName>
    <definedName name="iwjer" localSheetId="3">#REF!</definedName>
    <definedName name="iwjer" localSheetId="2">#REF!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3" hidden="1">#REF!</definedName>
    <definedName name="jfç" localSheetId="2"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3">#REF!</definedName>
    <definedName name="jkl" localSheetId="2">#REF!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 localSheetId="2">#REF!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3">#REF!</definedName>
    <definedName name="K0F1" localSheetId="2">#REF!</definedName>
    <definedName name="K0F1">#REF!</definedName>
    <definedName name="K0F2" localSheetId="3">#REF!</definedName>
    <definedName name="K0F2" localSheetId="2">#REF!</definedName>
    <definedName name="K0F2">#REF!</definedName>
    <definedName name="K10ALO" localSheetId="3">#REF!</definedName>
    <definedName name="K10ALO" localSheetId="2">#REF!</definedName>
    <definedName name="K10ALO">#REF!</definedName>
    <definedName name="K11ALO" localSheetId="3">#REF!</definedName>
    <definedName name="K11ALO" localSheetId="2">#REF!</definedName>
    <definedName name="K11ALO">#REF!</definedName>
    <definedName name="K1F1" localSheetId="3">#REF!</definedName>
    <definedName name="K1F1" localSheetId="2">#REF!</definedName>
    <definedName name="K1F1">#REF!</definedName>
    <definedName name="K1F2" localSheetId="3">#REF!</definedName>
    <definedName name="K1F2" localSheetId="2">#REF!</definedName>
    <definedName name="K1F2">#REF!</definedName>
    <definedName name="K2F1" localSheetId="3">#REF!</definedName>
    <definedName name="K2F1" localSheetId="2">#REF!</definedName>
    <definedName name="K2F1">#REF!</definedName>
    <definedName name="K2F2" localSheetId="3">#REF!</definedName>
    <definedName name="K2F2" localSheetId="2">#REF!</definedName>
    <definedName name="K2F2">#REF!</definedName>
    <definedName name="K3F1" localSheetId="3">#REF!</definedName>
    <definedName name="K3F1" localSheetId="2">#REF!</definedName>
    <definedName name="K3F1">#REF!</definedName>
    <definedName name="K3F2" localSheetId="3">#REF!</definedName>
    <definedName name="K3F2" localSheetId="2">#REF!</definedName>
    <definedName name="K3F2">#REF!</definedName>
    <definedName name="K4F1" localSheetId="3">#REF!</definedName>
    <definedName name="K4F1" localSheetId="2">#REF!</definedName>
    <definedName name="K4F1">#REF!</definedName>
    <definedName name="K4F2" localSheetId="3">#REF!</definedName>
    <definedName name="K4F2" localSheetId="2">#REF!</definedName>
    <definedName name="K4F2">#REF!</definedName>
    <definedName name="K5F1" localSheetId="3">#REF!</definedName>
    <definedName name="K5F1" localSheetId="2">#REF!</definedName>
    <definedName name="K5F1">#REF!</definedName>
    <definedName name="K5F2" localSheetId="3">#REF!</definedName>
    <definedName name="K5F2" localSheetId="2">#REF!</definedName>
    <definedName name="K5F2">#REF!</definedName>
    <definedName name="K6F1" localSheetId="3">#REF!</definedName>
    <definedName name="K6F1" localSheetId="2">#REF!</definedName>
    <definedName name="K6F1">#REF!</definedName>
    <definedName name="K6F2" localSheetId="3">#REF!</definedName>
    <definedName name="K6F2" localSheetId="2">#REF!</definedName>
    <definedName name="K6F2">#REF!</definedName>
    <definedName name="K7F1" localSheetId="3">#REF!</definedName>
    <definedName name="K7F1" localSheetId="2">#REF!</definedName>
    <definedName name="K7F1">#REF!</definedName>
    <definedName name="K7F2" localSheetId="3">#REF!</definedName>
    <definedName name="K7F2" localSheetId="2">#REF!</definedName>
    <definedName name="K7F2">#REF!</definedName>
    <definedName name="K8ALO" localSheetId="3">#REF!</definedName>
    <definedName name="K8ALO" localSheetId="2">#REF!</definedName>
    <definedName name="K8ALO">#REF!</definedName>
    <definedName name="K8F1" localSheetId="3">#REF!</definedName>
    <definedName name="K8F1" localSheetId="2">#REF!</definedName>
    <definedName name="K8F1">#REF!</definedName>
    <definedName name="K8F2" localSheetId="3">#REF!</definedName>
    <definedName name="K8F2" localSheetId="2">#REF!</definedName>
    <definedName name="K8F2">#REF!</definedName>
    <definedName name="K9ALO" localSheetId="3">#REF!</definedName>
    <definedName name="K9ALO" localSheetId="2">#REF!</definedName>
    <definedName name="K9ALO">#REF!</definedName>
    <definedName name="kdmfm" localSheetId="3" hidden="1">#REF!</definedName>
    <definedName name="kdmfm" localSheetId="2" hidden="1">#REF!</definedName>
    <definedName name="kdmfm" hidden="1">#REF!</definedName>
    <definedName name="kf" localSheetId="3">#REF!</definedName>
    <definedName name="kf" localSheetId="2">#REF!</definedName>
    <definedName name="kf">#REF!</definedName>
    <definedName name="kh" localSheetId="3">#REF!</definedName>
    <definedName name="kh" localSheetId="2">#REF!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3">#REF!</definedName>
    <definedName name="kj" localSheetId="2">#REF!</definedName>
    <definedName name="kj">#REF!</definedName>
    <definedName name="kjhkd" hidden="1">{"via1",#N/A,TRUE,"general";"via2",#N/A,TRUE,"general";"via3",#N/A,TRUE,"general"}</definedName>
    <definedName name="kjj" localSheetId="3">#REF!</definedName>
    <definedName name="kjj" localSheetId="2">#REF!</definedName>
    <definedName name="kjj">#REF!</definedName>
    <definedName name="kjk" hidden="1">{"via1",#N/A,TRUE,"general";"via2",#N/A,TRUE,"general";"via3",#N/A,TRUE,"general"}</definedName>
    <definedName name="kjtrkjr" hidden="1">{"via1",#N/A,TRUE,"general";"via2",#N/A,TRUE,"general";"via3",#N/A,TRUE,"general"}</definedName>
    <definedName name="kk" localSheetId="3">#REF!</definedName>
    <definedName name="kk" localSheetId="2">#REF!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3">#REF!</definedName>
    <definedName name="klklk" localSheetId="2">#REF!</definedName>
    <definedName name="klklk">#REF!</definedName>
    <definedName name="km" localSheetId="3">#REF!</definedName>
    <definedName name="km" localSheetId="2">#REF!</definedName>
    <definedName name="km">#REF!</definedName>
    <definedName name="krtrk" hidden="1">{"via1",#N/A,TRUE,"general";"via2",#N/A,TRUE,"general";"via3",#N/A,TRUE,"general"}</definedName>
    <definedName name="ks" localSheetId="3">#REF!</definedName>
    <definedName name="ks" localSheetId="2">#REF!</definedName>
    <definedName name="ks">#REF!</definedName>
    <definedName name="ksogtk" localSheetId="3">#REF!</definedName>
    <definedName name="ksogtk" localSheetId="2">#REF!</definedName>
    <definedName name="ksogtk">#REF!</definedName>
    <definedName name="kuyhgbe" localSheetId="3">#REF!</definedName>
    <definedName name="kuyhgbe" localSheetId="2">#REF!</definedName>
    <definedName name="kuyhgbe">#REF!</definedName>
    <definedName name="kyr" hidden="1">{"TAB1",#N/A,TRUE,"GENERAL";"TAB2",#N/A,TRUE,"GENERAL";"TAB3",#N/A,TRUE,"GENERAL";"TAB4",#N/A,TRUE,"GENERAL";"TAB5",#N/A,TRUE,"GENERAL"}</definedName>
    <definedName name="L" localSheetId="3">#REF!</definedName>
    <definedName name="L" localSheetId="2">#REF!</definedName>
    <definedName name="L">#REF!</definedName>
    <definedName name="la" localSheetId="3">#REF!</definedName>
    <definedName name="la" localSheetId="2">#REF!</definedName>
    <definedName name="la">#REF!</definedName>
    <definedName name="LAF" localSheetId="3">#REF!</definedName>
    <definedName name="LAF" localSheetId="2">#REF!</definedName>
    <definedName name="LAF">#REF!</definedName>
    <definedName name="lame" localSheetId="3" hidden="1">#REF!</definedName>
    <definedName name="lame" localSheetId="2" hidden="1">#REF!</definedName>
    <definedName name="lame" hidden="1">#REF!</definedName>
    <definedName name="LANODO" localSheetId="3">#REF!</definedName>
    <definedName name="LANODO" localSheetId="2">#REF!</definedName>
    <definedName name="LANODO">#REF!</definedName>
    <definedName name="LANODOFT" localSheetId="3">#REF!</definedName>
    <definedName name="LANODOFT" localSheetId="2">#REF!</definedName>
    <definedName name="LANODOFT">#REF!</definedName>
    <definedName name="Last_Row">#N/A</definedName>
    <definedName name="lb" localSheetId="3">#REF!</definedName>
    <definedName name="lb" localSheetId="2">#REF!</definedName>
    <definedName name="lb">#REF!</definedName>
    <definedName name="ld" localSheetId="3">#REF!</definedName>
    <definedName name="ld" localSheetId="2">#REF!</definedName>
    <definedName name="ld">#REF!</definedName>
    <definedName name="Libro1_Hoja1_Lista" localSheetId="3">[81]LISTADO!#REF!</definedName>
    <definedName name="Libro1_Hoja1_Lista" localSheetId="2">[81]LISTADO!#REF!</definedName>
    <definedName name="Libro1_Hoja1_Lista">[81]LISTADO!#REF!</definedName>
    <definedName name="LICITACION" localSheetId="3">#REF!</definedName>
    <definedName name="LICITACION" localSheetId="2">#REF!</definedName>
    <definedName name="LICITACION">#REF!</definedName>
    <definedName name="LINEA" localSheetId="3">[82]CONT_ADI!#REF!</definedName>
    <definedName name="LINEA" localSheetId="2">[82]CONT_ADI!#REF!</definedName>
    <definedName name="LINEA">[82]CONT_ADI!#REF!</definedName>
    <definedName name="ListaCantidad" localSheetId="3">#REF!</definedName>
    <definedName name="ListaCantidad" localSheetId="2">#REF!</definedName>
    <definedName name="ListaCantidad">#REF!</definedName>
    <definedName name="Listado" localSheetId="3">#REF!</definedName>
    <definedName name="Listado" localSheetId="2">#REF!</definedName>
    <definedName name="Listado">#REF!</definedName>
    <definedName name="Listado1" localSheetId="3">#REF!</definedName>
    <definedName name="Listado1" localSheetId="2">#REF!</definedName>
    <definedName name="Listado1">#REF!</definedName>
    <definedName name="ListaItem" localSheetId="3">#REF!</definedName>
    <definedName name="ListaItem" localSheetId="2">#REF!</definedName>
    <definedName name="ListaItem">#REF!</definedName>
    <definedName name="ListaUni">[83]TOTALES!$D$7:$D$654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3">#REF!</definedName>
    <definedName name="llam" localSheetId="2">#REF!</definedName>
    <definedName name="llam">#REF!</definedName>
    <definedName name="LLL">[84]tub!$C$1:$J$39</definedName>
    <definedName name="lllllh" hidden="1">{"via1",#N/A,TRUE,"general";"via2",#N/A,TRUE,"general";"via3",#N/A,TRUE,"general"}</definedName>
    <definedName name="lllllllo" hidden="1">{"via1",#N/A,TRUE,"general";"via2",#N/A,TRUE,"general";"via3",#N/A,TRUE,"general"}</definedName>
    <definedName name="Loan_Amount" localSheetId="3">#REF!</definedName>
    <definedName name="Loan_Amount" localSheetId="2">#REF!</definedName>
    <definedName name="Loan_Amount">#REF!</definedName>
    <definedName name="Loan_Start" localSheetId="3">#REF!</definedName>
    <definedName name="Loan_Start" localSheetId="2">#REF!</definedName>
    <definedName name="Loan_Start">#REF!</definedName>
    <definedName name="Loan_Years" localSheetId="3">#REF!</definedName>
    <definedName name="Loan_Years" localSheetId="2">#REF!</definedName>
    <definedName name="Loan_Years">#REF!</definedName>
    <definedName name="LOCA" localSheetId="3">[26]!absc</definedName>
    <definedName name="LOCA" localSheetId="2">[26]!absc</definedName>
    <definedName name="LOCA">[26]!absc</definedName>
    <definedName name="LOCA1" localSheetId="3">[37]!absc</definedName>
    <definedName name="LOCA1" localSheetId="2">[37]!absc</definedName>
    <definedName name="LOCA1">[37]!absc</definedName>
    <definedName name="LOCALIZACION_Y_REPLANTEO" localSheetId="3">#REF!</definedName>
    <definedName name="LOCALIZACION_Y_REPLANTEO" localSheetId="2">#REF!</definedName>
    <definedName name="LOCALIZACION_Y_REPLANTEO">#REF!</definedName>
    <definedName name="LOGO">[0]!ERR</definedName>
    <definedName name="lolol" hidden="1">{"TAB1",#N/A,TRUE,"GENERAL";"TAB2",#N/A,TRUE,"GENERAL";"TAB3",#N/A,TRUE,"GENERAL";"TAB4",#N/A,TRUE,"GENERAL";"TAB5",#N/A,TRUE,"GENERAL"}</definedName>
    <definedName name="Longitud" localSheetId="3">#REF!</definedName>
    <definedName name="Longitud" localSheetId="2">#REF!</definedName>
    <definedName name="Longitud">#REF!</definedName>
    <definedName name="lp" localSheetId="3">#REF!</definedName>
    <definedName name="lp" localSheetId="2">#REF!</definedName>
    <definedName name="lp">#REF!</definedName>
    <definedName name="lplpl" hidden="1">{"via1",#N/A,TRUE,"general";"via2",#N/A,TRUE,"general";"via3",#N/A,TRUE,"general"}</definedName>
    <definedName name="lt" localSheetId="3">#REF!</definedName>
    <definedName name="lt" localSheetId="2">#REF!</definedName>
    <definedName name="lt">#REF!</definedName>
    <definedName name="lun" localSheetId="3">'[36]Res-Accide-10'!#REF!</definedName>
    <definedName name="lun" localSheetId="2">'[36]Res-Accide-10'!#REF!</definedName>
    <definedName name="lun">'[36]Res-Accide-10'!#REF!</definedName>
    <definedName name="lv" localSheetId="3">#REF!</definedName>
    <definedName name="lv" localSheetId="2">#REF!</definedName>
    <definedName name="lv">#REF!</definedName>
    <definedName name="m" localSheetId="3">#REF!</definedName>
    <definedName name="m" localSheetId="2">#REF!</definedName>
    <definedName name="m">#REF!</definedName>
    <definedName name="MA" localSheetId="3">'[36]Res-Accide-10'!#REF!</definedName>
    <definedName name="MA" localSheetId="2">'[36]Res-Accide-10'!#REF!</definedName>
    <definedName name="MA">'[36]Res-Accide-10'!#REF!</definedName>
    <definedName name="MACR" localSheetId="3">#REF!</definedName>
    <definedName name="MACR" localSheetId="2">#REF!</definedName>
    <definedName name="MACR">#REF!</definedName>
    <definedName name="MACRDEL" localSheetId="3">'[3]7422CW00'!#REF!</definedName>
    <definedName name="MACRDEL" localSheetId="2">'[3]7422CW00'!#REF!</definedName>
    <definedName name="MACRDEL">'[3]7422CW00'!#REF!</definedName>
    <definedName name="Macroactividad" localSheetId="3">#REF!</definedName>
    <definedName name="Macroactividad" localSheetId="2">#REF!</definedName>
    <definedName name="Macroactividad">#REF!</definedName>
    <definedName name="mafdsf" hidden="1">{"via1",#N/A,TRUE,"general";"via2",#N/A,TRUE,"general";"via3",#N/A,TRUE,"general"}</definedName>
    <definedName name="MANUAL" localSheetId="3">#REF!</definedName>
    <definedName name="MANUAL" localSheetId="2">#REF!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[52]Insum!$A$68:$H$98</definedName>
    <definedName name="mar" localSheetId="3">'[36]Res-Accide-10'!#REF!</definedName>
    <definedName name="mar" localSheetId="2">'[36]Res-Accide-10'!#REF!</definedName>
    <definedName name="mar">'[36]Res-Accide-10'!#REF!</definedName>
    <definedName name="MARCO_H" localSheetId="3">#REF!</definedName>
    <definedName name="MARCO_H" localSheetId="2">#REF!</definedName>
    <definedName name="MARCO_H">#REF!</definedName>
    <definedName name="marina" localSheetId="3">'[85]Informe Semanal 1'!#REF!</definedName>
    <definedName name="marina" localSheetId="2">'[85]Informe Semanal 1'!#REF!</definedName>
    <definedName name="marina">'[85]Informe Semanal 1'!#REF!</definedName>
    <definedName name="masor" hidden="1">{"via1",#N/A,TRUE,"general";"via2",#N/A,TRUE,"general";"via3",#N/A,TRUE,"general"}</definedName>
    <definedName name="MAT" localSheetId="3">#REF!</definedName>
    <definedName name="MAT" localSheetId="2">#REF!</definedName>
    <definedName name="MAT">#REF!</definedName>
    <definedName name="MATERIAL">'[86]TABLA MATERIALES'!$A$3:$D$654</definedName>
    <definedName name="materiales">[67]materiales!$A$7:$A$1317</definedName>
    <definedName name="materiales1" localSheetId="3">#REF!</definedName>
    <definedName name="materiales1" localSheetId="2">#REF!</definedName>
    <definedName name="materiales1">#REF!</definedName>
    <definedName name="MaterialTub" localSheetId="3">#REF!</definedName>
    <definedName name="MaterialTub" localSheetId="2">#REF!</definedName>
    <definedName name="MaterialTub">#REF!</definedName>
    <definedName name="MATRIZ" localSheetId="3">#REF!</definedName>
    <definedName name="MATRIZ" localSheetId="2">#REF!</definedName>
    <definedName name="MATRIZ">#REF!</definedName>
    <definedName name="MATRIZ_DE_DATOS" localSheetId="3">#REF!</definedName>
    <definedName name="MATRIZ_DE_DATOS" localSheetId="2">#REF!</definedName>
    <definedName name="MATRIZ_DE_DATOS">#REF!</definedName>
    <definedName name="MCCs" localSheetId="3">#REF!</definedName>
    <definedName name="MCCs" localSheetId="2">#REF!</definedName>
    <definedName name="MCCs">#REF!</definedName>
    <definedName name="mdd" hidden="1">{"via1",#N/A,TRUE,"general";"via2",#N/A,TRUE,"general";"via3",#N/A,TRUE,"general"}</definedName>
    <definedName name="mediah_reposo_comida" localSheetId="3">'[87]CCP,LEYES, Y DEC.'!#REF!</definedName>
    <definedName name="mediah_reposo_comida" localSheetId="2">'[87]CCP,LEYES, Y DEC.'!#REF!</definedName>
    <definedName name="mediah_reposo_comida">'[87]CCP,LEYES, Y DEC.'!#REF!</definedName>
    <definedName name="meg" hidden="1">{"TAB1",#N/A,TRUE,"GENERAL";"TAB2",#N/A,TRUE,"GENERAL";"TAB3",#N/A,TRUE,"GENERAL";"TAB4",#N/A,TRUE,"GENERAL";"TAB5",#N/A,TRUE,"GENERAL"}</definedName>
    <definedName name="MENU1" localSheetId="3">'[3]7422CW00'!#REF!</definedName>
    <definedName name="MENU1" localSheetId="2">'[3]7422CW00'!#REF!</definedName>
    <definedName name="MENU1">'[3]7422CW00'!#REF!</definedName>
    <definedName name="MENU2" localSheetId="3">'[3]7422CW00'!#REF!</definedName>
    <definedName name="MENU2" localSheetId="2">'[3]7422CW00'!#REF!</definedName>
    <definedName name="MENU2">'[3]7422CW00'!#REF!</definedName>
    <definedName name="MENU3" localSheetId="3">'[3]7422CW00'!#REF!</definedName>
    <definedName name="MENU3" localSheetId="2">'[3]7422CW00'!#REF!</definedName>
    <definedName name="MENU3">'[3]7422CW00'!#REF!</definedName>
    <definedName name="MENU4" localSheetId="3">'[3]7422CW00'!#REF!</definedName>
    <definedName name="MENU4" localSheetId="2">'[3]7422CW00'!#REF!</definedName>
    <definedName name="MENU4">'[3]7422CW00'!#REF!</definedName>
    <definedName name="MENU5" localSheetId="3">'[3]7422CW00'!#REF!</definedName>
    <definedName name="MENU5" localSheetId="2">'[3]7422CW00'!#REF!</definedName>
    <definedName name="MENU5">'[3]7422CW00'!#REF!</definedName>
    <definedName name="MENU6" localSheetId="3">'[3]7422CW00'!#REF!</definedName>
    <definedName name="MENU6" localSheetId="2">'[3]7422CW00'!#REF!</definedName>
    <definedName name="MENU6">'[3]7422CW00'!#REF!</definedName>
    <definedName name="MES">[25]PRESUPUESTO!$C$13</definedName>
    <definedName name="MesCotiz">'[10]LIQ-NOM'!$H$3</definedName>
    <definedName name="MesCotizacion">'[39]LIQUIDA-NOMINA'!$H$3</definedName>
    <definedName name="MESES" localSheetId="3">#REF!</definedName>
    <definedName name="MESES" localSheetId="2">#REF!</definedName>
    <definedName name="MESES">#REF!</definedName>
    <definedName name="MesesMora">'[10]LIQ-NOM'!$I$3</definedName>
    <definedName name="Meta1" localSheetId="3">#REF!</definedName>
    <definedName name="Meta1" localSheetId="2">#REF!</definedName>
    <definedName name="Meta1">#REF!</definedName>
    <definedName name="Meta2" localSheetId="3">#REF!</definedName>
    <definedName name="Meta2" localSheetId="2">#REF!</definedName>
    <definedName name="Meta2">#REF!</definedName>
    <definedName name="Meta3" localSheetId="3">#REF!</definedName>
    <definedName name="Meta3" localSheetId="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3">#REF!</definedName>
    <definedName name="Mi_Salida" localSheetId="2">#REF!</definedName>
    <definedName name="Mi_Salida">#REF!</definedName>
    <definedName name="Mi_Salida1" localSheetId="3">#REF!</definedName>
    <definedName name="Mi_Salida1" localSheetId="2">#REF!</definedName>
    <definedName name="Mi_Salida1">#REF!</definedName>
    <definedName name="MICR" localSheetId="3">#REF!</definedName>
    <definedName name="MICR" localSheetId="2">#REF!</definedName>
    <definedName name="MICR">#REF!</definedName>
    <definedName name="MIN_MAX_sma" localSheetId="3">#REF!</definedName>
    <definedName name="MIN_MAX_sma" localSheetId="2">#REF!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3">#REF!</definedName>
    <definedName name="MJU" localSheetId="2">#REF!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3">#REF!</definedName>
    <definedName name="MOD" localSheetId="2">#REF!</definedName>
    <definedName name="MOD">#REF!</definedName>
    <definedName name="MODIVejec" hidden="1">{#N/A,#N/A,FALSE,"Hoja1";#N/A,#N/A,FALSE,"Hoja2"}</definedName>
    <definedName name="Módulo3.anexo1" localSheetId="3">[9]!Módulo3.anexo1</definedName>
    <definedName name="Módulo3.anexo1" localSheetId="2">[9]!Módulo3.anexo1</definedName>
    <definedName name="Módulo3.anexo1">[9]!Módulo3.anexo1</definedName>
    <definedName name="Módulo3.anexo10" localSheetId="3">[9]!Módulo3.anexo10</definedName>
    <definedName name="Módulo3.anexo10" localSheetId="2">[9]!Módulo3.anexo10</definedName>
    <definedName name="Módulo3.anexo10">[9]!Módulo3.anexo10</definedName>
    <definedName name="Módulo3.anexo11" localSheetId="3">[9]!Módulo3.anexo11</definedName>
    <definedName name="Módulo3.anexo11" localSheetId="2">[9]!Módulo3.anexo11</definedName>
    <definedName name="Módulo3.anexo11">[9]!Módulo3.anexo11</definedName>
    <definedName name="Módulo3.anexo12" localSheetId="3">[9]!Módulo3.anexo12</definedName>
    <definedName name="Módulo3.anexo12" localSheetId="2">[9]!Módulo3.anexo12</definedName>
    <definedName name="Módulo3.anexo12">[9]!Módulo3.anexo12</definedName>
    <definedName name="Módulo3.anexo3" localSheetId="3">[9]!Módulo3.anexo3</definedName>
    <definedName name="Módulo3.anexo3" localSheetId="2">[9]!Módulo3.anexo3</definedName>
    <definedName name="Módulo3.anexo3">[9]!Módulo3.anexo3</definedName>
    <definedName name="Módulo3.anexo4" localSheetId="3">[9]!Módulo3.anexo4</definedName>
    <definedName name="Módulo3.anexo4" localSheetId="2">[9]!Módulo3.anexo4</definedName>
    <definedName name="Módulo3.anexo4">[9]!Módulo3.anexo4</definedName>
    <definedName name="Módulo3.anexo5" localSheetId="3">[9]!Módulo3.anexo5</definedName>
    <definedName name="Módulo3.anexo5" localSheetId="2">[9]!Módulo3.anexo5</definedName>
    <definedName name="Módulo3.anexo5">[9]!Módulo3.anexo5</definedName>
    <definedName name="Módulo3.anexo6" localSheetId="3">[9]!Módulo3.anexo6</definedName>
    <definedName name="Módulo3.anexo6" localSheetId="2">[9]!Módulo3.anexo6</definedName>
    <definedName name="Módulo3.anexo6">[9]!Módulo3.anexo6</definedName>
    <definedName name="Módulo8.anexo16" localSheetId="3">[9]!Módulo8.anexo16</definedName>
    <definedName name="Módulo8.anexo16" localSheetId="2">[9]!Módulo8.anexo16</definedName>
    <definedName name="Módulo8.anexo16">[9]!Módulo8.anexo16</definedName>
    <definedName name="MOE" hidden="1">{#N/A,#N/A,FALSE,"Hoja1";#N/A,#N/A,FALSE,"Hoja2"}</definedName>
    <definedName name="MONEDA">[88]Tablas!$AO$6:$AO$7</definedName>
    <definedName name="mono" localSheetId="3">#REF!</definedName>
    <definedName name="mono" localSheetId="2">#REF!</definedName>
    <definedName name="mono">#REF!</definedName>
    <definedName name="MontoVigenciasA1" localSheetId="3">#REF!</definedName>
    <definedName name="MontoVigenciasA1" localSheetId="2">#REF!</definedName>
    <definedName name="MontoVigenciasA1">#REF!</definedName>
    <definedName name="MontoVigenciasA2" localSheetId="3">#REF!</definedName>
    <definedName name="MontoVigenciasA2" localSheetId="2">#REF!</definedName>
    <definedName name="MontoVigenciasA2">#REF!</definedName>
    <definedName name="MontoVigenciasA3" localSheetId="3">#REF!</definedName>
    <definedName name="MontoVigenciasA3" localSheetId="2">#REF!</definedName>
    <definedName name="MontoVigenciasA3">#REF!</definedName>
    <definedName name="MontoVigenciasA4" localSheetId="3">#REF!</definedName>
    <definedName name="MontoVigenciasA4" localSheetId="2">#REF!</definedName>
    <definedName name="MontoVigenciasA4">#REF!</definedName>
    <definedName name="MontoVigenciasA5" localSheetId="3">#REF!</definedName>
    <definedName name="MontoVigenciasA5" localSheetId="2">#REF!</definedName>
    <definedName name="MontoVigenciasA5">#REF!</definedName>
    <definedName name="Mora">[10]EMPRESA!$I$29</definedName>
    <definedName name="MORON" localSheetId="3">#REF!</definedName>
    <definedName name="MORON" localSheetId="2">#REF!</definedName>
    <definedName name="MORON">#REF!</definedName>
    <definedName name="MRLART" localSheetId="3">[2]STRSUMM0!#REF!</definedName>
    <definedName name="MRLART" localSheetId="2">[2]STRSUMM0!#REF!</definedName>
    <definedName name="MRLART">[2]STRSUMM0!#REF!</definedName>
    <definedName name="MRSUPDET" localSheetId="3">[44]steel!#REF!</definedName>
    <definedName name="MRSUPDET" localSheetId="2">[44]steel!#REF!</definedName>
    <definedName name="MRSUPDET">[44]steel!#REF!</definedName>
    <definedName name="Mtz_Avance" localSheetId="3">#REF!</definedName>
    <definedName name="Mtz_Avance" localSheetId="2">#REF!</definedName>
    <definedName name="Mtz_Avance">#REF!</definedName>
    <definedName name="Mv" localSheetId="3">#REF!</definedName>
    <definedName name="Mv" localSheetId="2">#REF!</definedName>
    <definedName name="Mv">#REF!</definedName>
    <definedName name="n" hidden="1">{"via1",#N/A,TRUE,"general";"via2",#N/A,TRUE,"general";"via3",#N/A,TRUE,"general"}</definedName>
    <definedName name="Nada" localSheetId="3">[49]!Nada</definedName>
    <definedName name="Nada" localSheetId="2">[49]!Nada</definedName>
    <definedName name="Nada">[49]!Nada</definedName>
    <definedName name="Nafta_2">'[89] ASR+Nafta'!$K$19:$AS$19</definedName>
    <definedName name="Nafta2">'[89] ASR+Nafta'!$K$19:$AS$19</definedName>
    <definedName name="Nafta3">'[89]Todos+Nafta'!$K$19:$AS$19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3">#REF!</definedName>
    <definedName name="ng" localSheetId="2">#REF!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3">#REF!</definedName>
    <definedName name="NH" localSheetId="2">#REF!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[39]EMPRESA!$F$8</definedName>
    <definedName name="Nmax" localSheetId="3">#REF!</definedName>
    <definedName name="Nmax" localSheetId="2">#REF!</definedName>
    <definedName name="Nmax">#REF!</definedName>
    <definedName name="nmdlf" localSheetId="3">#REF!</definedName>
    <definedName name="nmdlf" localSheetId="2">#REF!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3">#REF!</definedName>
    <definedName name="NOMBRE" localSheetId="2">#REF!</definedName>
    <definedName name="NOMBRE">#REF!</definedName>
    <definedName name="NombreCoordinador" localSheetId="3">#REF!</definedName>
    <definedName name="NombreCoordinador" localSheetId="2">#REF!</definedName>
    <definedName name="NombreCoordinador">#REF!</definedName>
    <definedName name="NombreDependencia" localSheetId="3">#REF!</definedName>
    <definedName name="NombreDependencia" localSheetId="2">#REF!</definedName>
    <definedName name="NombreDependencia">#REF!</definedName>
    <definedName name="NombreProyecto" localSheetId="3">#REF!</definedName>
    <definedName name="NombreProyecto" localSheetId="2">#REF!</definedName>
    <definedName name="NombreProyecto">#REF!</definedName>
    <definedName name="NombreVicepresidencia" localSheetId="3">#REF!</definedName>
    <definedName name="NombreVicepresidencia" localSheetId="2">#REF!</definedName>
    <definedName name="NombreVicepresidencia">#REF!</definedName>
    <definedName name="Norte" localSheetId="3">#REF!</definedName>
    <definedName name="Norte" localSheetId="2">#REF!</definedName>
    <definedName name="Norte">#REF!</definedName>
    <definedName name="NPAGE" localSheetId="3">[2]STRSUMM0!#REF!</definedName>
    <definedName name="NPAGE" localSheetId="2">[2]STRSUMM0!#REF!</definedName>
    <definedName name="NPAGE">[2]STRSUMM0!#REF!</definedName>
    <definedName name="NUEVO" localSheetId="3">#REF!</definedName>
    <definedName name="NUEVO" localSheetId="2">#REF!</definedName>
    <definedName name="NUEVO">#REF!</definedName>
    <definedName name="Num_Pmt_Per_Year" localSheetId="3">#REF!</definedName>
    <definedName name="Num_Pmt_Per_Year" localSheetId="2">#REF!</definedName>
    <definedName name="Num_Pmt_Per_Year">#REF!</definedName>
    <definedName name="Number_of_Payments" localSheetId="3">MATCH(0.01,AIU!End_Bal,-1)+1</definedName>
    <definedName name="Number_of_Payments" localSheetId="2">MATCH(0.01,APU!End_Bal,-1)+1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3">#REF!</definedName>
    <definedName name="º1" localSheetId="2">#REF!</definedName>
    <definedName name="º1">#REF!</definedName>
    <definedName name="o9o9" hidden="1">{"via1",#N/A,TRUE,"general";"via2",#N/A,TRUE,"general";"via3",#N/A,TRUE,"general"}</definedName>
    <definedName name="OBJ">[25]PRESUPUESTO!$C$10</definedName>
    <definedName name="ObjetivoProyecto" localSheetId="3">#REF!</definedName>
    <definedName name="ObjetivoProyecto" localSheetId="2">#REF!</definedName>
    <definedName name="ObjetivoProyecto">#REF!</definedName>
    <definedName name="Obra" localSheetId="3">#REF!</definedName>
    <definedName name="Obra" localSheetId="2">#REF!</definedName>
    <definedName name="Obra">#REF!</definedName>
    <definedName name="obras" localSheetId="3" hidden="1">#REF!</definedName>
    <definedName name="obras" localSheetId="2" hidden="1">#REF!</definedName>
    <definedName name="obras" hidden="1">#REF!</definedName>
    <definedName name="obras1" localSheetId="3">DATE(YEAR([90]!Loan_Start),MONTH([90]!Loan_Start)+Payment_Number,DAY([90]!Loan_Start))</definedName>
    <definedName name="obras1" localSheetId="2">DATE(YEAR([90]!Loan_Start),MONTH([90]!Loan_Start)+Payment_Number,DAY([90]!Loan_Start))</definedName>
    <definedName name="obras1">DATE(YEAR([90]!Loan_Start),MONTH([90]!Loan_Start)+Payment_Number,DAY([90]!Loan_Start))</definedName>
    <definedName name="obras11" localSheetId="3" hidden="1">#REF!</definedName>
    <definedName name="obras11" localSheetId="2" hidden="1">#REF!</definedName>
    <definedName name="obras11" hidden="1">#REF!</definedName>
    <definedName name="obras111" localSheetId="3">DATE(YEAR([91]!Loan_Start),MONTH([91]!Loan_Start)+Payment_Number,DAY([91]!Loan_Start))</definedName>
    <definedName name="obras111" localSheetId="2">DATE(YEAR([91]!Loan_Start),MONTH([91]!Loan_Start)+Payment_Number,DAY([91]!Loan_Start))</definedName>
    <definedName name="obras111">DATE(YEAR([91]!Loan_Start),MONTH([91]!Loan_Start)+Payment_Number,DAY([91]!Loan_Start))</definedName>
    <definedName name="OCD" localSheetId="3">[12]Tablas!#REF!</definedName>
    <definedName name="OCD" localSheetId="2">[12]Tablas!#REF!</definedName>
    <definedName name="OCD">[12]Tablas!#REF!</definedName>
    <definedName name="OCD1_1" localSheetId="3">[12]Tablas!#REF!</definedName>
    <definedName name="OCD1_1" localSheetId="2">[12]Tablas!#REF!</definedName>
    <definedName name="OCD1_1">[12]Tablas!#REF!</definedName>
    <definedName name="OCD1_1_1" localSheetId="3">[12]Tablas!#REF!</definedName>
    <definedName name="OCD1_1_1" localSheetId="2">[12]Tablas!#REF!</definedName>
    <definedName name="OCD1_1_1">[12]Tablas!#REF!</definedName>
    <definedName name="OCI" localSheetId="3">[12]Tablas!#REF!</definedName>
    <definedName name="OCI" localSheetId="2">[12]Tablas!#REF!</definedName>
    <definedName name="OCI">[12]Tablas!#REF!</definedName>
    <definedName name="OCI1_1" localSheetId="3">[12]Tablas!#REF!</definedName>
    <definedName name="OCI1_1" localSheetId="2">[12]Tablas!#REF!</definedName>
    <definedName name="OCI1_1">[12]Tablas!#REF!</definedName>
    <definedName name="OCI1_1_1" localSheetId="3">[12]Tablas!#REF!</definedName>
    <definedName name="OCI1_1_1" localSheetId="2">[12]Tablas!#REF!</definedName>
    <definedName name="OCI1_1_1">[12]Tablas!#REF!</definedName>
    <definedName name="OCTUBRE" hidden="1">{#N/A,#N/A,FALSE,"orthoflow";#N/A,#N/A,FALSE,"Miscelaneos";#N/A,#N/A,FALSE,"Instrumentacio";#N/A,#N/A,FALSE,"Electrico";#N/A,#N/A,FALSE,"Valv. Seguridad"}</definedName>
    <definedName name="OD" localSheetId="3">#REF!</definedName>
    <definedName name="OD" localSheetId="2">#REF!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3">#REF!</definedName>
    <definedName name="OÑ" localSheetId="2">#REF!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3">#REF!</definedName>
    <definedName name="opcion" localSheetId="2">#REF!</definedName>
    <definedName name="opcion">#REF!</definedName>
    <definedName name="Operario" localSheetId="3">#REF!</definedName>
    <definedName name="Operario" localSheetId="2">#REF!</definedName>
    <definedName name="Operario">#REF!</definedName>
    <definedName name="OR" localSheetId="3">#REF!</definedName>
    <definedName name="OR" localSheetId="2">#REF!</definedName>
    <definedName name="OR">#REF!</definedName>
    <definedName name="ORIGEN" localSheetId="3">#REF!</definedName>
    <definedName name="ORIGEN" localSheetId="2">#REF!</definedName>
    <definedName name="ORIGEN">#REF!</definedName>
    <definedName name="ORIGINAL" hidden="1">{#N/A,#N/A,FALSE,"orthoflow";#N/A,#N/A,FALSE,"Miscelaneos";#N/A,#N/A,FALSE,"Instrumentacio";#N/A,#N/A,FALSE,"Electrico";#N/A,#N/A,FALSE,"Valv. Seguridad"}</definedName>
    <definedName name="OROZCO" localSheetId="3" hidden="1">[7]INST!#REF!</definedName>
    <definedName name="OROZCO" localSheetId="2" hidden="1">[7]INST!#REF!</definedName>
    <definedName name="OROZCO" hidden="1">[7]INST!#REF!</definedName>
    <definedName name="otros">[67]otros!$A$6:$A$1235</definedName>
    <definedName name="OTROS1" localSheetId="3">#REF!</definedName>
    <definedName name="OTROS1" localSheetId="2">#REF!</definedName>
    <definedName name="OTROS1">#REF!</definedName>
    <definedName name="OUT" localSheetId="3">#REF!</definedName>
    <definedName name="OUT" localSheetId="2">#REF!</definedName>
    <definedName name="OUT">#REF!</definedName>
    <definedName name="P" localSheetId="3">#REF!</definedName>
    <definedName name="P" localSheetId="2">#REF!</definedName>
    <definedName name="P">#REF!</definedName>
    <definedName name="P_Yacimiento" localSheetId="3">#REF!</definedName>
    <definedName name="P_Yacimiento" localSheetId="2">#REF!</definedName>
    <definedName name="P_Yacimiento">#REF!</definedName>
    <definedName name="p0p0" hidden="1">{"via1",#N/A,TRUE,"general";"via2",#N/A,TRUE,"general";"via3",#N/A,TRUE,"general"}</definedName>
    <definedName name="Page____1____of____2" localSheetId="3">#REF!</definedName>
    <definedName name="Page____1____of____2" localSheetId="2">#REF!</definedName>
    <definedName name="Page____1____of____2">#REF!</definedName>
    <definedName name="Parametro_Peso">[55]Tablas!$A$1:$A$65536</definedName>
    <definedName name="Pay_Date" localSheetId="3">#REF!</definedName>
    <definedName name="Pay_Date" localSheetId="2">#REF!</definedName>
    <definedName name="Pay_Date">#REF!</definedName>
    <definedName name="Pay_Num" localSheetId="3">#REF!</definedName>
    <definedName name="Pay_Num" localSheetId="2">#REF!</definedName>
    <definedName name="Pay_Num">#REF!</definedName>
    <definedName name="Payment_Date" localSheetId="3">DATE(YEAR(AIU!Loan_Start),MONTH(AIU!Loan_Start)+Payment_Number,DAY(AIU!Loan_Start))</definedName>
    <definedName name="Payment_Date" localSheetId="2">DATE(YEAR(APU!Loan_Start),MONTH(APU!Loan_Start)+Payment_Number,DAY(APU!Loan_Start))</definedName>
    <definedName name="Payment_Date">DATE(YEAR(Loan_Start),MONTH(Loan_Start)+Payment_Number,DAY(Loan_Start))</definedName>
    <definedName name="Payment_Date1" localSheetId="3">DATE(YEAR([91]!Loan_Start),MONTH([91]!Loan_Start)+Payment_Number,DAY([91]!Loan_Start))</definedName>
    <definedName name="Payment_Date1" localSheetId="2">DATE(YEAR([91]!Loan_Start),MONTH([91]!Loan_Start)+Payment_Number,DAY([91]!Loan_Start))</definedName>
    <definedName name="Payment_Date1">DATE(YEAR([91]!Loan_Start),MONTH([91]!Loan_Start)+Payment_Number,DAY([91]!Loan_Start))</definedName>
    <definedName name="Payment_Needed">"Pago necesario"</definedName>
    <definedName name="Pb" localSheetId="3">#REF!</definedName>
    <definedName name="Pb" localSheetId="2">#REF!</definedName>
    <definedName name="Pb">#REF!</definedName>
    <definedName name="Pd" localSheetId="3">#REF!</definedName>
    <definedName name="Pd" localSheetId="2">#REF!</definedName>
    <definedName name="Pd">#REF!</definedName>
    <definedName name="PEPE">[0]!ERR</definedName>
    <definedName name="Periodo">[41]Hoja1!$C$1</definedName>
    <definedName name="PeriodoPago">'[39]LIQUIDA-NOMINA'!$C$4</definedName>
    <definedName name="PeriodoRepago" localSheetId="3">#REF!</definedName>
    <definedName name="PeriodoRepago" localSheetId="2">#REF!</definedName>
    <definedName name="PeriodoRepago">#REF!</definedName>
    <definedName name="PeriodoRepagoCCP" localSheetId="3">#REF!</definedName>
    <definedName name="PeriodoRepagoCCP" localSheetId="2">#REF!</definedName>
    <definedName name="PeriodoRepagoCCP">#REF!</definedName>
    <definedName name="phed">[53]Hoja1!$C$4</definedName>
    <definedName name="phen">[53]Hoja1!$C$5</definedName>
    <definedName name="Pindis" localSheetId="3">#REF!</definedName>
    <definedName name="Pindis" localSheetId="2">#REF!</definedName>
    <definedName name="Pindis">#REF!</definedName>
    <definedName name="pint" localSheetId="3">'[73]7422CW00'!#REF!</definedName>
    <definedName name="pint" localSheetId="2">'[73]7422CW00'!#REF!</definedName>
    <definedName name="pint">'[73]7422CW00'!#REF!</definedName>
    <definedName name="pintura" localSheetId="3">'[73]7422CW00'!#REF!</definedName>
    <definedName name="pintura" localSheetId="2">'[73]7422CW00'!#REF!</definedName>
    <definedName name="pintura">'[73]7422CW00'!#REF!</definedName>
    <definedName name="pintyura" localSheetId="3">[92]STRSUMM0!#REF!</definedName>
    <definedName name="pintyura" localSheetId="2">[92]STRSUMM0!#REF!</definedName>
    <definedName name="pintyura">[92]STRSUMM0!#REF!</definedName>
    <definedName name="PIP" localSheetId="3">#REF!</definedName>
    <definedName name="PIP" localSheetId="2">#REF!</definedName>
    <definedName name="PIP">#REF!</definedName>
    <definedName name="Piscinas" localSheetId="3">#REF!</definedName>
    <definedName name="Piscinas" localSheetId="2">#REF!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3">#REF!</definedName>
    <definedName name="pkwsem" localSheetId="2">#REF!</definedName>
    <definedName name="pkwsem">#REF!</definedName>
    <definedName name="PLAD" hidden="1">{"TAB1",#N/A,TRUE,"GENERAL";"TAB2",#N/A,TRUE,"GENERAL";"TAB3",#N/A,TRUE,"GENERAL";"TAB4",#N/A,TRUE,"GENERAL";"TAB5",#N/A,TRUE,"GENERAL"}</definedName>
    <definedName name="Platinas" localSheetId="3">#REF!</definedName>
    <definedName name="Platinas" localSheetId="2">#REF!</definedName>
    <definedName name="Platinas">#REF!</definedName>
    <definedName name="Plazo">[34]BASES!$E$27</definedName>
    <definedName name="PlazoAIU" localSheetId="3">#REF!</definedName>
    <definedName name="PlazoAIU" localSheetId="2">#REF!</definedName>
    <definedName name="PlazoAIU">#REF!</definedName>
    <definedName name="PLPLUNN" hidden="1">{"TAB1",#N/A,TRUE,"GENERAL";"TAB2",#N/A,TRUE,"GENERAL";"TAB3",#N/A,TRUE,"GENERAL";"TAB4",#N/A,TRUE,"GENERAL";"TAB5",#N/A,TRUE,"GENERAL"}</definedName>
    <definedName name="PMP" localSheetId="3">#REF!</definedName>
    <definedName name="PMP" localSheetId="2">#REF!</definedName>
    <definedName name="PMP">#REF!</definedName>
    <definedName name="POCETAS" localSheetId="3">#REF!</definedName>
    <definedName name="POCETAS" localSheetId="2">#REF!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3">#REF!</definedName>
    <definedName name="popu" localSheetId="2">#REF!</definedName>
    <definedName name="popu">#REF!</definedName>
    <definedName name="popvds" hidden="1">{"TAB1",#N/A,TRUE,"GENERAL";"TAB2",#N/A,TRUE,"GENERAL";"TAB3",#N/A,TRUE,"GENERAL";"TAB4",#N/A,TRUE,"GENERAL";"TAB5",#N/A,TRUE,"GENERAL"}</definedName>
    <definedName name="porc" localSheetId="3">#REF!</definedName>
    <definedName name="porc" localSheetId="2">#REF!</definedName>
    <definedName name="porc">#REF!</definedName>
    <definedName name="PORCE">[35]BASES!$E$26</definedName>
    <definedName name="Porcentaje" localSheetId="3">#REF!</definedName>
    <definedName name="Porcentaje" localSheetId="2">#REF!</definedName>
    <definedName name="Porcentaje">#REF!</definedName>
    <definedName name="PORCENTAJE1" localSheetId="3">#REF!</definedName>
    <definedName name="PORCENTAJE1" localSheetId="2">#REF!</definedName>
    <definedName name="PORCENTAJE1">#REF!</definedName>
    <definedName name="PORTADA2" localSheetId="3">'[93]Hoja 1 '!#REF!</definedName>
    <definedName name="PORTADA2" localSheetId="2">'[93]Hoja 1 '!#REF!</definedName>
    <definedName name="PORTADA2">'[93]Hoja 1 '!#REF!</definedName>
    <definedName name="POSICION_PRESUP" localSheetId="3">[11]Tablas!#REF!</definedName>
    <definedName name="POSICION_PRESUP" localSheetId="2">[11]Tablas!#REF!</definedName>
    <definedName name="POSICION_PRESUP">[11]Tablas!#REF!</definedName>
    <definedName name="POSICIONES" localSheetId="3">#REF!</definedName>
    <definedName name="POSICIONES" localSheetId="2">#REF!</definedName>
    <definedName name="POSICIONES">#REF!</definedName>
    <definedName name="pouig" hidden="1">{"via1",#N/A,TRUE,"general";"via2",#N/A,TRUE,"general";"via3",#N/A,TRUE,"general"}</definedName>
    <definedName name="POZO">[55]Tablas!$C$1:$C$65536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3">#REF!</definedName>
    <definedName name="PPtoNorte" localSheetId="2">#REF!</definedName>
    <definedName name="PPtoNorte">#REF!</definedName>
    <definedName name="pqroj" hidden="1">{"via1",#N/A,TRUE,"general";"via2",#N/A,TRUE,"general";"via3",#N/A,TRUE,"general"}</definedName>
    <definedName name="Pr">[45]medelo!$D$46</definedName>
    <definedName name="PRE" localSheetId="3">#REF!</definedName>
    <definedName name="PRE" localSheetId="2">#REF!</definedName>
    <definedName name="PRE">#REF!</definedName>
    <definedName name="Precio" localSheetId="3">#REF!</definedName>
    <definedName name="Precio" localSheetId="2">#REF!</definedName>
    <definedName name="Precio">#REF!</definedName>
    <definedName name="precio2" localSheetId="3">#REF!</definedName>
    <definedName name="precio2" localSheetId="2">#REF!</definedName>
    <definedName name="precio2">#REF!</definedName>
    <definedName name="PrecioS" localSheetId="3">#REF!</definedName>
    <definedName name="PrecioS" localSheetId="2">#REF!</definedName>
    <definedName name="PrecioS">#REF!</definedName>
    <definedName name="PREST" localSheetId="3">#REF!</definedName>
    <definedName name="PREST" localSheetId="2">#REF!</definedName>
    <definedName name="PREST">#REF!</definedName>
    <definedName name="PRIMER" hidden="1">{"via1",#N/A,TRUE,"general";"via2",#N/A,TRUE,"general";"via3",#N/A,TRUE,"general"}</definedName>
    <definedName name="PRIMERO">'[85]Informe Semanal 1'!$V$43:$W$43</definedName>
    <definedName name="PRIMET" hidden="1">{"TAB1",#N/A,TRUE,"GENERAL";"TAB2",#N/A,TRUE,"GENERAL";"TAB3",#N/A,TRUE,"GENERAL";"TAB4",#N/A,TRUE,"GENERAL";"TAB5",#N/A,TRUE,"GENERAL"}</definedName>
    <definedName name="Princ" localSheetId="3">#REF!</definedName>
    <definedName name="Princ" localSheetId="2">#REF!</definedName>
    <definedName name="Princ">#REF!</definedName>
    <definedName name="PRINT_AREA">#N/A</definedName>
    <definedName name="Print_Area_MI" localSheetId="3">#REF!</definedName>
    <definedName name="Print_Area_MI" localSheetId="2">#REF!</definedName>
    <definedName name="Print_Area_MI">#REF!</definedName>
    <definedName name="Print_Area_Reset" localSheetId="3">OFFSET(AIU!Full_Print,0,0,[0]!Last_Row)</definedName>
    <definedName name="Print_Area_Reset" localSheetId="2">OFFSET(APU!Full_Print,0,0,[0]!Last_Row)</definedName>
    <definedName name="Print_Area_Reset">OFFSET(Full_Print,0,0,Last_Row)</definedName>
    <definedName name="PRINT_TITLES">#N/A</definedName>
    <definedName name="PRINT_TITLES_MI">#N/A</definedName>
    <definedName name="PRINT1" localSheetId="3">'[3]7422CW00'!#REF!</definedName>
    <definedName name="PRINT1" localSheetId="2">'[3]7422CW00'!#REF!</definedName>
    <definedName name="PRINT1">'[3]7422CW00'!#REF!</definedName>
    <definedName name="PRINT2" localSheetId="3">'[3]7422CW00'!#REF!</definedName>
    <definedName name="PRINT2" localSheetId="2">'[3]7422CW00'!#REF!</definedName>
    <definedName name="PRINT2">'[3]7422CW00'!#REF!</definedName>
    <definedName name="PRIVADO" localSheetId="3">#REF!</definedName>
    <definedName name="PRIVADO" localSheetId="2">#REF!</definedName>
    <definedName name="PRIVADO">#REF!</definedName>
    <definedName name="prn">[53]Hoja1!$C$3</definedName>
    <definedName name="prnf">[53]Hoja1!$C$6</definedName>
    <definedName name="ProbRange">0</definedName>
    <definedName name="ProbRangeMit">0</definedName>
    <definedName name="PROC" localSheetId="3">#REF!</definedName>
    <definedName name="PROC" localSheetId="2">#REF!</definedName>
    <definedName name="PROC">#REF!</definedName>
    <definedName name="PROCEDIM_SELECC" localSheetId="3">#REF!</definedName>
    <definedName name="PROCEDIM_SELECC" localSheetId="2">#REF!</definedName>
    <definedName name="PROCEDIM_SELECC">#REF!</definedName>
    <definedName name="PROCESO" localSheetId="3">#REF!</definedName>
    <definedName name="PROCESO" localSheetId="2">#REF!</definedName>
    <definedName name="PROCESO">#REF!</definedName>
    <definedName name="PRODUCTO" localSheetId="3">#REF!</definedName>
    <definedName name="PRODUCTO" localSheetId="2">#REF!</definedName>
    <definedName name="PRODUCTO">#REF!</definedName>
    <definedName name="PrOfic">[34]BASES!$B$31</definedName>
    <definedName name="PROGDES" localSheetId="3">#REF!</definedName>
    <definedName name="PROGDES" localSheetId="2">#REF!</definedName>
    <definedName name="PROGDES">#REF!</definedName>
    <definedName name="Programa" localSheetId="3">#REF!</definedName>
    <definedName name="Programa" localSheetId="2">#REF!</definedName>
    <definedName name="Programa">#REF!</definedName>
    <definedName name="programainv">[0]!ERR</definedName>
    <definedName name="Proponente" localSheetId="3">#REF!</definedName>
    <definedName name="Proponente" localSheetId="2">#REF!</definedName>
    <definedName name="Proponente">#REF!</definedName>
    <definedName name="PRUEBA" localSheetId="3">[94]!absc</definedName>
    <definedName name="PRUEBA" localSheetId="2">[94]!absc</definedName>
    <definedName name="PRUEBA">[94]!absc</definedName>
    <definedName name="prueba1" localSheetId="3">[94]!absc</definedName>
    <definedName name="prueba1" localSheetId="2">[94]!absc</definedName>
    <definedName name="prueba1">[94]!absc</definedName>
    <definedName name="PRUEBA2" localSheetId="3">#REF!</definedName>
    <definedName name="PRUEBA2" localSheetId="2">#REF!</definedName>
    <definedName name="PRUEBA2">#REF!</definedName>
    <definedName name="ps" localSheetId="3">#REF!</definedName>
    <definedName name="ps" localSheetId="2">#REF!</definedName>
    <definedName name="ps">#REF!</definedName>
    <definedName name="PSTRESS_RELIEVI" localSheetId="3">#REF!</definedName>
    <definedName name="PSTRESS_RELIEVI" localSheetId="2">#REF!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3">#REF!</definedName>
    <definedName name="PW" localSheetId="2">#REF!</definedName>
    <definedName name="PW">#REF!</definedName>
    <definedName name="Pwf">'[95]ORITO 02 '!$A$12</definedName>
    <definedName name="Pwf_actual">'[95]ORITO 02 '!$E$6</definedName>
    <definedName name="Pwf_i">[45]medelo!$A$66:$A$83</definedName>
    <definedName name="Pwf_min">'[95]ORITO 02 '!$E$8</definedName>
    <definedName name="Pwfd" localSheetId="3">#REF!</definedName>
    <definedName name="Pwfd" localSheetId="2">#REF!</definedName>
    <definedName name="Pwfd">#REF!</definedName>
    <definedName name="Q" localSheetId="3">#REF!</definedName>
    <definedName name="Q" localSheetId="2">#REF!</definedName>
    <definedName name="Q">#REF!</definedName>
    <definedName name="Q_actual">'[95]ORITO 02 '!$E$7</definedName>
    <definedName name="Q_BRUTO" localSheetId="3">#REF!</definedName>
    <definedName name="Q_BRUTO" localSheetId="2">#REF!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3">#REF!</definedName>
    <definedName name="qaz" localSheetId="2">#REF!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[45]medelo!$B$63</definedName>
    <definedName name="qqqqqw" hidden="1">{"via1",#N/A,TRUE,"general";"via2",#N/A,TRUE,"general";"via3",#N/A,TRUE,"general"}</definedName>
    <definedName name="QS" localSheetId="3">#REF!</definedName>
    <definedName name="QS" localSheetId="2">#REF!</definedName>
    <definedName name="QS">#REF!</definedName>
    <definedName name="Qt">'[95]ORITO 02 '!$E$9</definedName>
    <definedName name="QTIES" localSheetId="3">#REF!</definedName>
    <definedName name="QTIES" localSheetId="2">#REF!</definedName>
    <definedName name="QTIES">#REF!</definedName>
    <definedName name="QTY" localSheetId="3">#REF!</definedName>
    <definedName name="QTY" localSheetId="2">#REF!</definedName>
    <definedName name="QTY">#REF!</definedName>
    <definedName name="qw" hidden="1">{"via1",#N/A,TRUE,"general";"via2",#N/A,TRUE,"general";"via3",#N/A,TRUE,"general"}</definedName>
    <definedName name="qwdas2" hidden="1">{"via1",#N/A,TRUE,"general";"via2",#N/A,TRUE,"general";"via3",#N/A,TRUE,"general"}</definedName>
    <definedName name="QWE" localSheetId="3">#REF!</definedName>
    <definedName name="QWE" localSheetId="2">#REF!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3">#REF!</definedName>
    <definedName name="R._SECO" localSheetId="2">#REF!</definedName>
    <definedName name="R._SECO">#REF!</definedName>
    <definedName name="R_2" localSheetId="3">#REF!</definedName>
    <definedName name="R_2" localSheetId="2">#REF!</definedName>
    <definedName name="R_2">#REF!</definedName>
    <definedName name="R_c" localSheetId="3">#REF!</definedName>
    <definedName name="R_c" localSheetId="2">#REF!</definedName>
    <definedName name="R_c">#REF!</definedName>
    <definedName name="RANGO_FECHA" localSheetId="3">#REF!</definedName>
    <definedName name="RANGO_FECHA" localSheetId="2">#REF!</definedName>
    <definedName name="RANGO_FECHA">#REF!</definedName>
    <definedName name="Rates" localSheetId="3">#REF!</definedName>
    <definedName name="Rates" localSheetId="2">#REF!</definedName>
    <definedName name="Rates">#REF!</definedName>
    <definedName name="RD" localSheetId="3">#REF!</definedName>
    <definedName name="RD" localSheetId="2">#REF!</definedName>
    <definedName name="RD">#REF!</definedName>
    <definedName name="rdq" localSheetId="3">#REF!</definedName>
    <definedName name="rdq" localSheetId="2">#REF!</definedName>
    <definedName name="rdq">#REF!</definedName>
    <definedName name="Reactores" localSheetId="3">#REF!</definedName>
    <definedName name="Reactores" localSheetId="2">#REF!</definedName>
    <definedName name="Reactores">#REF!</definedName>
    <definedName name="Recall_2">'[89] ASR+Nafta'!$E$9:$E$21</definedName>
    <definedName name="Recall_3">'[89]Todos+Nafta'!$E$9:$E$21</definedName>
    <definedName name="Recorder" localSheetId="3">#REF!</definedName>
    <definedName name="Recorder" localSheetId="2">#REF!</definedName>
    <definedName name="Recorder">#REF!</definedName>
    <definedName name="recursos">[96]RECURSOS!$A$8:$A$204</definedName>
    <definedName name="rege" hidden="1">{"TAB1",#N/A,TRUE,"GENERAL";"TAB2",#N/A,TRUE,"GENERAL";"TAB3",#N/A,TRUE,"GENERAL";"TAB4",#N/A,TRUE,"GENERAL";"TAB5",#N/A,TRUE,"GENERAL"}</definedName>
    <definedName name="REGIMEN_CONTRAT">[88]Tablas!$M$6:$M$8</definedName>
    <definedName name="REGIONAL">[88]Tablas!$I$6:$I$10</definedName>
    <definedName name="RegistroCoordinador" localSheetId="3">#REF!</definedName>
    <definedName name="RegistroCoordinador" localSheetId="2">#REF!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3">#REF!</definedName>
    <definedName name="rell" localSheetId="2">#REF!</definedName>
    <definedName name="rell">#REF!</definedName>
    <definedName name="remanentes">'[27]Reservas de Petróleo'!$A$2,'[27]Reservas de Petróleo'!$A$1,'[27]Reservas de Petróleo'!$D$4,'[27]Reservas de Petróleo'!$H$1:$H$65536</definedName>
    <definedName name="rendimiento" localSheetId="3">#REF!</definedName>
    <definedName name="rendimiento" localSheetId="2">#REF!</definedName>
    <definedName name="rendimiento">#REF!</definedName>
    <definedName name="RENDIMIENTO____CARGA" localSheetId="3">#REF!</definedName>
    <definedName name="RENDIMIENTO____CARGA" localSheetId="2">#REF!</definedName>
    <definedName name="RENDIMIENTO____CARGA">#REF!</definedName>
    <definedName name="REPXXX" localSheetId="3">#REF!</definedName>
    <definedName name="REPXXX" localSheetId="2">#REF!</definedName>
    <definedName name="REPXXX">#REF!</definedName>
    <definedName name="Requerimiento" localSheetId="3">#REF!</definedName>
    <definedName name="Requerimiento" localSheetId="2">#REF!</definedName>
    <definedName name="Requerimiento">#REF!</definedName>
    <definedName name="Requerimientos" localSheetId="3">#REF!</definedName>
    <definedName name="Requerimientos" localSheetId="2">#REF!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3">#REF!</definedName>
    <definedName name="RES" localSheetId="2">#REF!</definedName>
    <definedName name="RES">#REF!</definedName>
    <definedName name="Resistividad" localSheetId="3">#REF!</definedName>
    <definedName name="Resistividad" localSheetId="2">#REF!</definedName>
    <definedName name="Resistividad">#REF!</definedName>
    <definedName name="RESU" localSheetId="3">#REF!</definedName>
    <definedName name="RESU" localSheetId="2">#REF!</definedName>
    <definedName name="RESU">#REF!</definedName>
    <definedName name="resu8" localSheetId="3">[9]!resu8</definedName>
    <definedName name="resu8" localSheetId="2">[9]!resu8</definedName>
    <definedName name="resu8">[9]!resu8</definedName>
    <definedName name="resufi" localSheetId="3">#REF!</definedName>
    <definedName name="resufi" localSheetId="2">#REF!</definedName>
    <definedName name="resufi">#REF!</definedName>
    <definedName name="resufi1" localSheetId="3">#REF!</definedName>
    <definedName name="resufi1" localSheetId="2">#REF!</definedName>
    <definedName name="resufi1">#REF!</definedName>
    <definedName name="resumen" localSheetId="3">#REF!</definedName>
    <definedName name="resumen" localSheetId="2">#REF!</definedName>
    <definedName name="resumen">#REF!</definedName>
    <definedName name="resumen_final" localSheetId="3">#REF!</definedName>
    <definedName name="resumen_final" localSheetId="2">#REF!</definedName>
    <definedName name="resumen_final">#REF!</definedName>
    <definedName name="resumen_final1" localSheetId="3">#REF!</definedName>
    <definedName name="resumen_final1" localSheetId="2">#REF!</definedName>
    <definedName name="resumen_final1">#REF!</definedName>
    <definedName name="Retenc">[34]BASES!$E$31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3">#REF!</definedName>
    <definedName name="RFV" localSheetId="2">#REF!</definedName>
    <definedName name="RFV">#REF!</definedName>
    <definedName name="RG" localSheetId="3">#REF!</definedName>
    <definedName name="RG" localSheetId="2">#REF!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3">[97]Ingenieria!#REF!</definedName>
    <definedName name="RID" localSheetId="2">[97]Ingenieria!#REF!</definedName>
    <definedName name="RID">[97]Ingenieria!#REF!</definedName>
    <definedName name="RISP" localSheetId="3">'[3]7422CW00'!#REF!</definedName>
    <definedName name="RISP" localSheetId="2">'[3]7422CW00'!#REF!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[53]Datos!$D$12</definedName>
    <definedName name="Ro" localSheetId="3">#REF!,#REF!,#REF!</definedName>
    <definedName name="Ro" localSheetId="2">#REF!,#REF!,#REF!</definedName>
    <definedName name="Ro">#REF!,#REF!,#REF!</definedName>
    <definedName name="rr">[0]!ERR</definedName>
    <definedName name="rrr" hidden="1">{"via1",#N/A,TRUE,"general";"via2",#N/A,TRUE,"general";"via3",#N/A,TRUE,"general"}</definedName>
    <definedName name="rrrr" localSheetId="3">'[98]Form5 _Pág_ 1'!#REF!</definedName>
    <definedName name="rrrr" localSheetId="2">'[98]Form5 _Pág_ 1'!#REF!</definedName>
    <definedName name="rrrr">'[98]Form5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3">#REF!</definedName>
    <definedName name="Rs" localSheetId="2">#REF!</definedName>
    <definedName name="Rs">#REF!</definedName>
    <definedName name="rsdgsd5" hidden="1">{"TAB1",#N/A,TRUE,"GENERAL";"TAB2",#N/A,TRUE,"GENERAL";"TAB3",#N/A,TRUE,"GENERAL";"TAB4",#N/A,TRUE,"GENERAL";"TAB5",#N/A,TRUE,"GENERAL"}</definedName>
    <definedName name="RSS" localSheetId="3">#REF!</definedName>
    <definedName name="RSS" localSheetId="2">#REF!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3">#REF!</definedName>
    <definedName name="RUT" localSheetId="2">#REF!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3">#REF!</definedName>
    <definedName name="SALID1" localSheetId="2">#REF!</definedName>
    <definedName name="SALID1">#REF!</definedName>
    <definedName name="SalMinimo">[34]BASES!$E$41</definedName>
    <definedName name="sbgfbgdr" hidden="1">{"via1",#N/A,TRUE,"general";"via2",#N/A,TRUE,"general";"via3",#N/A,TRUE,"general"}</definedName>
    <definedName name="SBS" localSheetId="3">#REF!</definedName>
    <definedName name="SBS" localSheetId="2">#REF!</definedName>
    <definedName name="SBS">#REF!</definedName>
    <definedName name="Sched_Pay" localSheetId="3">#REF!</definedName>
    <definedName name="Sched_Pay" localSheetId="2">#REF!</definedName>
    <definedName name="Sched_Pay">#REF!</definedName>
    <definedName name="Scheduled_Extra_Payments" localSheetId="3">#REF!</definedName>
    <definedName name="Scheduled_Extra_Payments" localSheetId="2">#REF!</definedName>
    <definedName name="Scheduled_Extra_Payments">#REF!</definedName>
    <definedName name="Scheduled_Interest_Rate" localSheetId="3">#REF!</definedName>
    <definedName name="Scheduled_Interest_Rate" localSheetId="2">#REF!</definedName>
    <definedName name="Scheduled_Interest_Rate">#REF!</definedName>
    <definedName name="Scheduled_Monthly_Payment" localSheetId="3">#REF!</definedName>
    <definedName name="Scheduled_Monthly_Payment" localSheetId="2">#REF!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3">#REF!</definedName>
    <definedName name="sdfsd" localSheetId="2">#REF!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3">#REF!</definedName>
    <definedName name="SECTOR" localSheetId="2">#REF!</definedName>
    <definedName name="SECTOR">#REF!</definedName>
    <definedName name="SEMANA_C3" localSheetId="3">#REF!</definedName>
    <definedName name="SEMANA_C3" localSheetId="2">#REF!</definedName>
    <definedName name="SEMANA_C3">#REF!</definedName>
    <definedName name="sena">[53]Hoja1!$C$14</definedName>
    <definedName name="SERO">[0]!ERR</definedName>
    <definedName name="setrj" hidden="1">{"via1",#N/A,TRUE,"general";"via2",#N/A,TRUE,"general";"via3",#N/A,TRUE,"general"}</definedName>
    <definedName name="sett" hidden="1">{"via1",#N/A,TRUE,"general";"via2",#N/A,TRUE,"general";"via3",#N/A,TRUE,"general"}</definedName>
    <definedName name="sf">[53]Hoja1!$C$12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3">[44]steel!#REF!</definedName>
    <definedName name="SHEE_INT" localSheetId="2">[44]steel!#REF!</definedName>
    <definedName name="SHEE_INT">[44]steel!#REF!</definedName>
    <definedName name="SHEET" localSheetId="3">'[3]7422CW00'!#REF!</definedName>
    <definedName name="SHEET" localSheetId="2">'[3]7422CW00'!#REF!</definedName>
    <definedName name="SHEET">'[3]7422CW00'!#REF!</definedName>
    <definedName name="SHEET_KP">[44]steel!$C$7:$L$47</definedName>
    <definedName name="SHEET_MR">[44]steel!$C$7:$J$47</definedName>
    <definedName name="SHEET1" localSheetId="3">#REF!</definedName>
    <definedName name="SHEET1" localSheetId="2">#REF!</definedName>
    <definedName name="SHEET1">#REF!</definedName>
    <definedName name="SHEET10" localSheetId="3">#REF!</definedName>
    <definedName name="SHEET10" localSheetId="2">#REF!</definedName>
    <definedName name="SHEET10">#REF!</definedName>
    <definedName name="SHEET11" localSheetId="3">#REF!</definedName>
    <definedName name="SHEET11" localSheetId="2">#REF!</definedName>
    <definedName name="SHEET11">#REF!</definedName>
    <definedName name="SHEET12" localSheetId="3">#REF!</definedName>
    <definedName name="SHEET12" localSheetId="2">#REF!</definedName>
    <definedName name="SHEET12">#REF!</definedName>
    <definedName name="SHEET13" localSheetId="3">#REF!</definedName>
    <definedName name="SHEET13" localSheetId="2">#REF!</definedName>
    <definedName name="SHEET13">#REF!</definedName>
    <definedName name="SHEET14" localSheetId="3">#REF!</definedName>
    <definedName name="SHEET14" localSheetId="2">#REF!</definedName>
    <definedName name="SHEET14">#REF!</definedName>
    <definedName name="SHEET15" localSheetId="3">#REF!</definedName>
    <definedName name="SHEET15" localSheetId="2">#REF!</definedName>
    <definedName name="SHEET15">#REF!</definedName>
    <definedName name="SHEET16" localSheetId="3">#REF!</definedName>
    <definedName name="SHEET16" localSheetId="2">#REF!</definedName>
    <definedName name="SHEET16">#REF!</definedName>
    <definedName name="SHEET17" localSheetId="3">#REF!</definedName>
    <definedName name="SHEET17" localSheetId="2">#REF!</definedName>
    <definedName name="SHEET17">#REF!</definedName>
    <definedName name="SHEET18" localSheetId="3">#REF!</definedName>
    <definedName name="SHEET18" localSheetId="2">#REF!</definedName>
    <definedName name="SHEET18">#REF!</definedName>
    <definedName name="SHEET19" localSheetId="3">#REF!</definedName>
    <definedName name="SHEET19" localSheetId="2">#REF!</definedName>
    <definedName name="SHEET19">#REF!</definedName>
    <definedName name="SHEET2" localSheetId="3">#REF!</definedName>
    <definedName name="SHEET2" localSheetId="2">#REF!</definedName>
    <definedName name="SHEET2">#REF!</definedName>
    <definedName name="SHEET20" localSheetId="3">#REF!</definedName>
    <definedName name="SHEET20" localSheetId="2">#REF!</definedName>
    <definedName name="SHEET20">#REF!</definedName>
    <definedName name="SHEET21" localSheetId="3">#REF!</definedName>
    <definedName name="SHEET21" localSheetId="2">#REF!</definedName>
    <definedName name="SHEET21">#REF!</definedName>
    <definedName name="SHEET22" localSheetId="3">#REF!</definedName>
    <definedName name="SHEET22" localSheetId="2">#REF!</definedName>
    <definedName name="SHEET22">#REF!</definedName>
    <definedName name="SHEET23" localSheetId="3">#REF!</definedName>
    <definedName name="SHEET23" localSheetId="2">#REF!</definedName>
    <definedName name="SHEET23">#REF!</definedName>
    <definedName name="SHEET24" localSheetId="3">#REF!</definedName>
    <definedName name="SHEET24" localSheetId="2">#REF!</definedName>
    <definedName name="SHEET24">#REF!</definedName>
    <definedName name="SHEET25" localSheetId="3">#REF!</definedName>
    <definedName name="SHEET25" localSheetId="2">#REF!</definedName>
    <definedName name="SHEET25">#REF!</definedName>
    <definedName name="SHEET26" localSheetId="3">#REF!</definedName>
    <definedName name="SHEET26" localSheetId="2">#REF!</definedName>
    <definedName name="SHEET26">#REF!</definedName>
    <definedName name="SHEET3" localSheetId="3">#REF!</definedName>
    <definedName name="SHEET3" localSheetId="2">#REF!</definedName>
    <definedName name="SHEET3">#REF!</definedName>
    <definedName name="SHEET4" localSheetId="3">#REF!</definedName>
    <definedName name="SHEET4" localSheetId="2">#REF!</definedName>
    <definedName name="SHEET4">#REF!</definedName>
    <definedName name="SHEET5" localSheetId="3">#REF!</definedName>
    <definedName name="SHEET5" localSheetId="2">#REF!</definedName>
    <definedName name="SHEET5">#REF!</definedName>
    <definedName name="SHEET6" localSheetId="3">#REF!</definedName>
    <definedName name="SHEET6" localSheetId="2">#REF!</definedName>
    <definedName name="SHEET6">#REF!</definedName>
    <definedName name="SHEET7" localSheetId="3">#REF!</definedName>
    <definedName name="SHEET7" localSheetId="2">#REF!</definedName>
    <definedName name="SHEET7">#REF!</definedName>
    <definedName name="SHEET8" localSheetId="3">#REF!</definedName>
    <definedName name="SHEET8" localSheetId="2">#REF!</definedName>
    <definedName name="SHEET8">#REF!</definedName>
    <definedName name="SHEET9" localSheetId="3">#REF!</definedName>
    <definedName name="SHEET9" localSheetId="2">#REF!</definedName>
    <definedName name="SHEET9">#REF!</definedName>
    <definedName name="SI">[0]!ERR</definedName>
    <definedName name="SINGOLO" localSheetId="3">'[3]7422CW00'!#REF!</definedName>
    <definedName name="SINGOLO" localSheetId="2">'[3]7422CW00'!#REF!</definedName>
    <definedName name="SINGOLO">'[3]7422CW00'!#REF!</definedName>
    <definedName name="SISISIS">[0]!ERR</definedName>
    <definedName name="Smlv">'[10]DATOS CONTRATO'!$I$9</definedName>
    <definedName name="smlv01">[39]CONTRATO!$I$9</definedName>
    <definedName name="smlv2001">[39]CONTRATO!$H$9</definedName>
    <definedName name="SMML">'[63]ASPECTOS TECNICOS'!$O$12:$P$32</definedName>
    <definedName name="SN">[10]EMPRESA!$G$29</definedName>
    <definedName name="SOLD._4_" localSheetId="3">#REF!</definedName>
    <definedName name="SOLD._4_" localSheetId="2">#REF!</definedName>
    <definedName name="SOLD._4_">#REF!</definedName>
    <definedName name="SOLD._6_" localSheetId="3">#REF!</definedName>
    <definedName name="SOLD._6_" localSheetId="2">#REF!</definedName>
    <definedName name="SOLD._6_">#REF!</definedName>
    <definedName name="SOLD._8_" localSheetId="3">#REF!</definedName>
    <definedName name="SOLD._8_" localSheetId="2">#REF!</definedName>
    <definedName name="SOLD._8_">#REF!</definedName>
    <definedName name="solver_adj" localSheetId="0" hidden="1">'PRESUPUESTO OFICIAL'!$K$62</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OFICIAL'!$K$68</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OFICIAL'!$K$68</definedName>
    <definedName name="solver_pre" localSheetId="0" hidden="1">0.000001</definedName>
    <definedName name="solver_rel1" localSheetId="0" hidden="1">2</definedName>
    <definedName name="solver_rhs1" localSheetId="0" hidden="1">'PRESUPUESTO OFICIAL'!$K$69</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 localSheetId="3">#REF!</definedName>
    <definedName name="SS" localSheetId="2">#REF!</definedName>
    <definedName name="SS">#REF!</definedName>
    <definedName name="SS_AVG_SIZE" localSheetId="3">#REF!</definedName>
    <definedName name="SS_AVG_SIZE" localSheetId="2">#REF!</definedName>
    <definedName name="SS_AVG_SIZE">#REF!</definedName>
    <definedName name="SS_WELDING" localSheetId="3">#REF!</definedName>
    <definedName name="SS_WELDING" localSheetId="2">#REF!</definedName>
    <definedName name="SS_WELDING">#REF!</definedName>
    <definedName name="ssa">[53]Hoja1!$C$25</definedName>
    <definedName name="ssh">[53]Hoja1!$C$24</definedName>
    <definedName name="sss" localSheetId="3">MODULO10.auto_abrir</definedName>
    <definedName name="sss" localSheetId="2">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3">#REF!</definedName>
    <definedName name="St" localSheetId="2">#REF!</definedName>
    <definedName name="St">#REF!</definedName>
    <definedName name="ST_BLDG" localSheetId="3">'[3]7422CW00'!#REF!</definedName>
    <definedName name="ST_BLDG" localSheetId="2">'[3]7422CW00'!#REF!</definedName>
    <definedName name="ST_BLDG">'[3]7422CW00'!#REF!</definedName>
    <definedName name="ST_CW" localSheetId="3">'[3]7422CW00'!#REF!</definedName>
    <definedName name="ST_CW" localSheetId="2">'[3]7422CW00'!#REF!</definedName>
    <definedName name="ST_CW">'[3]7422CW00'!#REF!</definedName>
    <definedName name="STALO1" localSheetId="3">'[3]7422CW00'!#REF!</definedName>
    <definedName name="STALO1" localSheetId="2">'[3]7422CW00'!#REF!</definedName>
    <definedName name="STALO1">'[3]7422CW00'!#REF!</definedName>
    <definedName name="STAMPA" localSheetId="3">#REF!</definedName>
    <definedName name="STAMPA" localSheetId="2">#REF!</definedName>
    <definedName name="STAMPA">#REF!</definedName>
    <definedName name="STANU" localSheetId="3">'[3]7422CW00'!#REF!</definedName>
    <definedName name="STANU" localSheetId="2">'[3]7422CW00'!#REF!</definedName>
    <definedName name="STANU">'[3]7422CW00'!#REF!</definedName>
    <definedName name="START" localSheetId="3">#REF!</definedName>
    <definedName name="START" localSheetId="2">#REF!</definedName>
    <definedName name="START">#REF!</definedName>
    <definedName name="START1" localSheetId="3">'[3]7422CW00'!#REF!</definedName>
    <definedName name="START1" localSheetId="2">'[3]7422CW00'!#REF!</definedName>
    <definedName name="START1">'[3]7422CW00'!#REF!</definedName>
    <definedName name="STENU" localSheetId="3">'[3]7422CW00'!#REF!</definedName>
    <definedName name="STENU" localSheetId="2">'[3]7422CW00'!#REF!</definedName>
    <definedName name="STENU">'[3]7422CW00'!#REF!</definedName>
    <definedName name="Stock" localSheetId="3">'[99]PxQ Cantidades'!#REF!</definedName>
    <definedName name="Stock" localSheetId="2">'[99]PxQ Cantidades'!#REF!</definedName>
    <definedName name="Stock">'[99]PxQ Cantidades'!#REF!</definedName>
    <definedName name="STONU" localSheetId="3">'[3]7422CW00'!#REF!</definedName>
    <definedName name="STONU" localSheetId="2">'[3]7422CW00'!#REF!</definedName>
    <definedName name="STONU">'[3]7422CW00'!#REF!</definedName>
    <definedName name="STRESS_RELIEVIN" localSheetId="3">#REF!</definedName>
    <definedName name="STRESS_RELIEVIN" localSheetId="2">#REF!</definedName>
    <definedName name="STRESS_RELIEVIN">#REF!</definedName>
    <definedName name="STSUMM" localSheetId="3">'[3]7422CW00'!#REF!</definedName>
    <definedName name="STSUMM" localSheetId="2">'[3]7422CW00'!#REF!</definedName>
    <definedName name="STSUMM">'[3]7422CW00'!#REF!</definedName>
    <definedName name="stt" hidden="1">{"via1",#N/A,TRUE,"general";"via2",#N/A,TRUE,"general";"via3",#N/A,TRUE,"general"}</definedName>
    <definedName name="SUBSUELO" localSheetId="3">#REF!</definedName>
    <definedName name="SUBSUELO" localSheetId="2">#REF!</definedName>
    <definedName name="SUBSUELO">#REF!</definedName>
    <definedName name="Subtotal" localSheetId="3">#REF!</definedName>
    <definedName name="Subtotal" localSheetId="2">#REF!</definedName>
    <definedName name="Subtotal">#REF!</definedName>
    <definedName name="SUELDO" localSheetId="3">#REF!</definedName>
    <definedName name="SUELDO" localSheetId="2">#REF!</definedName>
    <definedName name="SUELDO">#REF!</definedName>
    <definedName name="suma">[51]Hoja1!$F$60</definedName>
    <definedName name="Summary" localSheetId="3">#REF!</definedName>
    <definedName name="Summary" localSheetId="2">#REF!</definedName>
    <definedName name="Summary">#REF!</definedName>
    <definedName name="SUP_ART" localSheetId="3">[44]steel!#REF!</definedName>
    <definedName name="SUP_ART" localSheetId="2">[44]steel!#REF!</definedName>
    <definedName name="SUP_ART">[44]steel!#REF!</definedName>
    <definedName name="SUP_VEX" localSheetId="3">#REF!</definedName>
    <definedName name="SUP_VEX" localSheetId="2">#REF!</definedName>
    <definedName name="SUP_VEX">#REF!</definedName>
    <definedName name="SUP_VPR" localSheetId="3">#REF!</definedName>
    <definedName name="SUP_VPR" localSheetId="2">#REF!</definedName>
    <definedName name="SUP_VPR">#REF!</definedName>
    <definedName name="SUP_VPR_GEC" localSheetId="3">#REF!</definedName>
    <definedName name="SUP_VPR_GEC" localSheetId="2">#REF!</definedName>
    <definedName name="SUP_VPR_GEC">#REF!</definedName>
    <definedName name="SUP_VPR_GMM" localSheetId="3">#REF!</definedName>
    <definedName name="SUP_VPR_GMM" localSheetId="2">#REF!</definedName>
    <definedName name="SUP_VPR_GMM">#REF!</definedName>
    <definedName name="SUP_VPR_GRC" localSheetId="3">#REF!</definedName>
    <definedName name="SUP_VPR_GRC" localSheetId="2">#REF!</definedName>
    <definedName name="SUP_VPR_GRC">#REF!</definedName>
    <definedName name="SUP_VPR_GRM" localSheetId="3">#REF!</definedName>
    <definedName name="SUP_VPR_GRM" localSheetId="2">#REF!</definedName>
    <definedName name="SUP_VPR_GRM">#REF!</definedName>
    <definedName name="SUP_VPR_GRN" localSheetId="3">#REF!</definedName>
    <definedName name="SUP_VPR_GRN" localSheetId="2">#REF!</definedName>
    <definedName name="SUP_VPR_GRN">#REF!</definedName>
    <definedName name="SUP_VPR_GRS" localSheetId="3">#REF!</definedName>
    <definedName name="SUP_VPR_GRS" localSheetId="2">#REF!</definedName>
    <definedName name="SUP_VPR_GRS">#REF!</definedName>
    <definedName name="SUP_VPR_GTP" localSheetId="3">[12]Tablas!#REF!</definedName>
    <definedName name="SUP_VPR_GTP" localSheetId="2">[12]Tablas!#REF!</definedName>
    <definedName name="SUP_VPR_GTP">[12]Tablas!#REF!</definedName>
    <definedName name="SUP_VPR_NA" localSheetId="3">#REF!</definedName>
    <definedName name="SUP_VPR_NA" localSheetId="2">#REF!</definedName>
    <definedName name="SUP_VPR_NA">#REF!</definedName>
    <definedName name="SUPER">[55]Tablas!$H$1:$H$65536</definedName>
    <definedName name="SUPERFICIE" localSheetId="3">#REF!</definedName>
    <definedName name="SUPERFICIE" localSheetId="2">#REF!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3">[21]!absc</definedName>
    <definedName name="t" localSheetId="2">[21]!absc</definedName>
    <definedName name="t">[21]!absc</definedName>
    <definedName name="t_1" localSheetId="3">Scheduled_Payment+Extra_Payment</definedName>
    <definedName name="t_1" localSheetId="2">Scheduled_Payment+Extra_Payment</definedName>
    <definedName name="t_1">Scheduled_Payment+Extra_Payment</definedName>
    <definedName name="t5t5" hidden="1">{"TAB1",#N/A,TRUE,"GENERAL";"TAB2",#N/A,TRUE,"GENERAL";"TAB3",#N/A,TRUE,"GENERAL";"TAB4",#N/A,TRUE,"GENERAL";"TAB5",#N/A,TRUE,"GENERAL"}</definedName>
    <definedName name="TAB_FECHA">[55]Tablas!$B$1:$B$65536</definedName>
    <definedName name="TABLA" localSheetId="3">#REF!</definedName>
    <definedName name="TABLA" localSheetId="2">#REF!</definedName>
    <definedName name="TABLA">#REF!</definedName>
    <definedName name="tabla1">[100]Hoja3!$B$4:$F$28</definedName>
    <definedName name="TABLEKP" localSheetId="3">'[3]7422CW00'!#REF!</definedName>
    <definedName name="TABLEKP" localSheetId="2">'[3]7422CW00'!#REF!</definedName>
    <definedName name="TABLEKP">'[3]7422CW00'!#REF!</definedName>
    <definedName name="TABLEPRI" localSheetId="3">#REF!</definedName>
    <definedName name="TABLEPRI" localSheetId="2">#REF!</definedName>
    <definedName name="TABLEPRI">#REF!</definedName>
    <definedName name="tales" localSheetId="3">[1]LIQUIDACION!#REF!</definedName>
    <definedName name="tales" localSheetId="2">[1]LIQUIDACION!#REF!</definedName>
    <definedName name="tales">[1]LIQUIDACION!#REF!</definedName>
    <definedName name="Tambores" localSheetId="3">#REF!</definedName>
    <definedName name="Tambores" localSheetId="2">#REF!</definedName>
    <definedName name="Tambores">#REF!</definedName>
    <definedName name="Tanques" localSheetId="3">#REF!</definedName>
    <definedName name="Tanques" localSheetId="2">#REF!</definedName>
    <definedName name="Tanques">#REF!</definedName>
    <definedName name="TAREAS_INICIALES" localSheetId="3">#REF!</definedName>
    <definedName name="TAREAS_INICIALES" localSheetId="2">#REF!</definedName>
    <definedName name="TAREAS_INICIALES">#REF!</definedName>
    <definedName name="TARIFA" localSheetId="3">#REF!</definedName>
    <definedName name="TARIFA" localSheetId="2">#REF!</definedName>
    <definedName name="TARIFA">#REF!</definedName>
    <definedName name="TarifaPension">[39]EMPRESA!$F$24</definedName>
    <definedName name="TARIFAS">[101]TARIFAS!$A$1:$F$52</definedName>
    <definedName name="TarifaSalud">[39]EMPRESA!$F$26</definedName>
    <definedName name="Tasa" localSheetId="3">#REF!</definedName>
    <definedName name="Tasa" localSheetId="2">#REF!</definedName>
    <definedName name="Tasa">#REF!</definedName>
    <definedName name="TASA_DE_CAMBIO" localSheetId="3">#REF!</definedName>
    <definedName name="TASA_DE_CAMBIO" localSheetId="2">#REF!</definedName>
    <definedName name="TASA_DE_CAMBIO">#REF!</definedName>
    <definedName name="Tasa1">'[102]Bases 2A'!$C$20</definedName>
    <definedName name="TasaCCP" localSheetId="3">#REF!</definedName>
    <definedName name="TasaCCP" localSheetId="2">#REF!</definedName>
    <definedName name="TasaCCP">#REF!</definedName>
    <definedName name="Tax" localSheetId="3">#REF!</definedName>
    <definedName name="Tax" localSheetId="2">#REF!</definedName>
    <definedName name="Tax">#REF!</definedName>
    <definedName name="TB_EVENTOS_OTS_ANUAL" localSheetId="3">#REF!</definedName>
    <definedName name="TB_EVENTOS_OTS_ANUAL" localSheetId="2">#REF!</definedName>
    <definedName name="TB_EVENTOS_OTS_ANUAL">#REF!</definedName>
    <definedName name="tc" localSheetId="3">#REF!</definedName>
    <definedName name="tc" localSheetId="2">#REF!</definedName>
    <definedName name="tc">#REF!</definedName>
    <definedName name="tdy" hidden="1">{"TAB1",#N/A,TRUE,"GENERAL";"TAB2",#N/A,TRUE,"GENERAL";"TAB3",#N/A,TRUE,"GENERAL";"TAB4",#N/A,TRUE,"GENERAL";"TAB5",#N/A,TRUE,"GENERAL"}</definedName>
    <definedName name="telefono">[39]EMPRESA!$F$16</definedName>
    <definedName name="TEMA1" localSheetId="3">#REF!</definedName>
    <definedName name="TEMA1" localSheetId="2">#REF!</definedName>
    <definedName name="TEMA1">#REF!</definedName>
    <definedName name="TEMA10" localSheetId="3">#REF!</definedName>
    <definedName name="TEMA10" localSheetId="2">#REF!</definedName>
    <definedName name="TEMA10">#REF!</definedName>
    <definedName name="TEMA2" localSheetId="3">#REF!</definedName>
    <definedName name="TEMA2" localSheetId="2">#REF!</definedName>
    <definedName name="TEMA2">#REF!</definedName>
    <definedName name="TEMA3" localSheetId="3">#REF!</definedName>
    <definedName name="TEMA3" localSheetId="2">#REF!</definedName>
    <definedName name="TEMA3">#REF!</definedName>
    <definedName name="TEMA4" localSheetId="3">#REF!</definedName>
    <definedName name="TEMA4" localSheetId="2">#REF!</definedName>
    <definedName name="TEMA4">#REF!</definedName>
    <definedName name="TEMA5" localSheetId="3">#REF!</definedName>
    <definedName name="TEMA5" localSheetId="2">#REF!</definedName>
    <definedName name="TEMA5">#REF!</definedName>
    <definedName name="TEMA6" localSheetId="3">#REF!</definedName>
    <definedName name="TEMA6" localSheetId="2">#REF!</definedName>
    <definedName name="TEMA6">#REF!</definedName>
    <definedName name="TEMA7" localSheetId="3">#REF!</definedName>
    <definedName name="TEMA7" localSheetId="2">#REF!</definedName>
    <definedName name="TEMA7">#REF!</definedName>
    <definedName name="TEMA8" localSheetId="3">#REF!</definedName>
    <definedName name="TEMA8" localSheetId="2">#REF!</definedName>
    <definedName name="TEMA8">#REF!</definedName>
    <definedName name="TEMA9" localSheetId="3">#REF!</definedName>
    <definedName name="TEMA9" localSheetId="2">#REF!</definedName>
    <definedName name="TEMA9">#REF!</definedName>
    <definedName name="TEMAS_PACC" localSheetId="3">#REF!</definedName>
    <definedName name="TEMAS_PACC" localSheetId="2">#REF!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3">#REF!</definedName>
    <definedName name="TGB" localSheetId="2">#REF!</definedName>
    <definedName name="TGB">#REF!</definedName>
    <definedName name="TH" localSheetId="3">#REF!</definedName>
    <definedName name="TH" localSheetId="2">#REF!</definedName>
    <definedName name="TH">#REF!</definedName>
    <definedName name="thdh" hidden="1">{"TAB1",#N/A,TRUE,"GENERAL";"TAB2",#N/A,TRUE,"GENERAL";"TAB3",#N/A,TRUE,"GENERAL";"TAB4",#N/A,TRUE,"GENERAL";"TAB5",#N/A,TRUE,"GENERAL"}</definedName>
    <definedName name="THP" localSheetId="3">#REF!</definedName>
    <definedName name="THP" localSheetId="2">#REF!</definedName>
    <definedName name="THP">#REF!</definedName>
    <definedName name="thtj" hidden="1">{"via1",#N/A,TRUE,"general";"via2",#N/A,TRUE,"general";"via3",#N/A,TRUE,"general"}</definedName>
    <definedName name="TIEMPO">[35]BASES!$E$27</definedName>
    <definedName name="TIPO" localSheetId="3">#REF!</definedName>
    <definedName name="TIPO" localSheetId="2">#REF!</definedName>
    <definedName name="TIPO">#REF!</definedName>
    <definedName name="TIPO_GRUPO" localSheetId="3">#REF!</definedName>
    <definedName name="TIPO_GRUPO" localSheetId="2">#REF!</definedName>
    <definedName name="TIPO_GRUPO">#REF!</definedName>
    <definedName name="TipoGC">[88]Tablas!$U$6:$U$15</definedName>
    <definedName name="TipoNeces">[88]Tablas!$Q$6:$Q$8</definedName>
    <definedName name="TipoPro" localSheetId="3">#REF!</definedName>
    <definedName name="TipoPro" localSheetId="2">#REF!</definedName>
    <definedName name="TipoPro">#REF!</definedName>
    <definedName name="Tipoproceso" localSheetId="3">#REF!</definedName>
    <definedName name="Tipoproceso" localSheetId="2">#REF!</definedName>
    <definedName name="Tipoproceso">#REF!</definedName>
    <definedName name="TIR" localSheetId="3">#REF!</definedName>
    <definedName name="TIR" localSheetId="2">#REF!</definedName>
    <definedName name="TIR">#REF!</definedName>
    <definedName name="TITLE" localSheetId="3">#REF!</definedName>
    <definedName name="TITLE" localSheetId="2">#REF!</definedName>
    <definedName name="TITLE">#REF!</definedName>
    <definedName name="titu" localSheetId="3">#REF!</definedName>
    <definedName name="titu" localSheetId="2">#REF!</definedName>
    <definedName name="titu">#REF!</definedName>
    <definedName name="titu2" localSheetId="3">#REF!</definedName>
    <definedName name="titu2" localSheetId="2">#REF!</definedName>
    <definedName name="titu2">#REF!</definedName>
    <definedName name="TITULO" localSheetId="3">#REF!</definedName>
    <definedName name="TITULO" localSheetId="2">#REF!</definedName>
    <definedName name="TITULO">#REF!</definedName>
    <definedName name="_xlnm.Print_Titles" localSheetId="0">'PRESUPUESTO OFICIAL'!$10:$12</definedName>
    <definedName name="_xlnm.Print_Titles">#N/A</definedName>
    <definedName name="Títulos_a_imprimir_IM" localSheetId="3">#REF!</definedName>
    <definedName name="Títulos_a_imprimir_IM" localSheetId="2">#REF!</definedName>
    <definedName name="Títulos_a_imprimir_IM">#REF!</definedName>
    <definedName name="tk">'[10]DATOS CONTRATO'!$E$18</definedName>
    <definedName name="TK_1" localSheetId="3" hidden="1">[22]INST!#REF!</definedName>
    <definedName name="TK_1" localSheetId="2" hidden="1">[22]INST!#REF!</definedName>
    <definedName name="TK_1" hidden="1">[22]INST!#REF!</definedName>
    <definedName name="TKSLCI07">[10]EMPRESA!$F$22</definedName>
    <definedName name="tld">[53]Datos!$D$14</definedName>
    <definedName name="TOPGENER" localSheetId="3">#REF!</definedName>
    <definedName name="TOPGENER" localSheetId="2">#REF!</definedName>
    <definedName name="TOPGENER">#REF!</definedName>
    <definedName name="TOPGENER1" localSheetId="3">#REF!</definedName>
    <definedName name="TOPGENER1" localSheetId="2">#REF!</definedName>
    <definedName name="TOPGENER1">#REF!</definedName>
    <definedName name="TOPMENU" localSheetId="3">#REF!</definedName>
    <definedName name="TOPMENU" localSheetId="2">#REF!</definedName>
    <definedName name="TOPMENU">#REF!</definedName>
    <definedName name="Torres" localSheetId="3">#REF!</definedName>
    <definedName name="Torres" localSheetId="2">#REF!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3">#REF!</definedName>
    <definedName name="TOT" localSheetId="2">#REF!</definedName>
    <definedName name="TOT">#REF!</definedName>
    <definedName name="TOTAL" localSheetId="3">#REF!</definedName>
    <definedName name="TOTAL" localSheetId="2">#REF!</definedName>
    <definedName name="TOTAL">#REF!</definedName>
    <definedName name="Total_Interest" localSheetId="3">#REF!</definedName>
    <definedName name="Total_Interest" localSheetId="2">#REF!</definedName>
    <definedName name="Total_Interest">#REF!</definedName>
    <definedName name="Total_Pay" localSheetId="3">#REF!</definedName>
    <definedName name="Total_Pay" localSheetId="2">#REF!</definedName>
    <definedName name="Total_Pay">#REF!</definedName>
    <definedName name="Total_Payment" localSheetId="3">Scheduled_Payment+Extra_Payment</definedName>
    <definedName name="Total_Payment" localSheetId="2">Scheduled_Payment+Extra_Payment</definedName>
    <definedName name="Total_Payment">Scheduled_Payment+Extra_Payment</definedName>
    <definedName name="Total_Payment1" localSheetId="3">Scheduled_Payment+Extra_Payment</definedName>
    <definedName name="Total_Payment1" localSheetId="2">Scheduled_Payment+Extra_Payment</definedName>
    <definedName name="Total_Payment1">Scheduled_Payment+Extra_Payment</definedName>
    <definedName name="total1" localSheetId="3">#REF!</definedName>
    <definedName name="total1" localSheetId="2">#REF!</definedName>
    <definedName name="total1">#REF!</definedName>
    <definedName name="TotalCesantias">'[39]NOMINA 1'!$N$38</definedName>
    <definedName name="TOTALHH" localSheetId="3">#REF!</definedName>
    <definedName name="TOTALHH" localSheetId="2">#REF!</definedName>
    <definedName name="TOTALHH">#REF!</definedName>
    <definedName name="TOTALHH1" localSheetId="3">#REF!</definedName>
    <definedName name="TOTALHH1" localSheetId="2">#REF!</definedName>
    <definedName name="TOTALHH1">#REF!</definedName>
    <definedName name="TotalVacaciones">'[39]NOMINA 1'!$N$37</definedName>
    <definedName name="TotAuxAlim">'[10]NOMINA-1'!$E$37</definedName>
    <definedName name="TotAuxAlimentacion">'[39]NOMINA 1'!$E$38</definedName>
    <definedName name="TotAuxCom">'[10]NOMINA-1'!$E$39</definedName>
    <definedName name="TotAuxComi">'[39]NOMINA 1'!$E$40</definedName>
    <definedName name="TotAuxDotacion">'[39]NOMINA 1'!$E$41</definedName>
    <definedName name="TotAuxHab">'[39]NOMINA 1'!$E$37</definedName>
    <definedName name="TotAuxTransporte">'[39]NOMINA 1'!$E$39</definedName>
    <definedName name="TotBasico">'[39]NOMINA 1'!$E$35</definedName>
    <definedName name="TotCom">'[10]NOMINA-1'!$E$41</definedName>
    <definedName name="TotComision">'[39]NOMINA 1'!$E$42</definedName>
    <definedName name="TotExtras">'[39]NOMINA 1'!$E$36</definedName>
    <definedName name="TotIntercesantias">'[39]NOMINA 1'!$N$39</definedName>
    <definedName name="TotPrimaServicios">'[39]NOMINA 1'!$N$36</definedName>
    <definedName name="TotPrimaServicos">'[39]NOMINA 1'!$N$36</definedName>
    <definedName name="TotPrimaVacaciones">'[39]NOMINA 1'!$N$41</definedName>
    <definedName name="TotPrimConv">'[10]NOMINA-1'!$N$39</definedName>
    <definedName name="TotPrimConvencional">'[39]NOMINA 1'!$N$40</definedName>
    <definedName name="TotPrimVac">'[10]NOMINA-1'!$N$40</definedName>
    <definedName name="TOTSHE1" localSheetId="3">#REF!</definedName>
    <definedName name="TOTSHE1" localSheetId="2">#REF!</definedName>
    <definedName name="TOTSHE1">#REF!</definedName>
    <definedName name="TOTSHE10" localSheetId="3">#REF!</definedName>
    <definedName name="TOTSHE10" localSheetId="2">#REF!</definedName>
    <definedName name="TOTSHE10">#REF!</definedName>
    <definedName name="TOTSHE11" localSheetId="3">#REF!</definedName>
    <definedName name="TOTSHE11" localSheetId="2">#REF!</definedName>
    <definedName name="TOTSHE11">#REF!</definedName>
    <definedName name="TOTSHE12" localSheetId="3">#REF!</definedName>
    <definedName name="TOTSHE12" localSheetId="2">#REF!</definedName>
    <definedName name="TOTSHE12">#REF!</definedName>
    <definedName name="TOTSHE13" localSheetId="3">#REF!</definedName>
    <definedName name="TOTSHE13" localSheetId="2">#REF!</definedName>
    <definedName name="TOTSHE13">#REF!</definedName>
    <definedName name="TOTSHE14" localSheetId="3">#REF!</definedName>
    <definedName name="TOTSHE14" localSheetId="2">#REF!</definedName>
    <definedName name="TOTSHE14">#REF!</definedName>
    <definedName name="TOTSHE15" localSheetId="3">#REF!</definedName>
    <definedName name="TOTSHE15" localSheetId="2">#REF!</definedName>
    <definedName name="TOTSHE15">#REF!</definedName>
    <definedName name="TOTSHE16" localSheetId="3">#REF!</definedName>
    <definedName name="TOTSHE16" localSheetId="2">#REF!</definedName>
    <definedName name="TOTSHE16">#REF!</definedName>
    <definedName name="TOTSHE17" localSheetId="3">#REF!</definedName>
    <definedName name="TOTSHE17" localSheetId="2">#REF!</definedName>
    <definedName name="TOTSHE17">#REF!</definedName>
    <definedName name="TOTSHE18" localSheetId="3">#REF!</definedName>
    <definedName name="TOTSHE18" localSheetId="2">#REF!</definedName>
    <definedName name="TOTSHE18">#REF!</definedName>
    <definedName name="TOTSHE19" localSheetId="3">#REF!</definedName>
    <definedName name="TOTSHE19" localSheetId="2">#REF!</definedName>
    <definedName name="TOTSHE19">#REF!</definedName>
    <definedName name="TOTSHE2" localSheetId="3">#REF!</definedName>
    <definedName name="TOTSHE2" localSheetId="2">#REF!</definedName>
    <definedName name="TOTSHE2">#REF!</definedName>
    <definedName name="TOTSHE20" localSheetId="3">#REF!</definedName>
    <definedName name="TOTSHE20" localSheetId="2">#REF!</definedName>
    <definedName name="TOTSHE20">#REF!</definedName>
    <definedName name="TOTSHE21" localSheetId="3">#REF!</definedName>
    <definedName name="TOTSHE21" localSheetId="2">#REF!</definedName>
    <definedName name="TOTSHE21">#REF!</definedName>
    <definedName name="TOTSHE22" localSheetId="3">#REF!</definedName>
    <definedName name="TOTSHE22" localSheetId="2">#REF!</definedName>
    <definedName name="TOTSHE22">#REF!</definedName>
    <definedName name="TOTSHE23" localSheetId="3">#REF!</definedName>
    <definedName name="TOTSHE23" localSheetId="2">#REF!</definedName>
    <definedName name="TOTSHE23">#REF!</definedName>
    <definedName name="TOTSHE24" localSheetId="3">#REF!</definedName>
    <definedName name="TOTSHE24" localSheetId="2">#REF!</definedName>
    <definedName name="TOTSHE24">#REF!</definedName>
    <definedName name="TOTSHE25" localSheetId="3">#REF!</definedName>
    <definedName name="TOTSHE25" localSheetId="2">#REF!</definedName>
    <definedName name="TOTSHE25">#REF!</definedName>
    <definedName name="TOTSHE26" localSheetId="3">#REF!</definedName>
    <definedName name="TOTSHE26" localSheetId="2">#REF!</definedName>
    <definedName name="TOTSHE26">#REF!</definedName>
    <definedName name="TOTSHE3" localSheetId="3">#REF!</definedName>
    <definedName name="TOTSHE3" localSheetId="2">#REF!</definedName>
    <definedName name="TOTSHE3">#REF!</definedName>
    <definedName name="TOTSHE4" localSheetId="3">#REF!</definedName>
    <definedName name="TOTSHE4" localSheetId="2">#REF!</definedName>
    <definedName name="TOTSHE4">#REF!</definedName>
    <definedName name="TOTSHE5" localSheetId="3">#REF!</definedName>
    <definedName name="TOTSHE5" localSheetId="2">#REF!</definedName>
    <definedName name="TOTSHE5">#REF!</definedName>
    <definedName name="TOTSHE6" localSheetId="3">#REF!</definedName>
    <definedName name="TOTSHE6" localSheetId="2">#REF!</definedName>
    <definedName name="TOTSHE6">#REF!</definedName>
    <definedName name="TOTSHE7" localSheetId="3">#REF!</definedName>
    <definedName name="TOTSHE7" localSheetId="2">#REF!</definedName>
    <definedName name="TOTSHE7">#REF!</definedName>
    <definedName name="TOTSHE8" localSheetId="3">#REF!</definedName>
    <definedName name="TOTSHE8" localSheetId="2">#REF!</definedName>
    <definedName name="TOTSHE8">#REF!</definedName>
    <definedName name="TOTSHE9" localSheetId="3">#REF!</definedName>
    <definedName name="TOTSHE9" localSheetId="2">#REF!</definedName>
    <definedName name="TOTSHE9">#REF!</definedName>
    <definedName name="TotVac">'[10]NOMINA-1'!$N$36</definedName>
    <definedName name="tr" hidden="1">{"TAB1",#N/A,TRUE,"GENERAL";"TAB2",#N/A,TRUE,"GENERAL";"TAB3",#N/A,TRUE,"GENERAL";"TAB4",#N/A,TRUE,"GENERAL";"TAB5",#N/A,TRUE,"GENERAL"}</definedName>
    <definedName name="TrainSpec" localSheetId="3">#REF!</definedName>
    <definedName name="TrainSpec" localSheetId="2">#REF!</definedName>
    <definedName name="TrainSpec">#REF!</definedName>
    <definedName name="Transmisores" localSheetId="3">#REF!</definedName>
    <definedName name="Transmisores" localSheetId="2">#REF!</definedName>
    <definedName name="Transmisores">#REF!</definedName>
    <definedName name="Transporte">'[10]DATOS CONTRATO'!$E$16</definedName>
    <definedName name="TRAT">[103]desmonte!$E$48</definedName>
    <definedName name="TREM" localSheetId="3">#REF!</definedName>
    <definedName name="TREM" localSheetId="2">#REF!</definedName>
    <definedName name="TREM">#REF!</definedName>
    <definedName name="Trenes" localSheetId="3">#REF!</definedName>
    <definedName name="Trenes" localSheetId="2">#REF!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3">#REF!</definedName>
    <definedName name="tri" localSheetId="2">#REF!</definedName>
    <definedName name="tri">#REF!</definedName>
    <definedName name="Trimestre1" localSheetId="3">#REF!</definedName>
    <definedName name="Trimestre1" localSheetId="2">#REF!</definedName>
    <definedName name="Trimestre1">#REF!</definedName>
    <definedName name="Trimestre2" localSheetId="3">#REF!</definedName>
    <definedName name="Trimestre2" localSheetId="2">#REF!</definedName>
    <definedName name="Trimestre2">#REF!</definedName>
    <definedName name="Trimestre3" localSheetId="3">#REF!</definedName>
    <definedName name="Trimestre3" localSheetId="2">#REF!</definedName>
    <definedName name="Trimestre3">#REF!</definedName>
    <definedName name="Trimestre4" localSheetId="3">#REF!</definedName>
    <definedName name="Trimestre4" localSheetId="2">#REF!</definedName>
    <definedName name="Trimestre4">#REF!</definedName>
    <definedName name="trjfgjh" hidden="1">{"via1",#N/A,TRUE,"general";"via2",#N/A,TRUE,"general";"via3",#N/A,TRUE,"general"}</definedName>
    <definedName name="TRM">[104]Tablas!$B$2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3">#REF!</definedName>
    <definedName name="TtCD" localSheetId="2">#REF!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3" hidden="1">#REF!</definedName>
    <definedName name="TUBERIA" localSheetId="2" hidden="1">#REF!</definedName>
    <definedName name="TUBERIA" hidden="1">#REF!</definedName>
    <definedName name="Tubería" localSheetId="3">#REF!</definedName>
    <definedName name="Tubería" localSheetId="2">#REF!</definedName>
    <definedName name="Tubería">#REF!</definedName>
    <definedName name="TUBERIA1" localSheetId="3" hidden="1">#REF!</definedName>
    <definedName name="TUBERIA1" localSheetId="2"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3">'[87]CCP,LEYES, Y DEC.'!#REF!</definedName>
    <definedName name="tvmenor90min" localSheetId="2">'[87]CCP,LEYES, Y DEC.'!#REF!</definedName>
    <definedName name="tvmenor90min">'[87]CCP,LEYES,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3">#REF!</definedName>
    <definedName name="U" localSheetId="2">#REF!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 localSheetId="2">#REF!</definedName>
    <definedName name="Ubicación">#REF!</definedName>
    <definedName name="UFrm2InUse">1</definedName>
    <definedName name="UI" hidden="1">{"via1",#N/A,TRUE,"general";"via2",#N/A,TRUE,"general";"via3",#N/A,TRUE,"general"}</definedName>
    <definedName name="UIC" localSheetId="3">[12]Tablas!#REF!</definedName>
    <definedName name="UIC" localSheetId="2">[12]Tablas!#REF!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3">#REF!</definedName>
    <definedName name="UK" localSheetId="2">#REF!</definedName>
    <definedName name="UK">#REF!</definedName>
    <definedName name="UN_PRI" localSheetId="3">#REF!</definedName>
    <definedName name="UN_PRI" localSheetId="2">#REF!</definedName>
    <definedName name="UN_PRI">#REF!</definedName>
    <definedName name="UNIT">'[105]Lista APU'!$A$3:$D$479</definedName>
    <definedName name="UNITARIO">[106]Unitarios!$A$3:$D$13</definedName>
    <definedName name="Unitarios" localSheetId="3">#REF!</definedName>
    <definedName name="Unitarios" localSheetId="2">#REF!</definedName>
    <definedName name="Unitarios">#REF!</definedName>
    <definedName name="unj" localSheetId="3" hidden="1">[18]INST!#REF!</definedName>
    <definedName name="unj" localSheetId="2"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3">#REF!</definedName>
    <definedName name="USxCOL" localSheetId="2">#REF!</definedName>
    <definedName name="USxCOL">#REF!</definedName>
    <definedName name="ut">'[76]1'!$N$42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3">#REF!</definedName>
    <definedName name="VALDES" localSheetId="2">#REF!</definedName>
    <definedName name="VALDES">#REF!</definedName>
    <definedName name="valor1" localSheetId="3">#REF!</definedName>
    <definedName name="valor1" localSheetId="2">#REF!</definedName>
    <definedName name="valor1">#REF!</definedName>
    <definedName name="valor2" localSheetId="3">#REF!</definedName>
    <definedName name="valor2" localSheetId="2">#REF!</definedName>
    <definedName name="valor2">#REF!</definedName>
    <definedName name="VALOR3" localSheetId="3">#REF!</definedName>
    <definedName name="VALOR3" localSheetId="2">#REF!</definedName>
    <definedName name="VALOR3">#REF!</definedName>
    <definedName name="ValorCto">[107]CONTRATO!$E$9</definedName>
    <definedName name="ValorEjecutado" localSheetId="3">#REF!</definedName>
    <definedName name="ValorEjecutado" localSheetId="2">#REF!</definedName>
    <definedName name="ValorEjecutado">#REF!</definedName>
    <definedName name="ValorProyecto" localSheetId="3">#REF!</definedName>
    <definedName name="ValorProyecto" localSheetId="2">#REF!</definedName>
    <definedName name="ValorProyecto">#REF!</definedName>
    <definedName name="ValorRecursosComprometidos" localSheetId="3">#REF!</definedName>
    <definedName name="ValorRecursosComprometidos" localSheetId="2">#REF!</definedName>
    <definedName name="ValorRecursosComprometidos">#REF!</definedName>
    <definedName name="Values_Entered" localSheetId="3">IF(AIU!Loan_Amount*AIU!Interest_Rate*AIU!Loan_Years*AIU!Loan_Start&gt;0,1,0)</definedName>
    <definedName name="Values_Entered" localSheetId="2">IF(APU!Loan_Amount*APU!Interest_Rate*APU!Loan_Years*APU!Loan_Start&gt;0,1,0)</definedName>
    <definedName name="Values_Entered">IF(Loan_Amount*Interest_Rate*Loan_Years*Loan_Start&gt;0,1,0)</definedName>
    <definedName name="Válvulas" localSheetId="3">#REF!</definedName>
    <definedName name="Válvulas" localSheetId="2">#REF!</definedName>
    <definedName name="Válvulas">#REF!</definedName>
    <definedName name="Var">[20]Varios.!$E$1:$E$65536</definedName>
    <definedName name="VARIACION1" localSheetId="3">#REF!</definedName>
    <definedName name="VARIACION1" localSheetId="2">#REF!</definedName>
    <definedName name="VARIACION1">#REF!</definedName>
    <definedName name="Varios" localSheetId="3">#REF!</definedName>
    <definedName name="Varios" localSheetId="2">#REF!</definedName>
    <definedName name="Varios">#REF!</definedName>
    <definedName name="vbvbvbvb" hidden="1">{"TAB1",#N/A,TRUE,"GENERAL";"TAB2",#N/A,TRUE,"GENERAL";"TAB3",#N/A,TRUE,"GENERAL";"TAB4",#N/A,TRUE,"GENERAL";"TAB5",#N/A,TRUE,"GENERAL"}</definedName>
    <definedName name="vc" localSheetId="3">#REF!</definedName>
    <definedName name="vc" localSheetId="2">#REF!</definedName>
    <definedName name="vc">#REF!</definedName>
    <definedName name="vct" localSheetId="3">#REF!</definedName>
    <definedName name="vct" localSheetId="2">#REF!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3">#REF!</definedName>
    <definedName name="VentaAiu" localSheetId="2">#REF!</definedName>
    <definedName name="VentaAiu">#REF!</definedName>
    <definedName name="VEX" localSheetId="3">[12]Tablas!#REF!</definedName>
    <definedName name="VEX" localSheetId="2">[12]Tablas!#REF!</definedName>
    <definedName name="VEX">[12]Tablas!#REF!</definedName>
    <definedName name="VEX_ON" localSheetId="3">#REF!</definedName>
    <definedName name="VEX_ON" localSheetId="2">#REF!</definedName>
    <definedName name="VEX_ON">#REF!</definedName>
    <definedName name="VEX1_1" localSheetId="3">[12]Tablas!#REF!</definedName>
    <definedName name="VEX1_1" localSheetId="2">[12]Tablas!#REF!</definedName>
    <definedName name="VEX1_1">[12]Tablas!#REF!</definedName>
    <definedName name="VEX1_1_1" localSheetId="3">[12]Tablas!#REF!</definedName>
    <definedName name="VEX1_1_1" localSheetId="2">[12]Tablas!#REF!</definedName>
    <definedName name="VEX1_1_1">[12]Tablas!#REF!</definedName>
    <definedName name="VEX1_1_2" localSheetId="3">[12]Tablas!#REF!</definedName>
    <definedName name="VEX1_1_2" localSheetId="2">[12]Tablas!#REF!</definedName>
    <definedName name="VEX1_1_2">[12]Tablas!#REF!</definedName>
    <definedName name="VEX1_1_3" localSheetId="3">[12]Tablas!#REF!</definedName>
    <definedName name="VEX1_1_3" localSheetId="2">[12]Tablas!#REF!</definedName>
    <definedName name="VEX1_1_3">[12]Tablas!#REF!</definedName>
    <definedName name="VEX1_1_4" localSheetId="3">[12]Tablas!#REF!</definedName>
    <definedName name="VEX1_1_4" localSheetId="2">[12]Tablas!#REF!</definedName>
    <definedName name="VEX1_1_4">[12]Tablas!#REF!</definedName>
    <definedName name="VEX1_2" localSheetId="3">[12]Tablas!#REF!</definedName>
    <definedName name="VEX1_2" localSheetId="2">[12]Tablas!#REF!</definedName>
    <definedName name="VEX1_2">[12]Tablas!#REF!</definedName>
    <definedName name="VEX1_3" localSheetId="3">[12]Tablas!#REF!</definedName>
    <definedName name="VEX1_3" localSheetId="2">[12]Tablas!#REF!</definedName>
    <definedName name="VEX1_3">[12]Tablas!#REF!</definedName>
    <definedName name="VFA" localSheetId="3">[12]Tablas!#REF!</definedName>
    <definedName name="VFA" localSheetId="2">[12]Tablas!#REF!</definedName>
    <definedName name="VFA">[12]Tablas!#REF!</definedName>
    <definedName name="VFA1_1" localSheetId="3">[12]Tablas!#REF!</definedName>
    <definedName name="VFA1_1" localSheetId="2">[12]Tablas!#REF!</definedName>
    <definedName name="VFA1_1">[12]Tablas!#REF!</definedName>
    <definedName name="VFA1_1_1" localSheetId="3">[12]Tablas!#REF!</definedName>
    <definedName name="VFA1_1_1" localSheetId="2">[12]Tablas!#REF!</definedName>
    <definedName name="VFA1_1_1">[12]Tablas!#REF!</definedName>
    <definedName name="VFA1_1_2" localSheetId="3">[12]Tablas!#REF!</definedName>
    <definedName name="VFA1_1_2" localSheetId="2">[12]Tablas!#REF!</definedName>
    <definedName name="VFA1_1_2">[12]Tablas!#REF!</definedName>
    <definedName name="VFA1_1_3" localSheetId="3">[12]Tablas!#REF!</definedName>
    <definedName name="VFA1_1_3" localSheetId="2">[12]Tablas!#REF!</definedName>
    <definedName name="VFA1_1_3">[12]Tablas!#REF!</definedName>
    <definedName name="VFA1_1_4" localSheetId="3">[12]Tablas!#REF!</definedName>
    <definedName name="VFA1_1_4" localSheetId="2">[12]Tablas!#REF!</definedName>
    <definedName name="VFA1_1_4">[12]Tablas!#REF!</definedName>
    <definedName name="VFA1_1_5" localSheetId="3">[12]Tablas!#REF!</definedName>
    <definedName name="VFA1_1_5" localSheetId="2">[12]Tablas!#REF!</definedName>
    <definedName name="VFA1_1_5">[12]Tablas!#REF!</definedName>
    <definedName name="VFA1_1_6" localSheetId="3">[12]Tablas!#REF!</definedName>
    <definedName name="VFA1_1_6" localSheetId="2">[12]Tablas!#REF!</definedName>
    <definedName name="VFA1_1_6">[12]Tablas!#REF!</definedName>
    <definedName name="VFA1_2" localSheetId="3">[12]Tablas!#REF!</definedName>
    <definedName name="VFA1_2" localSheetId="2">[12]Tablas!#REF!</definedName>
    <definedName name="VFA1_2">[12]Tablas!#REF!</definedName>
    <definedName name="VFA1_3" localSheetId="3">[12]Tablas!#REF!</definedName>
    <definedName name="VFA1_3" localSheetId="2">[12]Tablas!#REF!</definedName>
    <definedName name="VFA1_3">[12]Tablas!#REF!</definedName>
    <definedName name="vfbgnhyt" hidden="1">{"via1",#N/A,TRUE,"general";"via2",#N/A,TRUE,"general";"via3",#N/A,TRUE,"general"}</definedName>
    <definedName name="vfh" localSheetId="3">'[73]7422CW00'!#REF!</definedName>
    <definedName name="vfh" localSheetId="2">'[73]7422CW00'!#REF!</definedName>
    <definedName name="vfh">'[73]7422CW00'!#REF!</definedName>
    <definedName name="VFR" localSheetId="3">#REF!</definedName>
    <definedName name="VFR" localSheetId="2">#REF!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3">#REF!</definedName>
    <definedName name="VIA" localSheetId="2">#REF!</definedName>
    <definedName name="VIA">#REF!</definedName>
    <definedName name="VICEP_DIRECC">[88]Tablas!$A$6:$A$26</definedName>
    <definedName name="VigenciaDolares" localSheetId="3">#REF!</definedName>
    <definedName name="VigenciaDolares" localSheetId="2">#REF!</definedName>
    <definedName name="VigenciaDolares">#REF!</definedName>
    <definedName name="VigenciaPesos" localSheetId="3">#REF!</definedName>
    <definedName name="VigenciaPesos" localSheetId="2">#REF!</definedName>
    <definedName name="VigenciaPesos">#REF!</definedName>
    <definedName name="VIGFUTURA">[88]Tablas!$J$6:$J$8</definedName>
    <definedName name="VIT" localSheetId="3">[12]Tablas!#REF!</definedName>
    <definedName name="VIT" localSheetId="2">[12]Tablas!#REF!</definedName>
    <definedName name="VIT">[12]Tablas!#REF!</definedName>
    <definedName name="VIT1_1" localSheetId="3">[12]Tablas!#REF!</definedName>
    <definedName name="VIT1_1" localSheetId="2">[12]Tablas!#REF!</definedName>
    <definedName name="VIT1_1">[12]Tablas!#REF!</definedName>
    <definedName name="VIT1_1_1" localSheetId="3">[12]Tablas!#REF!</definedName>
    <definedName name="VIT1_1_1" localSheetId="2">[12]Tablas!#REF!</definedName>
    <definedName name="VIT1_1_1">[12]Tablas!#REF!</definedName>
    <definedName name="VIT1_1_10" localSheetId="3">[12]Tablas!#REF!</definedName>
    <definedName name="VIT1_1_10" localSheetId="2">[12]Tablas!#REF!</definedName>
    <definedName name="VIT1_1_10">[12]Tablas!#REF!</definedName>
    <definedName name="VIT1_1_11" localSheetId="3">[12]Tablas!#REF!</definedName>
    <definedName name="VIT1_1_11" localSheetId="2">[12]Tablas!#REF!</definedName>
    <definedName name="VIT1_1_11">[12]Tablas!#REF!</definedName>
    <definedName name="VIT1_1_12" localSheetId="3">[12]Tablas!#REF!</definedName>
    <definedName name="VIT1_1_12" localSheetId="2">[12]Tablas!#REF!</definedName>
    <definedName name="VIT1_1_12">[12]Tablas!#REF!</definedName>
    <definedName name="VIT1_1_13" localSheetId="3">[12]Tablas!#REF!</definedName>
    <definedName name="VIT1_1_13" localSheetId="2">[12]Tablas!#REF!</definedName>
    <definedName name="VIT1_1_13">[12]Tablas!#REF!</definedName>
    <definedName name="VIT1_1_14" localSheetId="3">[12]Tablas!#REF!</definedName>
    <definedName name="VIT1_1_14" localSheetId="2">[12]Tablas!#REF!</definedName>
    <definedName name="VIT1_1_14">[12]Tablas!#REF!</definedName>
    <definedName name="VIT1_1_15" localSheetId="3">[12]Tablas!#REF!</definedName>
    <definedName name="VIT1_1_15" localSheetId="2">[12]Tablas!#REF!</definedName>
    <definedName name="VIT1_1_15">[12]Tablas!#REF!</definedName>
    <definedName name="VIT1_1_16" localSheetId="3">[12]Tablas!#REF!</definedName>
    <definedName name="VIT1_1_16" localSheetId="2">[12]Tablas!#REF!</definedName>
    <definedName name="VIT1_1_16">[12]Tablas!#REF!</definedName>
    <definedName name="VIt1_1_17" localSheetId="3">[12]Tablas!#REF!</definedName>
    <definedName name="VIt1_1_17" localSheetId="2">[12]Tablas!#REF!</definedName>
    <definedName name="VIt1_1_17">[12]Tablas!#REF!</definedName>
    <definedName name="VIT1_1_18" localSheetId="3">[12]Tablas!#REF!</definedName>
    <definedName name="VIT1_1_18" localSheetId="2">[12]Tablas!#REF!</definedName>
    <definedName name="VIT1_1_18">[12]Tablas!#REF!</definedName>
    <definedName name="VIt1_1_19" localSheetId="3">[12]Tablas!#REF!</definedName>
    <definedName name="VIt1_1_19" localSheetId="2">[12]Tablas!#REF!</definedName>
    <definedName name="VIt1_1_19">[12]Tablas!#REF!</definedName>
    <definedName name="VIT1_1_2" localSheetId="3">[12]Tablas!#REF!</definedName>
    <definedName name="VIT1_1_2" localSheetId="2">[12]Tablas!#REF!</definedName>
    <definedName name="VIT1_1_2">[12]Tablas!#REF!</definedName>
    <definedName name="VIT1_1_20" localSheetId="3">[12]Tablas!#REF!</definedName>
    <definedName name="VIT1_1_20" localSheetId="2">[12]Tablas!#REF!</definedName>
    <definedName name="VIT1_1_20">[12]Tablas!#REF!</definedName>
    <definedName name="VIT1_1_3" localSheetId="3">[12]Tablas!#REF!</definedName>
    <definedName name="VIT1_1_3" localSheetId="2">[12]Tablas!#REF!</definedName>
    <definedName name="VIT1_1_3">[12]Tablas!#REF!</definedName>
    <definedName name="VIT1_1_4" localSheetId="3">[12]Tablas!#REF!</definedName>
    <definedName name="VIT1_1_4" localSheetId="2">[12]Tablas!#REF!</definedName>
    <definedName name="VIT1_1_4">[12]Tablas!#REF!</definedName>
    <definedName name="VIT1_1_5" localSheetId="3">[12]Tablas!#REF!</definedName>
    <definedName name="VIT1_1_5" localSheetId="2">[12]Tablas!#REF!</definedName>
    <definedName name="VIT1_1_5">[12]Tablas!#REF!</definedName>
    <definedName name="VIT1_1_6" localSheetId="3">[12]Tablas!#REF!</definedName>
    <definedName name="VIT1_1_6" localSheetId="2">[12]Tablas!#REF!</definedName>
    <definedName name="VIT1_1_6">[12]Tablas!#REF!</definedName>
    <definedName name="VIT1_1_7" localSheetId="3">[12]Tablas!#REF!</definedName>
    <definedName name="VIT1_1_7" localSheetId="2">[12]Tablas!#REF!</definedName>
    <definedName name="VIT1_1_7">[12]Tablas!#REF!</definedName>
    <definedName name="VIT1_1_8" localSheetId="3">[12]Tablas!#REF!</definedName>
    <definedName name="VIT1_1_8" localSheetId="2">[12]Tablas!#REF!</definedName>
    <definedName name="VIT1_1_8">[12]Tablas!#REF!</definedName>
    <definedName name="VIT1_1_9" localSheetId="3">[12]Tablas!#REF!</definedName>
    <definedName name="VIT1_1_9" localSheetId="2">[12]Tablas!#REF!</definedName>
    <definedName name="VIT1_1_9">[12]Tablas!#REF!</definedName>
    <definedName name="VIT1_2" localSheetId="3">[12]Tablas!#REF!</definedName>
    <definedName name="VIT1_2" localSheetId="2">[12]Tablas!#REF!</definedName>
    <definedName name="VIT1_2">[12]Tablas!#REF!</definedName>
    <definedName name="VIT1_3" localSheetId="3">[12]Tablas!#REF!</definedName>
    <definedName name="VIT1_3" localSheetId="2">[12]Tablas!#REF!</definedName>
    <definedName name="VIT1_3">[12]Tablas!#REF!</definedName>
    <definedName name="VIT1_4" localSheetId="3">[12]Tablas!#REF!</definedName>
    <definedName name="VIT1_4" localSheetId="2">[12]Tablas!#REF!</definedName>
    <definedName name="VIT1_4">[12]Tablas!#REF!</definedName>
    <definedName name="VIT1_5" localSheetId="3">[12]Tablas!#REF!</definedName>
    <definedName name="VIT1_5" localSheetId="2">[12]Tablas!#REF!</definedName>
    <definedName name="VIT1_5">[12]Tablas!#REF!</definedName>
    <definedName name="VIT1_6" localSheetId="3">[12]Tablas!#REF!</definedName>
    <definedName name="VIT1_6" localSheetId="2">[12]Tablas!#REF!</definedName>
    <definedName name="VIT1_6">[12]Tablas!#REF!</definedName>
    <definedName name="vital5">[49]Personalizar!$E$15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3">#REF!</definedName>
    <definedName name="vp" localSheetId="2">#REF!</definedName>
    <definedName name="vp">#REF!</definedName>
    <definedName name="VPN" localSheetId="3">#REF!</definedName>
    <definedName name="VPN" localSheetId="2">#REF!</definedName>
    <definedName name="VPN">#REF!</definedName>
    <definedName name="VPNCCP" localSheetId="3">#REF!</definedName>
    <definedName name="VPNCCP" localSheetId="2">#REF!</definedName>
    <definedName name="VPNCCP">#REF!</definedName>
    <definedName name="VPNInversion" localSheetId="3">#REF!</definedName>
    <definedName name="VPNInversion" localSheetId="2">#REF!</definedName>
    <definedName name="VPNInversion">#REF!</definedName>
    <definedName name="VPNInversionCCP" localSheetId="3">#REF!</definedName>
    <definedName name="VPNInversionCCP" localSheetId="2">#REF!</definedName>
    <definedName name="VPNInversionCCP">#REF!</definedName>
    <definedName name="VPR" localSheetId="3">#REF!</definedName>
    <definedName name="VPR" localSheetId="2">#REF!</definedName>
    <definedName name="VPR">#REF!</definedName>
    <definedName name="VPR_COMBUS" localSheetId="3">#REF!</definedName>
    <definedName name="VPR_COMBUS" localSheetId="2">#REF!</definedName>
    <definedName name="VPR_COMBUS">#REF!</definedName>
    <definedName name="VPR_CRUDO" localSheetId="3">#REF!</definedName>
    <definedName name="VPR_CRUDO" localSheetId="2">#REF!</definedName>
    <definedName name="VPR_CRUDO">#REF!</definedName>
    <definedName name="VPR_GAS" localSheetId="3">#REF!</definedName>
    <definedName name="VPR_GAS" localSheetId="2">#REF!</definedName>
    <definedName name="VPR_GAS">#REF!</definedName>
    <definedName name="VPR_ON" localSheetId="3">#REF!</definedName>
    <definedName name="VPR_ON" localSheetId="2">#REF!</definedName>
    <definedName name="VPR_ON">#REF!</definedName>
    <definedName name="VPR1_1" localSheetId="3">[12]Tablas!#REF!</definedName>
    <definedName name="VPR1_1" localSheetId="2">[12]Tablas!#REF!</definedName>
    <definedName name="VPR1_1">[12]Tablas!#REF!</definedName>
    <definedName name="VPR1_1_1" localSheetId="3">[12]Tablas!#REF!</definedName>
    <definedName name="VPR1_1_1" localSheetId="2">[12]Tablas!#REF!</definedName>
    <definedName name="VPR1_1_1">[12]Tablas!#REF!</definedName>
    <definedName name="VPR1_1_10" localSheetId="3">[12]Tablas!#REF!</definedName>
    <definedName name="VPR1_1_10" localSheetId="2">[12]Tablas!#REF!</definedName>
    <definedName name="VPR1_1_10">[12]Tablas!#REF!</definedName>
    <definedName name="VPR1_1_11" localSheetId="3">[12]Tablas!#REF!</definedName>
    <definedName name="VPR1_1_11" localSheetId="2">[12]Tablas!#REF!</definedName>
    <definedName name="VPR1_1_11">[12]Tablas!#REF!</definedName>
    <definedName name="VPR1_1_12" localSheetId="3">[12]Tablas!#REF!</definedName>
    <definedName name="VPR1_1_12" localSheetId="2">[12]Tablas!#REF!</definedName>
    <definedName name="VPR1_1_12">[12]Tablas!#REF!</definedName>
    <definedName name="VPR1_1_13" localSheetId="3">[12]Tablas!#REF!</definedName>
    <definedName name="VPR1_1_13" localSheetId="2">[12]Tablas!#REF!</definedName>
    <definedName name="VPR1_1_13">[12]Tablas!#REF!</definedName>
    <definedName name="VPR1_1_14" localSheetId="3">[12]Tablas!#REF!</definedName>
    <definedName name="VPR1_1_14" localSheetId="2">[12]Tablas!#REF!</definedName>
    <definedName name="VPR1_1_14">[12]Tablas!#REF!</definedName>
    <definedName name="VPR1_1_15" localSheetId="3">[12]Tablas!#REF!</definedName>
    <definedName name="VPR1_1_15" localSheetId="2">[12]Tablas!#REF!</definedName>
    <definedName name="VPR1_1_15">[12]Tablas!#REF!</definedName>
    <definedName name="VPR1_1_16" localSheetId="3">[12]Tablas!#REF!</definedName>
    <definedName name="VPR1_1_16" localSheetId="2">[12]Tablas!#REF!</definedName>
    <definedName name="VPR1_1_16">[12]Tablas!#REF!</definedName>
    <definedName name="VPR1_1_17" localSheetId="3">[12]Tablas!#REF!</definedName>
    <definedName name="VPR1_1_17" localSheetId="2">[12]Tablas!#REF!</definedName>
    <definedName name="VPR1_1_17">[12]Tablas!#REF!</definedName>
    <definedName name="VPR1_1_18" localSheetId="3">[12]Tablas!#REF!</definedName>
    <definedName name="VPR1_1_18" localSheetId="2">[12]Tablas!#REF!</definedName>
    <definedName name="VPR1_1_18">[12]Tablas!#REF!</definedName>
    <definedName name="VPR1_1_19" localSheetId="3">[12]Tablas!#REF!</definedName>
    <definedName name="VPR1_1_19" localSheetId="2">[12]Tablas!#REF!</definedName>
    <definedName name="VPR1_1_19">[12]Tablas!#REF!</definedName>
    <definedName name="VPR1_1_2" localSheetId="3">[12]Tablas!#REF!</definedName>
    <definedName name="VPR1_1_2" localSheetId="2">[12]Tablas!#REF!</definedName>
    <definedName name="VPR1_1_2">[12]Tablas!#REF!</definedName>
    <definedName name="VPR1_1_20" localSheetId="3">[12]Tablas!#REF!</definedName>
    <definedName name="VPR1_1_20" localSheetId="2">[12]Tablas!#REF!</definedName>
    <definedName name="VPR1_1_20">[12]Tablas!#REF!</definedName>
    <definedName name="VPR1_1_21" localSheetId="3">[12]Tablas!#REF!</definedName>
    <definedName name="VPR1_1_21" localSheetId="2">[12]Tablas!#REF!</definedName>
    <definedName name="VPR1_1_21">[12]Tablas!#REF!</definedName>
    <definedName name="VPR1_1_22" localSheetId="3">[12]Tablas!#REF!</definedName>
    <definedName name="VPR1_1_22" localSheetId="2">[12]Tablas!#REF!</definedName>
    <definedName name="VPR1_1_22">[12]Tablas!#REF!</definedName>
    <definedName name="VPR1_1_23" localSheetId="3">[12]Tablas!#REF!</definedName>
    <definedName name="VPR1_1_23" localSheetId="2">[12]Tablas!#REF!</definedName>
    <definedName name="VPR1_1_23">[12]Tablas!#REF!</definedName>
    <definedName name="VPR1_1_24" localSheetId="3">[12]Tablas!#REF!</definedName>
    <definedName name="VPR1_1_24" localSheetId="2">[12]Tablas!#REF!</definedName>
    <definedName name="VPR1_1_24">[12]Tablas!#REF!</definedName>
    <definedName name="VPR1_1_25" localSheetId="3">[12]Tablas!#REF!</definedName>
    <definedName name="VPR1_1_25" localSheetId="2">[12]Tablas!#REF!</definedName>
    <definedName name="VPR1_1_25">[12]Tablas!#REF!</definedName>
    <definedName name="VPR1_1_26" localSheetId="3">[12]Tablas!#REF!</definedName>
    <definedName name="VPR1_1_26" localSheetId="2">[12]Tablas!#REF!</definedName>
    <definedName name="VPR1_1_26">[12]Tablas!#REF!</definedName>
    <definedName name="VPR1_1_27" localSheetId="3">[12]Tablas!#REF!</definedName>
    <definedName name="VPR1_1_27" localSheetId="2">[12]Tablas!#REF!</definedName>
    <definedName name="VPR1_1_27">[12]Tablas!#REF!</definedName>
    <definedName name="VPR1_1_28" localSheetId="3">[12]Tablas!#REF!</definedName>
    <definedName name="VPR1_1_28" localSheetId="2">[12]Tablas!#REF!</definedName>
    <definedName name="VPR1_1_28">[12]Tablas!#REF!</definedName>
    <definedName name="VPR1_1_29" localSheetId="3">[12]Tablas!#REF!</definedName>
    <definedName name="VPR1_1_29" localSheetId="2">[12]Tablas!#REF!</definedName>
    <definedName name="VPR1_1_29">[12]Tablas!#REF!</definedName>
    <definedName name="VPR1_1_3" localSheetId="3">[12]Tablas!#REF!</definedName>
    <definedName name="VPR1_1_3" localSheetId="2">[12]Tablas!#REF!</definedName>
    <definedName name="VPR1_1_3">[12]Tablas!#REF!</definedName>
    <definedName name="VPR1_1_30" localSheetId="3">[12]Tablas!#REF!</definedName>
    <definedName name="VPR1_1_30" localSheetId="2">[12]Tablas!#REF!</definedName>
    <definedName name="VPR1_1_30">[12]Tablas!#REF!</definedName>
    <definedName name="VPR1_1_31" localSheetId="3">[12]Tablas!#REF!</definedName>
    <definedName name="VPR1_1_31" localSheetId="2">[12]Tablas!#REF!</definedName>
    <definedName name="VPR1_1_31">[12]Tablas!#REF!</definedName>
    <definedName name="VPR1_1_32" localSheetId="3">[12]Tablas!#REF!</definedName>
    <definedName name="VPR1_1_32" localSheetId="2">[12]Tablas!#REF!</definedName>
    <definedName name="VPR1_1_32">[12]Tablas!#REF!</definedName>
    <definedName name="VPR1_1_4" localSheetId="3">[12]Tablas!#REF!</definedName>
    <definedName name="VPR1_1_4" localSheetId="2">[12]Tablas!#REF!</definedName>
    <definedName name="VPR1_1_4">[12]Tablas!#REF!</definedName>
    <definedName name="VPR1_1_5" localSheetId="3">[12]Tablas!#REF!</definedName>
    <definedName name="VPR1_1_5" localSheetId="2">[12]Tablas!#REF!</definedName>
    <definedName name="VPR1_1_5">[12]Tablas!#REF!</definedName>
    <definedName name="VPR1_1_6" localSheetId="3">[12]Tablas!#REF!</definedName>
    <definedName name="VPR1_1_6" localSheetId="2">[12]Tablas!#REF!</definedName>
    <definedName name="VPR1_1_6">[12]Tablas!#REF!</definedName>
    <definedName name="VPR1_1_7" localSheetId="3">[12]Tablas!#REF!</definedName>
    <definedName name="VPR1_1_7" localSheetId="2">[12]Tablas!#REF!</definedName>
    <definedName name="VPR1_1_7">[12]Tablas!#REF!</definedName>
    <definedName name="VPR1_1_8" localSheetId="3">[12]Tablas!#REF!</definedName>
    <definedName name="VPR1_1_8" localSheetId="2">[12]Tablas!#REF!</definedName>
    <definedName name="VPR1_1_8">[12]Tablas!#REF!</definedName>
    <definedName name="VPR1_1_9" localSheetId="3">[12]Tablas!#REF!</definedName>
    <definedName name="VPR1_1_9" localSheetId="2">[12]Tablas!#REF!</definedName>
    <definedName name="VPR1_1_9">[12]Tablas!#REF!</definedName>
    <definedName name="VPR1_2" localSheetId="3">[12]Tablas!#REF!</definedName>
    <definedName name="VPR1_2" localSheetId="2">[12]Tablas!#REF!</definedName>
    <definedName name="VPR1_2">[12]Tablas!#REF!</definedName>
    <definedName name="VPR1_3" localSheetId="3">[12]Tablas!#REF!</definedName>
    <definedName name="VPR1_3" localSheetId="2">[12]Tablas!#REF!</definedName>
    <definedName name="VPR1_3">[12]Tablas!#REF!</definedName>
    <definedName name="VPR1_4" localSheetId="3">[12]Tablas!#REF!</definedName>
    <definedName name="VPR1_4" localSheetId="2">[12]Tablas!#REF!</definedName>
    <definedName name="VPR1_4">[12]Tablas!#REF!</definedName>
    <definedName name="VPR1_5" localSheetId="3">[12]Tablas!#REF!</definedName>
    <definedName name="VPR1_5" localSheetId="2">[12]Tablas!#REF!</definedName>
    <definedName name="VPR1_5">[12]Tablas!#REF!</definedName>
    <definedName name="VPR1_6" localSheetId="3">[12]Tablas!#REF!</definedName>
    <definedName name="VPR1_6" localSheetId="2">[12]Tablas!#REF!</definedName>
    <definedName name="VPR1_6">[12]Tablas!#REF!</definedName>
    <definedName name="vpt" localSheetId="3">#REF!</definedName>
    <definedName name="vpt" localSheetId="2">#REF!</definedName>
    <definedName name="vpt">#REF!</definedName>
    <definedName name="VRP" localSheetId="3">[12]Tablas!#REF!</definedName>
    <definedName name="VRP" localSheetId="2">[12]Tablas!#REF!</definedName>
    <definedName name="VRP">[12]Tablas!#REF!</definedName>
    <definedName name="VRP_PETROQ" localSheetId="3">#REF!</definedName>
    <definedName name="VRP_PETROQ" localSheetId="2">#REF!</definedName>
    <definedName name="VRP_PETROQ">#REF!</definedName>
    <definedName name="VRP1_1" localSheetId="3">[12]Tablas!#REF!</definedName>
    <definedName name="VRP1_1" localSheetId="2">[12]Tablas!#REF!</definedName>
    <definedName name="VRP1_1">[12]Tablas!#REF!</definedName>
    <definedName name="VRP1_1_1" localSheetId="3">[12]Tablas!#REF!</definedName>
    <definedName name="VRP1_1_1" localSheetId="2">[12]Tablas!#REF!</definedName>
    <definedName name="VRP1_1_1">[12]Tablas!#REF!</definedName>
    <definedName name="VRP1_1_10" localSheetId="3">[12]Tablas!#REF!</definedName>
    <definedName name="VRP1_1_10" localSheetId="2">[12]Tablas!#REF!</definedName>
    <definedName name="VRP1_1_10">[12]Tablas!#REF!</definedName>
    <definedName name="VRP1_1_11" localSheetId="3">[12]Tablas!#REF!</definedName>
    <definedName name="VRP1_1_11" localSheetId="2">[12]Tablas!#REF!</definedName>
    <definedName name="VRP1_1_11">[12]Tablas!#REF!</definedName>
    <definedName name="VRP1_1_12" localSheetId="3">[12]Tablas!#REF!</definedName>
    <definedName name="VRP1_1_12" localSheetId="2">[12]Tablas!#REF!</definedName>
    <definedName name="VRP1_1_12">[12]Tablas!#REF!</definedName>
    <definedName name="VRP1_1_13" localSheetId="3">[12]Tablas!#REF!</definedName>
    <definedName name="VRP1_1_13" localSheetId="2">[12]Tablas!#REF!</definedName>
    <definedName name="VRP1_1_13">[12]Tablas!#REF!</definedName>
    <definedName name="VRP1_1_14" localSheetId="3">[12]Tablas!#REF!</definedName>
    <definedName name="VRP1_1_14" localSheetId="2">[12]Tablas!#REF!</definedName>
    <definedName name="VRP1_1_14">[12]Tablas!#REF!</definedName>
    <definedName name="VRP1_1_15" localSheetId="3">[12]Tablas!#REF!</definedName>
    <definedName name="VRP1_1_15" localSheetId="2">[12]Tablas!#REF!</definedName>
    <definedName name="VRP1_1_15">[12]Tablas!#REF!</definedName>
    <definedName name="VRP1_1_16" localSheetId="3">[12]Tablas!#REF!</definedName>
    <definedName name="VRP1_1_16" localSheetId="2">[12]Tablas!#REF!</definedName>
    <definedName name="VRP1_1_16">[12]Tablas!#REF!</definedName>
    <definedName name="VRP1_1_17" localSheetId="3">[12]Tablas!#REF!</definedName>
    <definedName name="VRP1_1_17" localSheetId="2">[12]Tablas!#REF!</definedName>
    <definedName name="VRP1_1_17">[12]Tablas!#REF!</definedName>
    <definedName name="VRP1_1_18" localSheetId="3">[12]Tablas!#REF!</definedName>
    <definedName name="VRP1_1_18" localSheetId="2">[12]Tablas!#REF!</definedName>
    <definedName name="VRP1_1_18">[12]Tablas!#REF!</definedName>
    <definedName name="VRP1_1_19" localSheetId="3">[12]Tablas!#REF!</definedName>
    <definedName name="VRP1_1_19" localSheetId="2">[12]Tablas!#REF!</definedName>
    <definedName name="VRP1_1_19">[12]Tablas!#REF!</definedName>
    <definedName name="VRP1_1_2" localSheetId="3">[12]Tablas!#REF!</definedName>
    <definedName name="VRP1_1_2" localSheetId="2">[12]Tablas!#REF!</definedName>
    <definedName name="VRP1_1_2">[12]Tablas!#REF!</definedName>
    <definedName name="VRP1_1_20" localSheetId="3">[12]Tablas!#REF!</definedName>
    <definedName name="VRP1_1_20" localSheetId="2">[12]Tablas!#REF!</definedName>
    <definedName name="VRP1_1_20">[12]Tablas!#REF!</definedName>
    <definedName name="VRP1_1_21" localSheetId="3">[12]Tablas!#REF!</definedName>
    <definedName name="VRP1_1_21" localSheetId="2">[12]Tablas!#REF!</definedName>
    <definedName name="VRP1_1_21">[12]Tablas!#REF!</definedName>
    <definedName name="VRP1_1_22" localSheetId="3">[12]Tablas!#REF!</definedName>
    <definedName name="VRP1_1_22" localSheetId="2">[12]Tablas!#REF!</definedName>
    <definedName name="VRP1_1_22">[12]Tablas!#REF!</definedName>
    <definedName name="VRP1_1_23" localSheetId="3">[12]Tablas!#REF!</definedName>
    <definedName name="VRP1_1_23" localSheetId="2">[12]Tablas!#REF!</definedName>
    <definedName name="VRP1_1_23">[12]Tablas!#REF!</definedName>
    <definedName name="VRP1_1_3" localSheetId="3">[12]Tablas!#REF!</definedName>
    <definedName name="VRP1_1_3" localSheetId="2">[12]Tablas!#REF!</definedName>
    <definedName name="VRP1_1_3">[12]Tablas!#REF!</definedName>
    <definedName name="VRP1_1_4" localSheetId="3">[12]Tablas!#REF!</definedName>
    <definedName name="VRP1_1_4" localSheetId="2">[12]Tablas!#REF!</definedName>
    <definedName name="VRP1_1_4">[12]Tablas!#REF!</definedName>
    <definedName name="VRP1_1_5" localSheetId="3">[12]Tablas!#REF!</definedName>
    <definedName name="VRP1_1_5" localSheetId="2">[12]Tablas!#REF!</definedName>
    <definedName name="VRP1_1_5">[12]Tablas!#REF!</definedName>
    <definedName name="VRP1_1_6" localSheetId="3">[12]Tablas!#REF!</definedName>
    <definedName name="VRP1_1_6" localSheetId="2">[12]Tablas!#REF!</definedName>
    <definedName name="VRP1_1_6">[12]Tablas!#REF!</definedName>
    <definedName name="VRP1_1_7" localSheetId="3">[12]Tablas!#REF!</definedName>
    <definedName name="VRP1_1_7" localSheetId="2">[12]Tablas!#REF!</definedName>
    <definedName name="VRP1_1_7">[12]Tablas!#REF!</definedName>
    <definedName name="VRP1_1_8" localSheetId="3">[12]Tablas!#REF!</definedName>
    <definedName name="VRP1_1_8" localSheetId="2">[12]Tablas!#REF!</definedName>
    <definedName name="VRP1_1_8">[12]Tablas!#REF!</definedName>
    <definedName name="VRP1_1_9" localSheetId="3">[12]Tablas!#REF!</definedName>
    <definedName name="VRP1_1_9" localSheetId="2">[12]Tablas!#REF!</definedName>
    <definedName name="VRP1_1_9">[12]Tablas!#REF!</definedName>
    <definedName name="VRP1_2" localSheetId="3">[12]Tablas!#REF!</definedName>
    <definedName name="VRP1_2" localSheetId="2">[12]Tablas!#REF!</definedName>
    <definedName name="VRP1_2">[12]Tablas!#REF!</definedName>
    <definedName name="VRP1_3" localSheetId="3">[12]Tablas!#REF!</definedName>
    <definedName name="VRP1_3" localSheetId="2">[12]Tablas!#REF!</definedName>
    <definedName name="VRP1_3">[12]Tablas!#REF!</definedName>
    <definedName name="VRP1_4" localSheetId="3">[12]Tablas!#REF!</definedName>
    <definedName name="VRP1_4" localSheetId="2">[12]Tablas!#REF!</definedName>
    <definedName name="VRP1_4">[12]Tablas!#REF!</definedName>
    <definedName name="vsdfj" hidden="1">{"via1",#N/A,TRUE,"general";"via2",#N/A,TRUE,"general";"via3",#N/A,TRUE,"general"}</definedName>
    <definedName name="VSM" localSheetId="3">[12]Tablas!#REF!</definedName>
    <definedName name="VSM" localSheetId="2">[12]Tablas!#REF!</definedName>
    <definedName name="VSM">[12]Tablas!#REF!</definedName>
    <definedName name="VSM1_1" localSheetId="3">[12]Tablas!#REF!</definedName>
    <definedName name="VSM1_1" localSheetId="2">[12]Tablas!#REF!</definedName>
    <definedName name="VSM1_1">[12]Tablas!#REF!</definedName>
    <definedName name="VSM1_1_1" localSheetId="3">[12]Tablas!#REF!</definedName>
    <definedName name="VSM1_1_1" localSheetId="2">[12]Tablas!#REF!</definedName>
    <definedName name="VSM1_1_1">[12]Tablas!#REF!</definedName>
    <definedName name="VSM1_1_2" localSheetId="3">[12]Tablas!#REF!</definedName>
    <definedName name="VSM1_1_2" localSheetId="2">[12]Tablas!#REF!</definedName>
    <definedName name="VSM1_1_2">[12]Tablas!#REF!</definedName>
    <definedName name="VSM1_1_3" localSheetId="3">[12]Tablas!#REF!</definedName>
    <definedName name="VSM1_1_3" localSheetId="2">[12]Tablas!#REF!</definedName>
    <definedName name="VSM1_1_3">[12]Tablas!#REF!</definedName>
    <definedName name="VSM1_1_4" localSheetId="3">[12]Tablas!#REF!</definedName>
    <definedName name="VSM1_1_4" localSheetId="2">[12]Tablas!#REF!</definedName>
    <definedName name="VSM1_1_4">[12]Tablas!#REF!</definedName>
    <definedName name="VSM1_1_5" localSheetId="3">[12]Tablas!#REF!</definedName>
    <definedName name="VSM1_1_5" localSheetId="2">[12]Tablas!#REF!</definedName>
    <definedName name="VSM1_1_5">[12]Tablas!#REF!</definedName>
    <definedName name="VSM1_2" localSheetId="3">[12]Tablas!#REF!</definedName>
    <definedName name="VSM1_2" localSheetId="2">[12]Tablas!#REF!</definedName>
    <definedName name="VSM1_2">[12]Tablas!#REF!</definedName>
    <definedName name="VSM1_3" localSheetId="3">[12]Tablas!#REF!</definedName>
    <definedName name="VSM1_3" localSheetId="2">[12]Tablas!#REF!</definedName>
    <definedName name="VSM1_3">[12]Tablas!#REF!</definedName>
    <definedName name="VSM1_4" localSheetId="3">[12]Tablas!#REF!</definedName>
    <definedName name="VSM1_4" localSheetId="2">[12]Tablas!#REF!</definedName>
    <definedName name="VSM1_4">[12]Tablas!#REF!</definedName>
    <definedName name="VSM1_5" localSheetId="3">[12]Tablas!#REF!</definedName>
    <definedName name="VSM1_5" localSheetId="2">[12]Tablas!#REF!</definedName>
    <definedName name="VSM1_5">[12]Tablas!#REF!</definedName>
    <definedName name="vsp" localSheetId="3">#REF!</definedName>
    <definedName name="vsp" localSheetId="2">#REF!</definedName>
    <definedName name="vsp">#REF!</definedName>
    <definedName name="vt" hidden="1">{"via1",#N/A,TRUE,"general";"via2",#N/A,TRUE,"general";"via3",#N/A,TRUE,"general"}</definedName>
    <definedName name="vutil" localSheetId="3">#REF!</definedName>
    <definedName name="vutil" localSheetId="2">#REF!</definedName>
    <definedName name="vutil">#REF!</definedName>
    <definedName name="vvcxv" hidden="1">{"TAB1",#N/A,TRUE,"GENERAL";"TAB2",#N/A,TRUE,"GENERAL";"TAB3",#N/A,TRUE,"GENERAL";"TAB4",#N/A,TRUE,"GENERAL";"TAB5",#N/A,TRUE,"GENERAL"}</definedName>
    <definedName name="Vvkmh" localSheetId="3">#REF!</definedName>
    <definedName name="Vvkmh" localSheetId="2">#REF!</definedName>
    <definedName name="Vvkmh">#REF!</definedName>
    <definedName name="Vvmph" localSheetId="3">#REF!</definedName>
    <definedName name="Vvmph" localSheetId="2">#REF!</definedName>
    <definedName name="Vvmph">#REF!</definedName>
    <definedName name="VVV" localSheetId="3">#REF!</definedName>
    <definedName name="VVV" localSheetId="2">#REF!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3">#REF!</definedName>
    <definedName name="WAGE_RATE" localSheetId="2">#REF!</definedName>
    <definedName name="WAGE_RATE">#REF!</definedName>
    <definedName name="Wage0100" localSheetId="3">#REF!</definedName>
    <definedName name="Wage0100" localSheetId="2">#REF!</definedName>
    <definedName name="Wage0100">#REF!</definedName>
    <definedName name="Wage0200" localSheetId="3">#REF!</definedName>
    <definedName name="Wage0200" localSheetId="2">#REF!</definedName>
    <definedName name="Wage0200">#REF!</definedName>
    <definedName name="WBS" localSheetId="3">'[108]2004'!#REF!</definedName>
    <definedName name="WBS" localSheetId="2">'[108]2004'!#REF!</definedName>
    <definedName name="WBS">'[108]2004'!#REF!</definedName>
    <definedName name="Wcut" localSheetId="3">#REF!</definedName>
    <definedName name="Wcut" localSheetId="2">#REF!</definedName>
    <definedName name="Wcut">#REF!</definedName>
    <definedName name="WD" localSheetId="3">#REF!</definedName>
    <definedName name="WD" localSheetId="2">#REF!</definedName>
    <definedName name="WD">#REF!</definedName>
    <definedName name="WDD" hidden="1">{#N/A,#N/A,FALSE,"orthoflow";#N/A,#N/A,FALSE,"Miscelaneos";#N/A,#N/A,FALSE,"Instrumentacio";#N/A,#N/A,FALSE,"Electrico";#N/A,#N/A,FALSE,"Valv. Seguridad"}</definedName>
    <definedName name="WDFSDF" localSheetId="3">'[36]Res-Accide-10'!#REF!</definedName>
    <definedName name="WDFSDF" localSheetId="2">'[36]Res-Accide-10'!#REF!</definedName>
    <definedName name="WDFSDF">'[36]Res-Accide-10'!#REF!</definedName>
    <definedName name="wedw" localSheetId="3">#REF!</definedName>
    <definedName name="wedw" localSheetId="2">#REF!</definedName>
    <definedName name="wedw">#REF!</definedName>
    <definedName name="WEFWE" localSheetId="3">'[36]Res-Accide-10'!#REF!</definedName>
    <definedName name="WEFWE" localSheetId="2">'[36]Res-Accide-10'!#REF!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3">'[36]Res-Accide-10'!#REF!</definedName>
    <definedName name="WILSON" localSheetId="2">'[36]Res-Accide-10'!#REF!</definedName>
    <definedName name="WILSON">'[36]Res-Accide-10'!#REF!</definedName>
    <definedName name="WQ" localSheetId="3">#REF!</definedName>
    <definedName name="WQ" localSheetId="2">#REF!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3">#REF!</definedName>
    <definedName name="WSX" localSheetId="2">#REF!</definedName>
    <definedName name="WSX">#REF!</definedName>
    <definedName name="Wtot" localSheetId="3">#REF!</definedName>
    <definedName name="Wtot" localSheetId="2">#REF!</definedName>
    <definedName name="Wtot">#REF!</definedName>
    <definedName name="wtt" hidden="1">{"TAB1",#N/A,TRUE,"GENERAL";"TAB2",#N/A,TRUE,"GENERAL";"TAB3",#N/A,TRUE,"GENERAL";"TAB4",#N/A,TRUE,"GENERAL";"TAB5",#N/A,TRUE,"GENERAL"}</definedName>
    <definedName name="WW" localSheetId="3">[1]LIQUIDACION!#REF!</definedName>
    <definedName name="WW" localSheetId="2">[1]LIQUIDACION!#REF!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3">#REF!</definedName>
    <definedName name="x" localSheetId="2">#REF!</definedName>
    <definedName name="x">#REF!</definedName>
    <definedName name="xcbvbs" hidden="1">{"TAB1",#N/A,TRUE,"GENERAL";"TAB2",#N/A,TRUE,"GENERAL";"TAB3",#N/A,TRUE,"GENERAL";"TAB4",#N/A,TRUE,"GENERAL";"TAB5",#N/A,TRUE,"GENERAL"}</definedName>
    <definedName name="XD" localSheetId="3">#REF!</definedName>
    <definedName name="XD" localSheetId="2">#REF!</definedName>
    <definedName name="XD">#REF!</definedName>
    <definedName name="XSW" hidden="1">{#N/A,#N/A,TRUE,"1842CWN0"}</definedName>
    <definedName name="xsxs" hidden="1">{"TAB1",#N/A,TRUE,"GENERAL";"TAB2",#N/A,TRUE,"GENERAL";"TAB3",#N/A,TRUE,"GENERAL";"TAB4",#N/A,TRUE,"GENERAL";"TAB5",#N/A,TRUE,"GENERAL"}</definedName>
    <definedName name="XX" localSheetId="3">#REF!</definedName>
    <definedName name="XX" localSheetId="2">#REF!</definedName>
    <definedName name="XX">#REF!</definedName>
    <definedName name="xxfg" hidden="1">{"via1",#N/A,TRUE,"general";"via2",#N/A,TRUE,"general";"via3",#N/A,TRUE,"general"}</definedName>
    <definedName name="XXXX" localSheetId="3" hidden="1">#REF!</definedName>
    <definedName name="XXXX" localSheetId="2" hidden="1">#REF!</definedName>
    <definedName name="XXXX" hidden="1">#REF!</definedName>
    <definedName name="xxxxx" localSheetId="3">[109]!absc</definedName>
    <definedName name="xxxxx" localSheetId="2">[109]!absc</definedName>
    <definedName name="xxxxx">[109]!absc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 localSheetId="2">#REF!</definedName>
    <definedName name="XXXXXXXXXX">#REF!</definedName>
    <definedName name="xxxxxxxxxx29" hidden="1">{"via1",#N/A,TRUE,"general";"via2",#N/A,TRUE,"general";"via3",#N/A,TRUE,"general"}</definedName>
    <definedName name="XXXXXXXXXXXX" localSheetId="3">#REF!</definedName>
    <definedName name="XXXXXXXXXXXX" localSheetId="2">#REF!</definedName>
    <definedName name="XXXXXXXXXXXX">#REF!</definedName>
    <definedName name="XZS" localSheetId="3" hidden="1">#REF!</definedName>
    <definedName name="XZS" localSheetId="2" hidden="1">#REF!</definedName>
    <definedName name="XZS" hidden="1">#REF!</definedName>
    <definedName name="XZXZV" hidden="1">{"via1",#N/A,TRUE,"general";"via2",#N/A,TRUE,"general";"via3",#N/A,TRUE,"general"}</definedName>
    <definedName name="Y" localSheetId="3">[26]!absc</definedName>
    <definedName name="Y" localSheetId="2">[26]!absc</definedName>
    <definedName name="Y">[26]!absc</definedName>
    <definedName name="y6y6" hidden="1">{"via1",#N/A,TRUE,"general";"via2",#N/A,TRUE,"general";"via3",#N/A,TRUE,"general"}</definedName>
    <definedName name="YA" localSheetId="3">#REF!</definedName>
    <definedName name="YA" localSheetId="2">#REF!</definedName>
    <definedName name="YA">#REF!</definedName>
    <definedName name="yery" hidden="1">{"via1",#N/A,TRUE,"general";"via2",#N/A,TRUE,"general";"via3",#N/A,TRUE,"general"}</definedName>
    <definedName name="YHN" localSheetId="3">#REF!</definedName>
    <definedName name="YHN" localSheetId="2">#REF!</definedName>
    <definedName name="YHN">#REF!</definedName>
    <definedName name="yhy" hidden="1">{"TAB1",#N/A,TRUE,"GENERAL";"TAB2",#N/A,TRUE,"GENERAL";"TAB3",#N/A,TRUE,"GENERAL";"TAB4",#N/A,TRUE,"GENERAL";"TAB5",#N/A,TRUE,"GENERAL"}</definedName>
    <definedName name="YJ" localSheetId="3">#REF!</definedName>
    <definedName name="YJ" localSheetId="2">#REF!</definedName>
    <definedName name="YJ">#REF!</definedName>
    <definedName name="yjyj" hidden="1">{"TAB1",#N/A,TRUE,"GENERAL";"TAB2",#N/A,TRUE,"GENERAL";"TAB3",#N/A,TRUE,"GENERAL";"TAB4",#N/A,TRUE,"GENERAL";"TAB5",#N/A,TRUE,"GENERAL"}</definedName>
    <definedName name="YOYO">'[110]AISLAMIENTO CATEGORIAS II Y III'!$G$1:$I$65536</definedName>
    <definedName name="yrey" hidden="1">{"via1",#N/A,TRUE,"general";"via2",#N/A,TRUE,"general";"via3",#N/A,TRUE,"general"}</definedName>
    <definedName name="yry" hidden="1">{"via1",#N/A,TRUE,"general";"via2",#N/A,TRUE,"general";"via3",#N/A,TRUE,"general"}</definedName>
    <definedName name="YT" localSheetId="3">#REF!</definedName>
    <definedName name="YT" localSheetId="2">#REF!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3">#REF!</definedName>
    <definedName name="ZDF" localSheetId="2">#REF!</definedName>
    <definedName name="ZDF">#REF!</definedName>
    <definedName name="ZONA1" localSheetId="3">#REF!</definedName>
    <definedName name="ZONA1" localSheetId="2">#REF!</definedName>
    <definedName name="ZONA1">#REF!</definedName>
    <definedName name="ZONA3" localSheetId="3">#REF!</definedName>
    <definedName name="ZONA3" localSheetId="2">#REF!</definedName>
    <definedName name="ZONA3">#REF!</definedName>
    <definedName name="ZONA4" localSheetId="3">#REF!</definedName>
    <definedName name="ZONA4" localSheetId="2">#REF!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3">'[50]A. P. U.'!#REF!</definedName>
    <definedName name="ZZZZZZZZZZZ" localSheetId="2">'[50]A. P. U.'!#REF!</definedName>
    <definedName name="ZZZZZZZZZZZ">'[50]A.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K56" i="1" l="1"/>
  <c r="K57" i="1"/>
  <c r="J57" i="1"/>
  <c r="J56" i="1"/>
  <c r="H257" i="10"/>
  <c r="H256" i="10"/>
  <c r="H253" i="10"/>
  <c r="J253" i="10" s="1"/>
  <c r="I256" i="10"/>
  <c r="I253" i="10"/>
  <c r="H254" i="10"/>
  <c r="J256" i="10" l="1"/>
  <c r="H196" i="10"/>
  <c r="H195" i="10"/>
  <c r="H194" i="10"/>
  <c r="H193" i="10"/>
  <c r="H192" i="10"/>
  <c r="H191" i="10"/>
  <c r="H190" i="10"/>
  <c r="H189" i="10"/>
  <c r="I10" i="11"/>
  <c r="H24" i="11"/>
  <c r="H23" i="11"/>
  <c r="H22" i="11"/>
  <c r="H21" i="11"/>
  <c r="H19" i="11"/>
  <c r="H18" i="11"/>
  <c r="H17" i="11"/>
  <c r="H16" i="11"/>
  <c r="H15" i="11"/>
  <c r="H14" i="11"/>
  <c r="H13" i="11"/>
  <c r="H12" i="11"/>
  <c r="H11" i="11"/>
  <c r="K13" i="3"/>
  <c r="L8" i="3"/>
  <c r="F5" i="3"/>
  <c r="F6" i="3"/>
  <c r="F7" i="3"/>
  <c r="F4" i="3"/>
  <c r="H8" i="3" s="1"/>
  <c r="H188" i="10" l="1"/>
  <c r="G46" i="11"/>
  <c r="G47" i="11"/>
  <c r="H224" i="10" l="1"/>
  <c r="H223" i="10"/>
  <c r="H222" i="10"/>
  <c r="H221" i="10"/>
  <c r="H39" i="10"/>
  <c r="H34" i="10"/>
  <c r="B11" i="7"/>
  <c r="Q100" i="10"/>
  <c r="H220" i="10" l="1"/>
  <c r="F114" i="10"/>
  <c r="G98" i="10"/>
  <c r="H98" i="10" s="1"/>
  <c r="G97" i="10"/>
  <c r="H97" i="10" s="1"/>
  <c r="G96" i="10"/>
  <c r="H96" i="10" s="1"/>
  <c r="G95" i="10"/>
  <c r="H95" i="10" s="1"/>
  <c r="G94" i="10"/>
  <c r="H94" i="10" s="1"/>
  <c r="G93" i="10"/>
  <c r="H93" i="10" s="1"/>
  <c r="G92" i="10"/>
  <c r="H92" i="10" s="1"/>
  <c r="H91" i="10" l="1"/>
  <c r="G48" i="10"/>
  <c r="H48" i="10" s="1"/>
  <c r="G47" i="10"/>
  <c r="H47" i="10" s="1"/>
  <c r="G46" i="10"/>
  <c r="H46" i="10" s="1"/>
  <c r="G45" i="10"/>
  <c r="H45" i="10" s="1"/>
  <c r="G44" i="10"/>
  <c r="H44" i="10" s="1"/>
  <c r="G43" i="10"/>
  <c r="H43" i="10" s="1"/>
  <c r="G218" i="10"/>
  <c r="G179" i="10"/>
  <c r="H179" i="10" s="1"/>
  <c r="H178" i="10"/>
  <c r="G177" i="10"/>
  <c r="H177" i="10" s="1"/>
  <c r="G176" i="10"/>
  <c r="H176" i="10" s="1"/>
  <c r="G149" i="10"/>
  <c r="H149" i="10" s="1"/>
  <c r="G148" i="10"/>
  <c r="H148" i="10" s="1"/>
  <c r="G147" i="10"/>
  <c r="H147" i="10" s="1"/>
  <c r="G146" i="10"/>
  <c r="H146" i="10" s="1"/>
  <c r="G145" i="10"/>
  <c r="H145" i="10" s="1"/>
  <c r="G144" i="10"/>
  <c r="H144" i="10" s="1"/>
  <c r="G143" i="10"/>
  <c r="H143" i="10" s="1"/>
  <c r="G142" i="10"/>
  <c r="H142" i="10" s="1"/>
  <c r="G141" i="10"/>
  <c r="H141" i="10" s="1"/>
  <c r="G140" i="10"/>
  <c r="H140" i="10" s="1"/>
  <c r="H137" i="10"/>
  <c r="H136" i="10"/>
  <c r="H135" i="10"/>
  <c r="H134" i="10"/>
  <c r="H133" i="10"/>
  <c r="H132" i="10"/>
  <c r="H131" i="10"/>
  <c r="H130" i="10" l="1"/>
  <c r="H175" i="10"/>
  <c r="H139" i="10"/>
  <c r="H42" i="10"/>
  <c r="H109" i="10"/>
  <c r="G108" i="10"/>
  <c r="H108" i="10" s="1"/>
  <c r="G107" i="10"/>
  <c r="H107" i="10" s="1"/>
  <c r="G106" i="10"/>
  <c r="H106" i="10" s="1"/>
  <c r="G105" i="10"/>
  <c r="H105" i="10" s="1"/>
  <c r="G104" i="10"/>
  <c r="H104" i="10" s="1"/>
  <c r="G103" i="10"/>
  <c r="H103" i="10" s="1"/>
  <c r="G102" i="10"/>
  <c r="H102" i="10" s="1"/>
  <c r="G101" i="10"/>
  <c r="H101" i="10" s="1"/>
  <c r="G89" i="10"/>
  <c r="H89" i="10" s="1"/>
  <c r="G88" i="10"/>
  <c r="H88" i="10" s="1"/>
  <c r="G87" i="10"/>
  <c r="H87" i="10" s="1"/>
  <c r="G86" i="10"/>
  <c r="H86" i="10" s="1"/>
  <c r="H85" i="10"/>
  <c r="G84" i="10"/>
  <c r="H84" i="10" s="1"/>
  <c r="G83" i="10"/>
  <c r="H83" i="10" s="1"/>
  <c r="G82" i="10"/>
  <c r="H82" i="10" s="1"/>
  <c r="G81" i="10"/>
  <c r="H81" i="10" s="1"/>
  <c r="G80" i="10"/>
  <c r="H80" i="10" s="1"/>
  <c r="G79" i="10"/>
  <c r="H79" i="10" s="1"/>
  <c r="H76" i="10"/>
  <c r="H75" i="10"/>
  <c r="H74" i="10"/>
  <c r="H73" i="10"/>
  <c r="H72" i="10"/>
  <c r="H71" i="10"/>
  <c r="H70" i="10"/>
  <c r="H69" i="10"/>
  <c r="H68" i="10"/>
  <c r="H67" i="10"/>
  <c r="H66" i="10"/>
  <c r="H55" i="10"/>
  <c r="H54" i="10"/>
  <c r="H53" i="10"/>
  <c r="H52" i="10"/>
  <c r="H51" i="10"/>
  <c r="H10" i="10"/>
  <c r="H9" i="10"/>
  <c r="H8" i="10"/>
  <c r="H7" i="10"/>
  <c r="A1" i="10"/>
  <c r="H65" i="10" l="1"/>
  <c r="H50" i="10"/>
  <c r="H6" i="10"/>
  <c r="H100" i="10"/>
  <c r="H78" i="10"/>
  <c r="H251" i="10"/>
  <c r="H250" i="10" l="1"/>
  <c r="H186" i="10"/>
  <c r="H185" i="10"/>
  <c r="H184" i="10"/>
  <c r="H183" i="10"/>
  <c r="H182" i="10"/>
  <c r="H35" i="10"/>
  <c r="H33" i="10"/>
  <c r="H32" i="10" l="1"/>
  <c r="H181" i="10"/>
  <c r="G48" i="11"/>
  <c r="G45" i="11"/>
  <c r="G44" i="11"/>
  <c r="G43" i="11"/>
  <c r="G42" i="11"/>
  <c r="H40" i="11"/>
  <c r="H39" i="11"/>
  <c r="I38" i="11" s="1"/>
  <c r="G37" i="11"/>
  <c r="G36" i="11"/>
  <c r="G35" i="11"/>
  <c r="G34" i="11"/>
  <c r="G33" i="11"/>
  <c r="G32" i="11"/>
  <c r="H247" i="10"/>
  <c r="H244" i="10"/>
  <c r="H243" i="10"/>
  <c r="H242" i="10"/>
  <c r="H241" i="10"/>
  <c r="H240" i="10"/>
  <c r="H239" i="10"/>
  <c r="H238" i="10"/>
  <c r="H235" i="10"/>
  <c r="H234" i="10"/>
  <c r="H233" i="10"/>
  <c r="H232" i="10"/>
  <c r="H231" i="10"/>
  <c r="H230" i="10"/>
  <c r="H227" i="10"/>
  <c r="H226" i="10" s="1"/>
  <c r="H218" i="10"/>
  <c r="H217" i="10"/>
  <c r="H216" i="10"/>
  <c r="H215" i="10"/>
  <c r="H214" i="10"/>
  <c r="H213" i="10"/>
  <c r="H212" i="10"/>
  <c r="H211" i="10"/>
  <c r="H210" i="10"/>
  <c r="H209" i="10"/>
  <c r="H208" i="10"/>
  <c r="H207" i="10"/>
  <c r="H206" i="10"/>
  <c r="H203" i="10"/>
  <c r="H202" i="10"/>
  <c r="H201" i="10"/>
  <c r="H200" i="10"/>
  <c r="H199" i="10"/>
  <c r="H173" i="10"/>
  <c r="H172" i="10"/>
  <c r="H171" i="10"/>
  <c r="H168" i="10"/>
  <c r="H167" i="10"/>
  <c r="H166" i="10"/>
  <c r="H165" i="10"/>
  <c r="H164" i="10"/>
  <c r="H161" i="10"/>
  <c r="H160" i="10"/>
  <c r="H159" i="10"/>
  <c r="H158" i="10"/>
  <c r="H157" i="10" s="1"/>
  <c r="H155" i="10"/>
  <c r="H154" i="10"/>
  <c r="H153" i="10"/>
  <c r="H152" i="10"/>
  <c r="H128" i="10"/>
  <c r="H127" i="10"/>
  <c r="H126" i="10"/>
  <c r="H125" i="10"/>
  <c r="H124" i="10"/>
  <c r="H123" i="10"/>
  <c r="H122" i="10"/>
  <c r="H121" i="10"/>
  <c r="H118" i="10"/>
  <c r="H117" i="10"/>
  <c r="H116" i="10"/>
  <c r="H115" i="10"/>
  <c r="H114" i="10"/>
  <c r="H113" i="10"/>
  <c r="H112" i="10"/>
  <c r="H63" i="10"/>
  <c r="H62" i="10"/>
  <c r="H61" i="10"/>
  <c r="H60" i="10"/>
  <c r="H59" i="10"/>
  <c r="H58" i="10"/>
  <c r="H40" i="10"/>
  <c r="H38" i="10"/>
  <c r="H30" i="10"/>
  <c r="H29" i="10"/>
  <c r="H28" i="10"/>
  <c r="H27" i="10"/>
  <c r="H26" i="10"/>
  <c r="H23" i="10"/>
  <c r="H22" i="10"/>
  <c r="H21" i="10"/>
  <c r="H20" i="10"/>
  <c r="H19" i="10" s="1"/>
  <c r="H17" i="10"/>
  <c r="H16" i="10"/>
  <c r="H15" i="10"/>
  <c r="H14" i="10"/>
  <c r="H13" i="10"/>
  <c r="H25" i="10" l="1"/>
  <c r="H163" i="10"/>
  <c r="H57" i="10"/>
  <c r="H120" i="10"/>
  <c r="H198" i="10"/>
  <c r="H12" i="10"/>
  <c r="H151" i="10"/>
  <c r="H111" i="10"/>
  <c r="H205" i="10"/>
  <c r="H37" i="10"/>
  <c r="H170" i="10"/>
  <c r="H246" i="10"/>
  <c r="J61" i="7" l="1"/>
  <c r="J48" i="7"/>
  <c r="J44" i="7"/>
  <c r="J40" i="7"/>
  <c r="J31" i="7"/>
  <c r="J27" i="7"/>
  <c r="J22" i="7" l="1"/>
  <c r="J35" i="7"/>
  <c r="J62" i="7"/>
  <c r="J65" i="7" s="1"/>
  <c r="J66" i="7" s="1"/>
  <c r="F13" i="3" l="1"/>
  <c r="J13" i="3" s="1"/>
  <c r="L13" i="3" s="1"/>
  <c r="F12" i="3"/>
  <c r="J12" i="3" s="1"/>
  <c r="L12" i="3" s="1"/>
  <c r="L15" i="3" s="1"/>
  <c r="M15" i="3" s="1"/>
  <c r="F11" i="3"/>
  <c r="J11" i="3" s="1"/>
  <c r="L11" i="3" s="1"/>
  <c r="E7" i="3"/>
  <c r="E6" i="3"/>
  <c r="E5" i="3"/>
  <c r="J8" i="3" l="1"/>
  <c r="F42" i="11"/>
  <c r="H42" i="11" s="1"/>
  <c r="F47" i="11"/>
  <c r="H47" i="11" s="1"/>
  <c r="J47" i="11" s="1"/>
  <c r="F32" i="11"/>
  <c r="H32" i="11" s="1"/>
  <c r="J32" i="11" s="1"/>
  <c r="F37" i="11"/>
  <c r="H37" i="11" s="1"/>
  <c r="J37" i="11" s="1"/>
  <c r="F34" i="11"/>
  <c r="H34" i="11" s="1"/>
  <c r="J34" i="11" s="1"/>
  <c r="J40" i="11"/>
  <c r="F36" i="11"/>
  <c r="H36" i="11" s="1"/>
  <c r="J36" i="11" s="1"/>
  <c r="F45" i="11"/>
  <c r="H45" i="11" s="1"/>
  <c r="J45" i="11" s="1"/>
  <c r="F48" i="11"/>
  <c r="H48" i="11" s="1"/>
  <c r="J48" i="11" s="1"/>
  <c r="F43" i="11"/>
  <c r="H43" i="11" s="1"/>
  <c r="J43" i="11" s="1"/>
  <c r="F33" i="11"/>
  <c r="H33" i="11" s="1"/>
  <c r="J33" i="11" s="1"/>
  <c r="F35" i="11"/>
  <c r="H35" i="11" s="1"/>
  <c r="J35" i="11" s="1"/>
  <c r="F44" i="11"/>
  <c r="H44" i="11" s="1"/>
  <c r="J44" i="11" s="1"/>
  <c r="J39" i="11"/>
  <c r="F46" i="11"/>
  <c r="H46" i="11" s="1"/>
  <c r="J46" i="11" s="1"/>
  <c r="J10" i="11"/>
  <c r="J9" i="11" s="1"/>
  <c r="J38" i="11"/>
  <c r="I41" i="11" l="1"/>
  <c r="J41" i="11" s="1"/>
  <c r="I31" i="11"/>
  <c r="J42" i="11"/>
  <c r="J31" i="11" l="1"/>
  <c r="J26" i="11" s="1"/>
  <c r="J49" i="11" s="1"/>
  <c r="I49" i="11"/>
  <c r="J52" i="11" l="1"/>
  <c r="K67" i="1"/>
  <c r="K70" i="1" s="1"/>
  <c r="K17" i="3" l="1"/>
  <c r="M17" i="3" s="1"/>
  <c r="J58" i="1" s="1"/>
  <c r="K58" i="1" s="1"/>
  <c r="I6" i="10"/>
  <c r="O3" i="3"/>
  <c r="K18" i="3" l="1"/>
  <c r="M18" i="3"/>
  <c r="I120" i="10"/>
  <c r="J120" i="10" s="1"/>
  <c r="J34" i="1" s="1"/>
  <c r="K34" i="1" s="1"/>
  <c r="I37" i="10"/>
  <c r="J37" i="10" s="1"/>
  <c r="J19" i="1" s="1"/>
  <c r="K19" i="1" s="1"/>
  <c r="I19" i="10"/>
  <c r="J19" i="10" s="1"/>
  <c r="J16" i="1" s="1"/>
  <c r="K16" i="1" s="1"/>
  <c r="I65" i="10"/>
  <c r="J65" i="10" s="1"/>
  <c r="J27" i="1" s="1"/>
  <c r="K27" i="1" s="1"/>
  <c r="I100" i="10"/>
  <c r="J100" i="10" s="1"/>
  <c r="J30" i="1" s="1"/>
  <c r="K30" i="1" s="1"/>
  <c r="I130" i="10"/>
  <c r="J130" i="10" s="1"/>
  <c r="J35" i="1" s="1"/>
  <c r="K35" i="1" s="1"/>
  <c r="I246" i="10"/>
  <c r="J246" i="10" s="1"/>
  <c r="J54" i="1" s="1"/>
  <c r="K54" i="1" s="1"/>
  <c r="I175" i="10"/>
  <c r="J175" i="10" s="1"/>
  <c r="J45" i="1" s="1"/>
  <c r="K45" i="1" s="1"/>
  <c r="I250" i="10"/>
  <c r="J250" i="10" s="1"/>
  <c r="J55" i="1" s="1"/>
  <c r="K55" i="1" s="1"/>
  <c r="I205" i="10"/>
  <c r="J205" i="10" s="1"/>
  <c r="J51" i="1" s="1"/>
  <c r="K51" i="1" s="1"/>
  <c r="K59" i="1" s="1"/>
  <c r="I229" i="10"/>
  <c r="J229" i="10" s="1"/>
  <c r="I220" i="10"/>
  <c r="J220" i="10" s="1"/>
  <c r="J52" i="1" s="1"/>
  <c r="K52" i="1" s="1"/>
  <c r="I163" i="10"/>
  <c r="J163" i="10" s="1"/>
  <c r="J41" i="1" s="1"/>
  <c r="K41" i="1" s="1"/>
  <c r="I237" i="10"/>
  <c r="J237" i="10" s="1"/>
  <c r="I50" i="10"/>
  <c r="J50" i="10" s="1"/>
  <c r="J23" i="1" s="1"/>
  <c r="K23" i="1" s="1"/>
  <c r="I198" i="10"/>
  <c r="J198" i="10" s="1"/>
  <c r="J50" i="1" s="1"/>
  <c r="K50" i="1" s="1"/>
  <c r="J6" i="10"/>
  <c r="J14" i="1" s="1"/>
  <c r="K14" i="1" s="1"/>
  <c r="I151" i="10"/>
  <c r="J151" i="10" s="1"/>
  <c r="J39" i="1" s="1"/>
  <c r="K39" i="1" s="1"/>
  <c r="I188" i="10"/>
  <c r="J188" i="10" s="1"/>
  <c r="J49" i="1" s="1"/>
  <c r="K49" i="1" s="1"/>
  <c r="I32" i="10"/>
  <c r="J32" i="10" s="1"/>
  <c r="J18" i="1" s="1"/>
  <c r="K18" i="1" s="1"/>
  <c r="I78" i="10"/>
  <c r="J78" i="10" s="1"/>
  <c r="J28" i="1" s="1"/>
  <c r="K28" i="1" s="1"/>
  <c r="I42" i="10"/>
  <c r="J42" i="10" s="1"/>
  <c r="J20" i="1" s="1"/>
  <c r="K20" i="1" s="1"/>
  <c r="I139" i="10"/>
  <c r="J139" i="10" s="1"/>
  <c r="J36" i="1" s="1"/>
  <c r="K36" i="1" s="1"/>
  <c r="I170" i="10"/>
  <c r="J170" i="10" s="1"/>
  <c r="J44" i="1" s="1"/>
  <c r="K44" i="1" s="1"/>
  <c r="I111" i="10"/>
  <c r="J111" i="10" s="1"/>
  <c r="J31" i="1" s="1"/>
  <c r="K31" i="1" s="1"/>
  <c r="I181" i="10"/>
  <c r="J181" i="10" s="1"/>
  <c r="J46" i="1" s="1"/>
  <c r="I91" i="10"/>
  <c r="J91" i="10" s="1"/>
  <c r="J29" i="1" s="1"/>
  <c r="K29" i="1" s="1"/>
  <c r="I226" i="10"/>
  <c r="J226" i="10" s="1"/>
  <c r="J53" i="1" s="1"/>
  <c r="K53" i="1" s="1"/>
  <c r="I25" i="10"/>
  <c r="J25" i="10" s="1"/>
  <c r="J17" i="1" s="1"/>
  <c r="K17" i="1" s="1"/>
  <c r="I12" i="10"/>
  <c r="J12" i="10" s="1"/>
  <c r="J15" i="1" s="1"/>
  <c r="K15" i="1" s="1"/>
  <c r="I157" i="10"/>
  <c r="J157" i="10" s="1"/>
  <c r="J40" i="1" s="1"/>
  <c r="K40" i="1" s="1"/>
  <c r="I57" i="10"/>
  <c r="J57" i="10" s="1"/>
  <c r="J24" i="1" s="1"/>
  <c r="K24" i="1" s="1"/>
  <c r="K46" i="1" l="1"/>
  <c r="K47" i="1" s="1"/>
  <c r="K25" i="1"/>
  <c r="K32" i="1"/>
  <c r="K37" i="1"/>
  <c r="K42" i="1"/>
  <c r="K21" i="1"/>
  <c r="K60" i="1" l="1"/>
  <c r="K63" i="1" l="1"/>
  <c r="P62" i="1"/>
  <c r="K64" i="1" l="1"/>
  <c r="P64" i="1"/>
  <c r="Q6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28" authorId="0" shapeId="0" xr:uid="{00000000-0006-0000-0300-000001000000}">
      <text>
        <r>
          <rPr>
            <b/>
            <sz val="8"/>
            <color indexed="8"/>
            <rFont val="Times New Roman"/>
            <family val="1"/>
          </rPr>
          <t xml:space="preserve">win98:
</t>
        </r>
        <r>
          <rPr>
            <sz val="8"/>
            <color indexed="8"/>
            <rFont val="Times New Roman"/>
            <family val="1"/>
          </rPr>
          <t xml:space="preserve">Establecer este factor en función al valor aproximado del AIU.
</t>
        </r>
      </text>
    </comment>
    <comment ref="E39" authorId="0" shapeId="0" xr:uid="{00000000-0006-0000-0300-000002000000}">
      <text>
        <r>
          <rPr>
            <b/>
            <sz val="8"/>
            <color indexed="8"/>
            <rFont val="Times New Roman"/>
            <family val="1"/>
          </rPr>
          <t xml:space="preserve">win98:
</t>
        </r>
        <r>
          <rPr>
            <sz val="8"/>
            <color indexed="8"/>
            <rFont val="Times New Roman"/>
            <family val="1"/>
          </rPr>
          <t xml:space="preserve">Este porcenteje corresponde al uso de la valla para este proyecto, incluyendo el valor de salvamento.
</t>
        </r>
      </text>
    </comment>
    <comment ref="I51" authorId="0" shapeId="0" xr:uid="{00000000-0006-0000-0300-000003000000}">
      <text>
        <r>
          <rPr>
            <b/>
            <sz val="8"/>
            <color indexed="8"/>
            <rFont val="Times New Roman"/>
            <family val="1"/>
          </rPr>
          <t xml:space="preserve">win98:
</t>
        </r>
        <r>
          <rPr>
            <sz val="8"/>
            <color indexed="8"/>
            <rFont val="Times New Roman"/>
            <family val="1"/>
          </rPr>
          <t xml:space="preserve">Digitar el porcentaje de Utilidad antes de IVA.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CMSalazarV</author>
  </authors>
  <commentList>
    <comment ref="K8" authorId="0" shapeId="0" xr:uid="{00000000-0006-0000-0500-000001000000}">
      <text>
        <r>
          <rPr>
            <b/>
            <sz val="9"/>
            <color indexed="81"/>
            <rFont val="Tahoma"/>
            <family val="2"/>
          </rPr>
          <t>CMSalazarV:</t>
        </r>
        <r>
          <rPr>
            <sz val="9"/>
            <color indexed="81"/>
            <rFont val="Tahoma"/>
            <family val="2"/>
          </rPr>
          <t xml:space="preserve">
NUMERO DE TRABAJADORES
</t>
        </r>
      </text>
    </comment>
    <comment ref="K10" authorId="0" shapeId="0" xr:uid="{00000000-0006-0000-0500-000002000000}">
      <text>
        <r>
          <rPr>
            <b/>
            <sz val="9"/>
            <color indexed="81"/>
            <rFont val="Tahoma"/>
            <family val="2"/>
          </rPr>
          <t>CMSalazarV:</t>
        </r>
        <r>
          <rPr>
            <sz val="9"/>
            <color indexed="81"/>
            <rFont val="Tahoma"/>
            <family val="2"/>
          </rPr>
          <t xml:space="preserve">
NUMERO DE MESES</t>
        </r>
      </text>
    </comment>
    <comment ref="K14" authorId="0" shapeId="0" xr:uid="{00000000-0006-0000-0500-000003000000}">
      <text>
        <r>
          <rPr>
            <b/>
            <sz val="9"/>
            <color indexed="81"/>
            <rFont val="Tahoma"/>
            <family val="2"/>
          </rPr>
          <t>CMSalazarV:</t>
        </r>
        <r>
          <rPr>
            <sz val="9"/>
            <color indexed="81"/>
            <rFont val="Tahoma"/>
            <family val="2"/>
          </rPr>
          <t xml:space="preserve">
NUMERO DE MESES</t>
        </r>
      </text>
    </comment>
  </commentList>
</comments>
</file>

<file path=xl/sharedStrings.xml><?xml version="1.0" encoding="utf-8"?>
<sst xmlns="http://schemas.openxmlformats.org/spreadsheetml/2006/main" count="1487" uniqueCount="466">
  <si>
    <t>Código</t>
  </si>
  <si>
    <t>CCE-EICP-FM-14</t>
  </si>
  <si>
    <t>Versión</t>
  </si>
  <si>
    <t>FORMULARIO 1</t>
  </si>
  <si>
    <t>PRESUPUESTO OFICIAL</t>
  </si>
  <si>
    <t>ITEM DE PAGO</t>
  </si>
  <si>
    <t xml:space="preserve">ESPECIFICACIONES </t>
  </si>
  <si>
    <t>DESCRIPCION</t>
  </si>
  <si>
    <t>UND.</t>
  </si>
  <si>
    <t>CANTIDAD</t>
  </si>
  <si>
    <t>VALOR UNITARIO</t>
  </si>
  <si>
    <t xml:space="preserve">VALOR TOTAL                                </t>
  </si>
  <si>
    <t>GENERAL</t>
  </si>
  <si>
    <t>PARTICULAR</t>
  </si>
  <si>
    <t>PRELIMINARES</t>
  </si>
  <si>
    <t>ml</t>
  </si>
  <si>
    <t>001.044</t>
  </si>
  <si>
    <t>Descapote manual (e=0,2m)</t>
  </si>
  <si>
    <t>m2</t>
  </si>
  <si>
    <t>029.014</t>
  </si>
  <si>
    <t>Demolición de pavimento concreto hidráulico con equipo mecanico</t>
  </si>
  <si>
    <t>m3</t>
  </si>
  <si>
    <t>029.015</t>
  </si>
  <si>
    <t>Demolición de pavimento concreto hidráulico manual</t>
  </si>
  <si>
    <t>029.013</t>
  </si>
  <si>
    <t>Demolición pavimento asfáltico compresor</t>
  </si>
  <si>
    <t>002.016</t>
  </si>
  <si>
    <t>Excavación a cielo abierto material común 0 - 2 M</t>
  </si>
  <si>
    <t>002.017</t>
  </si>
  <si>
    <t>Excavación a cielo abierto conglomerado 0 - 2 M</t>
  </si>
  <si>
    <t>Subtotal</t>
  </si>
  <si>
    <t>BASES</t>
  </si>
  <si>
    <t>023.008</t>
  </si>
  <si>
    <t>Suministro, Transporte e instalación Afirmado compactado andenes.</t>
  </si>
  <si>
    <t>Suministro, transporte e instalacion sub base compactada con cilindro</t>
  </si>
  <si>
    <t>CAPA RODADURA</t>
  </si>
  <si>
    <t>023.028</t>
  </si>
  <si>
    <t>Suministro, Transporte e Instalación pavimento en concreto MR 42 Espesor entre 15 y 20 cm, hecho en obra con material triturado. Incluye texturizado.</t>
  </si>
  <si>
    <t>023.031</t>
  </si>
  <si>
    <t>ANDENES Y SARDINELES</t>
  </si>
  <si>
    <t>021.052</t>
  </si>
  <si>
    <t>021.016</t>
  </si>
  <si>
    <t>Suministro, Transporte e Instalación sardinel ancho=20cm H=entre 17 y 24cm en concreto 3000PSI</t>
  </si>
  <si>
    <t>CORTES Y SELLOS</t>
  </si>
  <si>
    <t>023.034</t>
  </si>
  <si>
    <t>Corte mecanizado de pavimento con disco 5mm</t>
  </si>
  <si>
    <t>032.015</t>
  </si>
  <si>
    <t>Corte mecanizado anden con disco  3.5mm</t>
  </si>
  <si>
    <t>023.036</t>
  </si>
  <si>
    <t>Suministro, Transporte e Instalación Sello de junta pavimento rígido 5 mm.</t>
  </si>
  <si>
    <t>ACERO</t>
  </si>
  <si>
    <t>023.045</t>
  </si>
  <si>
    <t xml:space="preserve">Canastilla soporte de dovelas. Hierro 3/8 y 1/4" </t>
  </si>
  <si>
    <t>Acero 60.000 PSI (Incluye alambre negro y figuración)</t>
  </si>
  <si>
    <t>kg</t>
  </si>
  <si>
    <t>Obras de contención</t>
  </si>
  <si>
    <t>VARIOS</t>
  </si>
  <si>
    <t>024.118</t>
  </si>
  <si>
    <t xml:space="preserve">un </t>
  </si>
  <si>
    <t>023.040</t>
  </si>
  <si>
    <t>021.034</t>
  </si>
  <si>
    <t>017.089</t>
  </si>
  <si>
    <t>Suministro, Transporte e Instalación baranda en tuberia galvanizada 2 hilos de 2", entre 0,9 y 1,0m, parales verticales cada 2,0m, rellena en concreto, incluye wash primer, pintura, anclajes y retiro de sobrantes.</t>
  </si>
  <si>
    <t>001.084</t>
  </si>
  <si>
    <t>Transporte por día laborado vehículo tipo camioneta de estacas o similar.</t>
  </si>
  <si>
    <t>Dia</t>
  </si>
  <si>
    <t>001.057</t>
  </si>
  <si>
    <t>001.054</t>
  </si>
  <si>
    <t>030,002</t>
  </si>
  <si>
    <t>Jornal Ayudante</t>
  </si>
  <si>
    <t>PB-0000003</t>
  </si>
  <si>
    <t>Protocolo de bioseguridad, circular 0000003 del 8 de abril de 2020</t>
  </si>
  <si>
    <t>GL</t>
  </si>
  <si>
    <t xml:space="preserve">SUBTOTAL OBRAS </t>
  </si>
  <si>
    <t>VALOR TOTAL</t>
  </si>
  <si>
    <r>
      <rPr>
        <b/>
        <sz val="11"/>
        <rFont val="Arial"/>
        <family val="2"/>
      </rPr>
      <t xml:space="preserve">NOTA 1: </t>
    </r>
    <r>
      <rPr>
        <sz val="11"/>
        <rFont val="Arial"/>
        <family val="2"/>
      </rPr>
      <t xml:space="preserve"> Se debe tener en cuenta que el PRECIO UNITARIO incluye el valor de A.I.U. </t>
    </r>
  </si>
  <si>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</si>
  <si>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</si>
  <si>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ADMINISTRACION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</si>
  <si>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</si>
  <si>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</si>
  <si>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</si>
  <si>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</si>
  <si>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</si>
  <si>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</si>
  <si>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</si>
  <si>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</si>
  <si>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Jornal Controlador de Tránsito</t>
  </si>
  <si>
    <t>PB-0000003 PROTOCOLO DE BIOSEGURIDAD COVID 19</t>
  </si>
  <si>
    <t>EJEMPLOS</t>
  </si>
  <si>
    <t>UNIDAD</t>
  </si>
  <si>
    <t>AIU</t>
  </si>
  <si>
    <t>TAPABOCAS DESECHABLES</t>
  </si>
  <si>
    <t>UN</t>
  </si>
  <si>
    <t>JABON LIQUIDO</t>
  </si>
  <si>
    <t>LT</t>
  </si>
  <si>
    <t>TOALLAS DE PAPEL</t>
  </si>
  <si>
    <t>DIA</t>
  </si>
  <si>
    <t>CANECAS DE PEDAL PARA RESIDUOS ORDINARIOS O BIOLOGICOS</t>
  </si>
  <si>
    <t>BOLSAS ROJAS</t>
  </si>
  <si>
    <t>PARA EL CASO DE OBRAS CONCENTRADAS SE DISPONDRA DE UN ESPACIO, ZONA O AREA PARA AISLAMIENTO</t>
  </si>
  <si>
    <t>CON AIU</t>
  </si>
  <si>
    <t>CALCULO DEL AIU.</t>
  </si>
  <si>
    <t>PROYECTO:</t>
  </si>
  <si>
    <r>
      <t xml:space="preserve">Valor estimado de la Obra </t>
    </r>
    <r>
      <rPr>
        <sz val="10"/>
        <color indexed="10"/>
        <rFont val="Arial"/>
        <family val="2"/>
      </rPr>
      <t>(Costo Directo).</t>
    </r>
  </si>
  <si>
    <t>Valor</t>
  </si>
  <si>
    <t xml:space="preserve">Plazo estimado de ejecución </t>
  </si>
  <si>
    <t>Meses</t>
  </si>
  <si>
    <t>CAPITULO</t>
  </si>
  <si>
    <t>TIPO DE GASTO</t>
  </si>
  <si>
    <t>CANTIDAD.</t>
  </si>
  <si>
    <t>Destinación</t>
  </si>
  <si>
    <t>VLOR UNITARIO (mes)</t>
  </si>
  <si>
    <t>Factor Prestacional.</t>
  </si>
  <si>
    <t>VLOR TOTAL</t>
  </si>
  <si>
    <t>SUMA</t>
  </si>
  <si>
    <t>GASTOS GENERALES.</t>
  </si>
  <si>
    <t>MANO DE OBRA Y GASTOS DE OFICINA</t>
  </si>
  <si>
    <t>Ingeniero Director con prestaciones</t>
  </si>
  <si>
    <t>Un</t>
  </si>
  <si>
    <t>Ingeniero Residente con prestaciones</t>
  </si>
  <si>
    <t>Técnico constructor como Maestro de obra</t>
  </si>
  <si>
    <t xml:space="preserve">Trabajadora social </t>
  </si>
  <si>
    <t>Profesional en Seguridad y Salud en el Trabajo</t>
  </si>
  <si>
    <t>Ingeniero Ambiental</t>
  </si>
  <si>
    <t>Almacenista con prestaciones</t>
  </si>
  <si>
    <t>Celador con prestaciones</t>
  </si>
  <si>
    <t>Secretaria con prestaciones</t>
  </si>
  <si>
    <t>Almacén (Equipo de Oficina, Escritorio, pc, impresora, sillas, papeleria etc)</t>
  </si>
  <si>
    <t>Ensayos de laboratorio</t>
  </si>
  <si>
    <t xml:space="preserve">Elaboracion de informes, registros </t>
  </si>
  <si>
    <t>GASTOS INDIRECTOS.</t>
  </si>
  <si>
    <t>LEGALIZACION.</t>
  </si>
  <si>
    <t>Factor Multiplicador</t>
  </si>
  <si>
    <t>POLIZAS</t>
  </si>
  <si>
    <t>Cumplimiento</t>
  </si>
  <si>
    <t>%</t>
  </si>
  <si>
    <t>Estabilidad</t>
  </si>
  <si>
    <t>Seriedad de la Propuesta.</t>
  </si>
  <si>
    <t>Buen manejo y correcta inversión del anticipo</t>
  </si>
  <si>
    <t xml:space="preserve">Pago de salarios, prestaciones sociales legales e indemnizaciones laborales </t>
  </si>
  <si>
    <t>Responsabilidad Civil</t>
  </si>
  <si>
    <t>VALLAS Y SEÑALIZACIÓN</t>
  </si>
  <si>
    <t>Valla (8 metros cuadrados en lona)</t>
  </si>
  <si>
    <t>Seguridad Industrial y Señalización preventiva</t>
  </si>
  <si>
    <t>Gb</t>
  </si>
  <si>
    <t>IMPUESTOS Y VALORES AGREGADOS</t>
  </si>
  <si>
    <t>Contribución Especial (Seguridad Ciudadana)</t>
  </si>
  <si>
    <t>Estampillas para el bienestar del adulto mayor</t>
  </si>
  <si>
    <t>Estampillas Pro -  Universidades.</t>
  </si>
  <si>
    <t>4/1000 (transacciones financieras)</t>
  </si>
  <si>
    <t>Industria y Comercio 3,7 x 1.000 sobre valor total.</t>
  </si>
  <si>
    <t>TOTAL GASTOS INDIRECTOS DE ADMINISTRACION.</t>
  </si>
  <si>
    <t>IMPREVISTO:</t>
  </si>
  <si>
    <t>UTILIDAD (+ IVA).:</t>
  </si>
  <si>
    <t>A.I.U.</t>
  </si>
  <si>
    <t>CODIGO</t>
  </si>
  <si>
    <t>COD INSUMO</t>
  </si>
  <si>
    <t>INSUMO</t>
  </si>
  <si>
    <t>TIPO</t>
  </si>
  <si>
    <t>REND</t>
  </si>
  <si>
    <t>-</t>
  </si>
  <si>
    <t>Actividad</t>
  </si>
  <si>
    <t>ML</t>
  </si>
  <si>
    <t>H2</t>
  </si>
  <si>
    <t>EQUIPO BASICO (HERRAMIENTA MENOR)</t>
  </si>
  <si>
    <t>Herramienta</t>
  </si>
  <si>
    <t>UND</t>
  </si>
  <si>
    <t>I1015</t>
  </si>
  <si>
    <t>PINTURA ACRILICA PARA TRAFICO TIPO PINTUCO (PINTUTRÁFICO) O SIMILAR - COLORES: BLANCO, AMARILLO O NEGRO SEGÚN DISEÑO.</t>
  </si>
  <si>
    <t>Insumo</t>
  </si>
  <si>
    <t>GAL</t>
  </si>
  <si>
    <t>LB</t>
  </si>
  <si>
    <t xml:space="preserve">DESCAPOTE MANUAL e=0.20 m. </t>
  </si>
  <si>
    <t>M2</t>
  </si>
  <si>
    <t>C1</t>
  </si>
  <si>
    <t>CUADRILLA AA TIPO 1 (1 OFICIAL + 1 AYUDANTE) (Albañileria)</t>
  </si>
  <si>
    <t>Cuadrilla</t>
  </si>
  <si>
    <t>HR</t>
  </si>
  <si>
    <t>E24</t>
  </si>
  <si>
    <t>VOLQUETA  6M3 (CARGUE A MANO)</t>
  </si>
  <si>
    <t>Equipos</t>
  </si>
  <si>
    <t>VJE</t>
  </si>
  <si>
    <t>I1565</t>
  </si>
  <si>
    <t>ACARREO INTERNO</t>
  </si>
  <si>
    <t>DEMOLICION DE PAVIMENTO CONCRETO HIDRAULICO CON EQUIPO MECANICO</t>
  </si>
  <si>
    <t>M3</t>
  </si>
  <si>
    <t>C22</t>
  </si>
  <si>
    <t>CUADRILLA AA TIPO 4 (1 OFICIAL + 4 AYUDANTE) (Albañileria)</t>
  </si>
  <si>
    <t>E7</t>
  </si>
  <si>
    <t>COMPRESOR 2 MARTILLOS (INCLUYE ACPM Y TRANSPORTE)</t>
  </si>
  <si>
    <t xml:space="preserve">DEMOLICION DE PAVIMENTO CONCRETO HIDRAULICO MANUAL </t>
  </si>
  <si>
    <t>VALOR TOTAL INCLUIDO AIU</t>
  </si>
  <si>
    <t xml:space="preserve">DEMOLICION DE PAVIMENTO CONCRETO ASFALTICO </t>
  </si>
  <si>
    <t>C15</t>
  </si>
  <si>
    <t>CUADRILLA AA TIPO 3 (1 OFICIAL + 3 AYUDANTE) (Albañileria)</t>
  </si>
  <si>
    <t>EXCAVACIÓN A CIELO ABIERTO - CONGLOMERADO - 0.0 A 2.0 M</t>
  </si>
  <si>
    <t xml:space="preserve">SUMINISTRO, TRANSPORTE E INSTALACION AFIRMADO PARA ANDENES </t>
  </si>
  <si>
    <t>E47</t>
  </si>
  <si>
    <t>VIBROCOMPACTADOR TIPO RANA</t>
  </si>
  <si>
    <t>I50</t>
  </si>
  <si>
    <t>AFIRMADO NORMA INVIAS</t>
  </si>
  <si>
    <t>023.012</t>
  </si>
  <si>
    <t>E12</t>
  </si>
  <si>
    <t>EQUIPO DE TRANSPORTE</t>
  </si>
  <si>
    <t>I43</t>
  </si>
  <si>
    <t>SUB BASE GRANULAR SBG-1 NORMA INVIAS</t>
  </si>
  <si>
    <t>SUMINISTRO, TRANSPORTE E INSTALACION PAVIMENTO EN CONCRETO MR 42 HECHO EN OBRA</t>
  </si>
  <si>
    <t>AB15</t>
  </si>
  <si>
    <t>CONCRETO MR 42 kg/cm2</t>
  </si>
  <si>
    <t>Analisis</t>
  </si>
  <si>
    <t>E16</t>
  </si>
  <si>
    <t>REGLA VIBRATORIA</t>
  </si>
  <si>
    <t>E21</t>
  </si>
  <si>
    <t>VIBRADOR A GASOLINA</t>
  </si>
  <si>
    <t>I424</t>
  </si>
  <si>
    <t>PUNTILLA CON CABEZA 1"</t>
  </si>
  <si>
    <t>I478</t>
  </si>
  <si>
    <t>ADITIVO PARA CURAR EL CONCRETO</t>
  </si>
  <si>
    <t>I479</t>
  </si>
  <si>
    <t>SELLO ELASTOMERICO</t>
  </si>
  <si>
    <t>M</t>
  </si>
  <si>
    <t>I990</t>
  </si>
  <si>
    <t>TABLA 1"X10"X3M</t>
  </si>
  <si>
    <t>I991</t>
  </si>
  <si>
    <t>CUARTON 2"X4"X3M</t>
  </si>
  <si>
    <t>I370</t>
  </si>
  <si>
    <t>AB5</t>
  </si>
  <si>
    <t>CONCRETO 3000 psi - 21 Mpa</t>
  </si>
  <si>
    <t>E104</t>
  </si>
  <si>
    <t>FORMALETA SARDINEL DESDE 0.20 HASTA 0.60 M. DE ALTURA POR 2.00 M. DE LONGITUD</t>
  </si>
  <si>
    <t>I423</t>
  </si>
  <si>
    <t>POLIETILENO NO. 6</t>
  </si>
  <si>
    <t>I957</t>
  </si>
  <si>
    <t>LISTON 2 X 4</t>
  </si>
  <si>
    <t>SUMINISTRO, TRANSPORTE E INSTALACION SARDINEL ANCHO = 20 CM H =  ENTRE  17 Y 24 CM  EN CONCRETO 3000 PSI</t>
  </si>
  <si>
    <t>CORTE MECANIZADO DE PAVIMENTO 5 mm</t>
  </si>
  <si>
    <t>E29</t>
  </si>
  <si>
    <t>CORTADORA DE CONCRETO</t>
  </si>
  <si>
    <t>E8</t>
  </si>
  <si>
    <t xml:space="preserve">CORTADORA INCLUYE DISCO </t>
  </si>
  <si>
    <t>SUMINISTRO, TRANSPORTE E INSTALACION SELLO DE JUNTA DE PAVIMENTO RIGIDO 5mm</t>
  </si>
  <si>
    <t>CANASTILLA DE SOPORTE DE DOVELAS EN HIERRO 3/8" Y 1/4"</t>
  </si>
  <si>
    <t>I2</t>
  </si>
  <si>
    <t>ACERO 60.000 PSI</t>
  </si>
  <si>
    <t>KG</t>
  </si>
  <si>
    <t>C23</t>
  </si>
  <si>
    <t>CUADRILLA BB TIPO 4 (1 OFICIAL + 4 AYUDANTE) (Instalaciones)</t>
  </si>
  <si>
    <t>E112</t>
  </si>
  <si>
    <t>FORMALETA METALICA PARA CAMARA CIRCULAR</t>
  </si>
  <si>
    <t>I498</t>
  </si>
  <si>
    <t>SIKA SET X 5KG</t>
  </si>
  <si>
    <t>SUMINISTRO, TRANSPORTE E INSTALACION ESCALAS CONCRETO 3000 PSI E= 0.10M.  SOBRE TIERRA ACABADO ESCOBIADO</t>
  </si>
  <si>
    <t>AB20</t>
  </si>
  <si>
    <t>MORTERO 1:3</t>
  </si>
  <si>
    <t>SUMINISTRO, TRANSPORTE E INSTALACION BARANDA EN TUBERIA GALVANIZADA 2 HILOS DE 2", ENTRE 0,9 Y 1MTS, PARALES VERTICALES CADA 2 MTS, RELLENA DE CONCRETO, INCLUYE WASH PRIMER, PINTURA, ANCLAJES Y RETIRO DE SOBRANTES.</t>
  </si>
  <si>
    <t>AB3</t>
  </si>
  <si>
    <t>C11</t>
  </si>
  <si>
    <t>CUADRILLA DD TIPO 2 (1 OFICIAL + 2 AYUDANTE) (Carpinteria)</t>
  </si>
  <si>
    <t>E59</t>
  </si>
  <si>
    <t>EQUIPO DE SOLDADURA</t>
  </si>
  <si>
    <t>I1001</t>
  </si>
  <si>
    <t>ANTICORROSIVO PREMIUM - TIPO PINTUCO REF. 513 O SIMILAR</t>
  </si>
  <si>
    <t>I1036</t>
  </si>
  <si>
    <t>WASH PRIMER</t>
  </si>
  <si>
    <t>I207</t>
  </si>
  <si>
    <t>PLATINA SOPORTE 3 MM</t>
  </si>
  <si>
    <t>I406</t>
  </si>
  <si>
    <t xml:space="preserve">CHAZOS 3/8 X 2" </t>
  </si>
  <si>
    <t>I435</t>
  </si>
  <si>
    <t>SOLDADURA ELECTRICA TIPO WESTARCO SUPER E- 6013  DE 1/8 O SIMILAR.</t>
  </si>
  <si>
    <t>I936</t>
  </si>
  <si>
    <t>TUBERIA GALVANIZADA 2" CAL 16</t>
  </si>
  <si>
    <t>TRANSPORTE POR DÍA LABORADO VEHÍCULO AUTOMOTOR TIPO CAMIONETA DE ESTACAS O SIMILAR</t>
  </si>
  <si>
    <t>E84</t>
  </si>
  <si>
    <t>CAMIONETA ALQUILER</t>
  </si>
  <si>
    <t>SUMINISTRO, TRANSPORTE E INSTALACION BARRERA CON BOMBONES PLÁSTICOS Y CINTA DE SEGURIDAD</t>
  </si>
  <si>
    <t>I451</t>
  </si>
  <si>
    <t>DELINEADOR PLASTICO ( 8  USOS)</t>
  </si>
  <si>
    <t>I452</t>
  </si>
  <si>
    <t>CINTA REFLECTIVA DE SEGURIDAD (2 HILERAS)</t>
  </si>
  <si>
    <t>SUMINISTRO, TRANSPORTE E INSTALACION SEÑAL PREVENTIVA, REGLAMENTARIA E INFORMATIVA</t>
  </si>
  <si>
    <t>AB4</t>
  </si>
  <si>
    <t>CONCRETO 2500 psi - 17.5 Mpa</t>
  </si>
  <si>
    <t>E111</t>
  </si>
  <si>
    <t>FORMALETA PARA BASE DE CONCRETO</t>
  </si>
  <si>
    <t>I450</t>
  </si>
  <si>
    <t>SEÑAL PREVENTIVA, REGLAMENTARIA E INFORMATIVA (2 USOS)</t>
  </si>
  <si>
    <t>030.002</t>
  </si>
  <si>
    <t>JORNAL AYUDANTE</t>
  </si>
  <si>
    <t>C43</t>
  </si>
  <si>
    <t>AYUDANTE AA (ALBAÑILERIA)</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</si>
  <si>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</si>
  <si>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</si>
  <si>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</si>
  <si>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</si>
  <si>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</si>
  <si>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</si>
  <si>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</si>
  <si>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</si>
  <si>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</si>
  <si>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</si>
  <si>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</si>
  <si>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</si>
  <si>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</si>
  <si>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</si>
  <si>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</si>
  <si>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DESCRIPCIÓN</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</si>
  <si>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</si>
  <si>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</si>
  <si>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</si>
  <si>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</si>
  <si>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</si>
  <si>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</si>
  <si>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</si>
  <si>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</si>
  <si>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</si>
  <si>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</si>
  <si>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</si>
  <si>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</si>
  <si>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</si>
  <si>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</si>
  <si>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</si>
  <si>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</si>
  <si>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</si>
  <si>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</si>
  <si>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</si>
  <si>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</si>
  <si>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</si>
  <si>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</si>
  <si>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</si>
  <si>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</si>
  <si>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</si>
  <si>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</si>
  <si>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</si>
  <si>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</si>
  <si>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</si>
  <si>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</si>
  <si>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</si>
  <si>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</si>
  <si>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</si>
  <si>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</si>
  <si>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</si>
  <si>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</si>
  <si>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</si>
  <si>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EXCAVACIÓN A CIELO ABIERTO - MATERIAL COMÚN - 0.0 A 2.0 M                                                                            </t>
  </si>
  <si>
    <t>023.045.1</t>
  </si>
  <si>
    <t>ACERO 60.000 PSI (INCLUYE ALAMBRE NEGRO Y FIGURACION)</t>
  </si>
  <si>
    <t>I27</t>
  </si>
  <si>
    <t>ALAMBRE NEGRO DE AMARRE</t>
  </si>
  <si>
    <t>LOS PAGOS CORRESPONDIENTES AL PROTOCOLO DE BIOSEGURIDAD DEBEN SER SUSTENTADOS MEDIANTE FACTURAS, EN LAS QUE SE EVIDENCIEN LOS INSUMOS REALMENTE UTILIZADOS EN LA EJECUCIÓN DE LAS OBRAS</t>
  </si>
  <si>
    <t>JORNAL CONTROLADOR DE TRANSITO</t>
  </si>
  <si>
    <t>SUBTOTAL OBRAS (INCLUYE AIU)</t>
  </si>
  <si>
    <t>CONTROLADOR DE TRÀNSITO</t>
  </si>
  <si>
    <t>NOTAS:</t>
  </si>
  <si>
    <t>Formulario 1 - Propuesta económica  - Documento tipo de selección abreviada de menor cuantía - versión 2</t>
  </si>
  <si>
    <t>CCE-EICP-FM-25</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</si>
  <si>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</si>
  <si>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</si>
  <si>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No</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</si>
  <si>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</si>
  <si>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[La entidad puede utilizar este formulario de presentación de</t>
    </r>
    <r>
      <rPr>
        <b/>
        <u/>
        <sz val="11"/>
        <rFont val="Arial"/>
        <family val="2"/>
      </rPr>
      <t xml:space="preserve"> 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</si>
  <si>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t xml:space="preserve">	</t>
    </r>
    <r>
      <rPr>
        <b/>
        <sz val="16"/>
        <rFont val="Arial Narrow"/>
        <family val="2"/>
      </rPr>
      <t>Firma del Proponente o de su Representante Legal</t>
    </r>
  </si>
  <si>
    <t>[Ofrecimiento del Proponente]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</si>
  <si>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</si>
  <si>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 xml:space="preserve">SUMINISTRO, TRANSPORTE E INSTALACION SUB BASE COMPACTADA CON CILINDRO </t>
  </si>
  <si>
    <t>023.012-1</t>
  </si>
  <si>
    <t>023.006</t>
  </si>
  <si>
    <t>I275</t>
  </si>
  <si>
    <t>CONCRETO PREMEZCLADO PARA PAVIMENTO MR 42 KG/CM2</t>
  </si>
  <si>
    <t>023.006-1</t>
  </si>
  <si>
    <t>SUMINISTRO, TRANSPORTE E INSTALACION PAVIMENTO EN CONCRETO PREMEZCLADO MR 42(Rutas de alto tráfico)</t>
  </si>
  <si>
    <t>023.004</t>
  </si>
  <si>
    <t>E20</t>
  </si>
  <si>
    <t>TERMINADORA DE ASFALTO</t>
  </si>
  <si>
    <t>E22</t>
  </si>
  <si>
    <t>VIBROCOMPACTADOR DE SUELO</t>
  </si>
  <si>
    <t>E3</t>
  </si>
  <si>
    <t>CARROTANQUE DE AGUA 10.000 LTS.</t>
  </si>
  <si>
    <t>E5</t>
  </si>
  <si>
    <t>COMPACTADOR DE ASFALTO</t>
  </si>
  <si>
    <t>023.046</t>
  </si>
  <si>
    <t>DOVELAS DE ACERO LISO 60000 PSI PARA PAVIMENTOS</t>
  </si>
  <si>
    <t>HIERRO LISO (DOVELAS)</t>
  </si>
  <si>
    <t>I273</t>
  </si>
  <si>
    <t>GRASA ECON X 370 GRS</t>
  </si>
  <si>
    <t>EQUIPO BASICO (HERRAMIENTA MENOR - SOLDADOR)</t>
  </si>
  <si>
    <t>024.112</t>
  </si>
  <si>
    <t>SUMINISTRO, TRANSPORTE E INSTALACION SUMIDERO DOBLE REJA TIPO SIFÓN EN CONCRETO CLASE II-TAPA ANTIRUIDO</t>
  </si>
  <si>
    <t>I1566</t>
  </si>
  <si>
    <t>CURADO DEL CONCRETO</t>
  </si>
  <si>
    <t>024.112-1</t>
  </si>
  <si>
    <t>001.060</t>
  </si>
  <si>
    <t>SUMINISTRO, TRANSPORTE E INSTALACION TECHADO MOVIBLE EN GUADUA Y PLÁSTICO</t>
  </si>
  <si>
    <t>I455</t>
  </si>
  <si>
    <t>ESTRUCTURA EN GUADUA</t>
  </si>
  <si>
    <t>I456</t>
  </si>
  <si>
    <t>PLÁSTICO TRANSPARENTE CALIBRE 6</t>
  </si>
  <si>
    <t>C43-1</t>
  </si>
  <si>
    <t>030.002-1</t>
  </si>
  <si>
    <t>023.002</t>
  </si>
  <si>
    <t>SUMINISTRO, TRANSPORTE E INSTALACION IMPRIMACION CON EMULSION ASFALTICA según norma INVIAS.</t>
  </si>
  <si>
    <t>C8</t>
  </si>
  <si>
    <t>CUADRILLA AA TIPO 2 (1 OFICIAL + 2 AYUDANTE) (Albañileria)</t>
  </si>
  <si>
    <t>E4</t>
  </si>
  <si>
    <t>CARROTANQUE IRRIGADOR DE ASFALTO</t>
  </si>
  <si>
    <t>E6</t>
  </si>
  <si>
    <t>COMPRESOR (BARRIDO Y/O SOPLADO DE LA SUPERFICIE PAVIMENTO)</t>
  </si>
  <si>
    <t>I367</t>
  </si>
  <si>
    <t>EMULSION ASFALTICA TIPO CRL-1</t>
  </si>
  <si>
    <t xml:space="preserve">MEZCLA ASFALTICA TIPO MDC-19 </t>
  </si>
  <si>
    <t>SUMINISTRO, TRANSPORTE E INSTALACION  MEZCLA ASFALTICA TIPO MDC-19 PARA PARCHEO MANTENIMIENTO.</t>
  </si>
  <si>
    <t>E24-1</t>
  </si>
  <si>
    <t xml:space="preserve">VOLQUETA  8M3 </t>
  </si>
  <si>
    <t>COMPACTADOR DE  3 TON</t>
  </si>
  <si>
    <t>E47-1</t>
  </si>
  <si>
    <t>SUMINISTRO, TRANSPORTE E INSTALACION ANDEN CONCRETO 3000 PSI  E= 0.10M.  ACABADO:  ESCOBIADO</t>
  </si>
  <si>
    <t>CORTE MECANIZADO CONCRETO CON DISCO (3,5CM)</t>
  </si>
  <si>
    <t>SUMINISTRO, TRANSPORTE E INSTALACION  MEZCLA ASFALTICA TIPO MDC-19  según norma INVIAS. PARA PARCHEO MANTENIMIENTO DE AREAS MENORES A 1.100 m2</t>
  </si>
  <si>
    <t>“MANTENIMIENTO Y REHABILITACIÓN DE VÍAS URBANAS, MEDIANTE LA REPARACIÓN Y CONSTRUCCIÓN DE PAVIMENTOS Y PEATONALES EN LA COMUNA 1 – ATARDECERES EN LA CIUDAD DE MANIZALES”</t>
  </si>
  <si>
    <t>I282</t>
  </si>
  <si>
    <t>MANEJO DE AGUAS PARA PROTECCION DE LA ZONA DE EXCAVACION(SUELO CEMENTO 10:1)</t>
  </si>
  <si>
    <t>Suministro, transporte e instalación techado movible en guadua y plástico</t>
  </si>
  <si>
    <t>23012-1</t>
  </si>
  <si>
    <t>Suministro, transporte e instalación pavimento en concreto premezclado MR 42(Rutas de alto tráfico)</t>
  </si>
  <si>
    <t>Suministro, transporte e instalación imprimación con emulsión asfáltica según norma INVIAS.</t>
  </si>
  <si>
    <t>23,002</t>
  </si>
  <si>
    <t>Suministro, transporte e instalación mezcla asfáltica tipo MDC-19 según norma invias. para parcheo mantenimiento de áreas menores A 1.100 m2</t>
  </si>
  <si>
    <t>Suministro, Transporte e Instalación Mezcla asfáltica Tipo MDC-19 para Parcheo Mantenimiento.</t>
  </si>
  <si>
    <t xml:space="preserve">Suministro, Transporte e Instalación andén en concreto 3000PSI e=0,10 m </t>
  </si>
  <si>
    <t>Suministro, transporte e instalación escalas concreto 3000 psi e= 0.10m.  sobre tierra acabado escobiado</t>
  </si>
  <si>
    <t>023.045-1</t>
  </si>
  <si>
    <t>Dovelas de acero liso 60000 PSI para pavimentos</t>
  </si>
  <si>
    <t>Suministro, transporte e instalación sumidero doble reja tipo sifón en concreto clase II-tapa anti ruido</t>
  </si>
  <si>
    <t>SUMINISTRO, TRANSPORTE E INSTALACIÓN DE ADITIVO PARA ACELERAR FRAGUADO A SIETE (7) DIAS (ACELERANTE) DE UN M3 DE CONCRETO PAVIMENTO MR 42</t>
  </si>
  <si>
    <t>Suministro, transporte e instalación de aditivo para acelerar fraguado a siete (7) días (acelerante) de un m3 de concreto pavimento MR 42</t>
  </si>
  <si>
    <t>002.055</t>
  </si>
  <si>
    <t>RETIRO DE MATERIAL SOBRANTE EN VOLQUETA, CARGUE MECANICO</t>
  </si>
  <si>
    <t>E25</t>
  </si>
  <si>
    <t>E43</t>
  </si>
  <si>
    <t>RETROCARGADORA DE LLANTAS</t>
  </si>
  <si>
    <t>VOLQUETA  7M3 ( INCLUYE TRANSPORTE Y DISPOSICION)</t>
  </si>
  <si>
    <t xml:space="preserve">Estampilla pro cultura </t>
  </si>
  <si>
    <t xml:space="preserve">Tasa pro deporte y recreación </t>
  </si>
  <si>
    <t>Señalización obra(señalizacion vertical, delineadores y cinta), plan manejo tránsito, etc</t>
  </si>
  <si>
    <r>
      <rPr>
        <b/>
        <sz val="11"/>
        <rFont val="Arial"/>
        <family val="2"/>
      </rPr>
      <t>NOTA 4:</t>
    </r>
    <r>
      <rPr>
        <sz val="11"/>
        <rFont val="Arial"/>
        <family val="2"/>
      </rPr>
      <t xml:space="preserve"> Siguiendo las recomendaciones de la Guía de Colombia Compra Eficiente, presentar la oferta</t>
    </r>
  </si>
  <si>
    <r>
      <rPr>
        <b/>
        <sz val="11"/>
        <rFont val="Arial"/>
        <family val="2"/>
      </rPr>
      <t>NOTA 5:</t>
    </r>
    <r>
      <rPr>
        <sz val="11"/>
        <rFont val="Arial"/>
        <family val="2"/>
      </rPr>
      <t xml:space="preserve">  Revisar el Formulario 1 de Presupuesto con sus decimales y tenerlos en cuenta para la presentación de la propuesta económica.</t>
    </r>
  </si>
  <si>
    <r>
      <t xml:space="preserve">NOTA 6: </t>
    </r>
    <r>
      <rPr>
        <sz val="11"/>
        <rFont val="Arial"/>
        <family val="2"/>
      </rPr>
      <t xml:space="preserve"> El item PB-000003  Protocolo de bioseguridad, circular 0000003 del 8 de abril de 2020, solo puede ser cobrado en el valor efectivamente utilizado, por lo cual solo serà pagado el valor soportado mediante facturas correspondientes a la compra de los elementos incluidos en el APU de este item.</t>
    </r>
  </si>
  <si>
    <t>NOTA 4: Siguiendo las recomendaciones de la Guía de Colombia Compra Eficiente, presentar la oferta</t>
  </si>
  <si>
    <t>NOTA 5:  Revisar el Formulario 1 de Presupuesto con sus decimales y tenerlos en cuenta para la presentación de la propuesta económica.</t>
  </si>
  <si>
    <t>NOTA 6:  El item PB-000003  Protocolo de bioseguridad, circular 0000003 del 8 de abril de 2020, solo puede ser cobrado en el valor efectivamente utilizado, por lo cual solo serà pagado el valor soportado mediante facturas correspondientes a la compra de los elementos incluidos en el APU de este item.</t>
  </si>
  <si>
    <t>ALQUILER LAVAMANOS CON ACCESORIOS, GRIFERIA Y MANO DE OBRA DE INSTALACION</t>
  </si>
  <si>
    <t>MES</t>
  </si>
  <si>
    <t>GEL ANTIBACTERIAL (Con alcohol mayor al 70%)</t>
  </si>
  <si>
    <t>Retiro de material sobrante en volqueta, cargue mecanico</t>
  </si>
  <si>
    <t>023.049</t>
  </si>
  <si>
    <t>SUMINISTRO, TRANSPORTE E INSTALACION  DEMARCACION LINEAS CENTRALES, DE BORDE, DE CARRIL Y OTRAS (Ancho 12cms), CON PINTURA PLASTICO EN FRIO.</t>
  </si>
  <si>
    <t>DEMARCACION LINEAS CENTRALES, DE BORDE, DE CARRIL Y OTRAS (Ancho 12cms), CON PINTURA PLASTICO EN FRIO.</t>
  </si>
  <si>
    <t>023.048</t>
  </si>
  <si>
    <t>SUMINISTRO, TRANSPORTE E INSTALACION  DEMARCACION PASOS PEATONALES, LINEAS DE PARE, SIMBOLOS, TEXTOS Y OTRAS, CON PINTURA PLASTICO EN FRIO.</t>
  </si>
  <si>
    <t>DEMARCACION PASOS PEATONALES, LINEAS DE PARE, SIMBOLOS, TEXTOS Y OTRAS, CON PINTURA PLASTICO EN FRIO.</t>
  </si>
  <si>
    <t>I1539-1</t>
  </si>
  <si>
    <t>I1540-1</t>
  </si>
  <si>
    <t>Suministro, transporte e instalación demarcación pasos peatonales, líneas de pare, símbolos, textos y otras, con pintura plástico en frio.</t>
  </si>
  <si>
    <t>Suministro, transporte e instalación  demarcación líneas centrales, de borde, de carril y otras (ancho 12cms), con pintura plástico en frio.</t>
  </si>
  <si>
    <t>MANTENIMIENTO Y REHABILITACIÓN DE VÍAS URBANAS, MEDIANTE LA REPARACIÓN Y CONSTRUCCIÓN DE PAVIMENTOS Y PEATONALES EN LA CIUDAD DE MANIZALES COMUNA 1 - ATARDECERES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</si>
</sst>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4" formatCode="_-&quot;$&quot;\ * #,##0.00_-;\-&quot;$&quot;\ * #,##0.00_-;_-&quot;$&quot;\ * &quot;-&quot;??_-;_-@_-"/>
    <numFmt numFmtId="43" formatCode="_-* #,##0.00_-;\-* #,##0.00_-;_-* &quot;-&quot;??_-;_-@_-"/>
    <numFmt numFmtId="164" formatCode="&quot;$&quot;\ #,##0_);\(&quot;$&quot;\ #,##0\)"/>
    <numFmt numFmtId="165" formatCode="&quot;$&quot;\ #,##0.00_);\(&quot;$&quot;\ #,##0.00\)"/>
    <numFmt numFmtId="166" formatCode="_(&quot;$&quot;\ * #,##0.00_);_(&quot;$&quot;\ * \(#,##0.00\);_(&quot;$&quot;\ * &quot;-&quot;??_);_(@_)"/>
    <numFmt numFmtId="167" formatCode="_-&quot;$&quot;* #,##0.00_-;\-&quot;$&quot;* #,##0.00_-;_-&quot;$&quot;* &quot;-&quot;??_-;_-@_-"/>
    <numFmt numFmtId="168" formatCode="_-* #,##0.00\ _€_-;\-* #,##0.00\ _€_-;_-* &quot;-&quot;??\ _€_-;_-@_-"/>
    <numFmt numFmtId="169" formatCode="_ * #,##0.00_ ;_ * \-#,##0.00_ ;_ * &quot;-&quot;??_ ;_ @_ "/>
    <numFmt numFmtId="170" formatCode="_ &quot;$&quot;\ * #,##0_ ;_ &quot;$&quot;\ * \-#,##0_ ;_ &quot;$&quot;\ * &quot;-&quot;_ ;_ @_ "/>
    <numFmt numFmtId="171" formatCode="&quot;$&quot;\ #,##0.00;[Red]&quot;$&quot;\ \-#,##0.00"/>
    <numFmt numFmtId="172" formatCode="&quot;$&quot;\ #,##0"/>
    <numFmt numFmtId="173" formatCode="_-[$$-240A]* #,##0_-;\-[$$-240A]* #,##0_-;_-[$$-240A]* &quot;-&quot;??_-;_-@_-"/>
    <numFmt numFmtId="174" formatCode="_-[$$-240A]\ * #,##0.00_ ;_-[$$-240A]\ * \-#,##0.00\ ;_-[$$-240A]\ * &quot;-&quot;??_ ;_-@_ "/>
    <numFmt numFmtId="175" formatCode="_-* #,##0.00\ &quot;Pts&quot;_-;\-* #,##0.00\ &quot;Pts&quot;_-;_-* &quot;-&quot;??\ &quot;Pts&quot;_-;_-@_-"/>
    <numFmt numFmtId="176" formatCode="_([$$-240A]\ * #,##0.00_);_([$$-240A]\ * \(#,##0.00\);_([$$-240A]\ * &quot;-&quot;??_);_(@_)"/>
    <numFmt numFmtId="177" formatCode="_([$$-240A]\ * #,##0_);_([$$-240A]\ * \(#,##0\);_([$$-240A]\ * &quot;-&quot;??_);_(@_)"/>
    <numFmt numFmtId="178" formatCode="0#.00\ \L\t"/>
    <numFmt numFmtId="179" formatCode="_ [$$-240A]\ * #,##0.00_ ;_ [$$-240A]\ * \-#,##0.00_ ;_ [$$-240A]\ * &quot;-&quot;??_ ;_ @_ "/>
    <numFmt numFmtId="180" formatCode="_ * #,##0_ ;_ * \-#,##0_ ;_ * &quot;-&quot;??_ ;_ @_ "/>
    <numFmt numFmtId="181" formatCode="_-&quot;$&quot;* #,##0_-;\-&quot;$&quot;* #,##0_-;_-&quot;$&quot;* &quot;-&quot;??_-;_-@_-"/>
    <numFmt numFmtId="182" formatCode="\$#,##0"/>
    <numFmt numFmtId="183" formatCode="0.0000"/>
    <numFmt numFmtId="184" formatCode="0.00000"/>
    <numFmt numFmtId="185" formatCode="_-&quot;$&quot;* #,##0.0_-;\-&quot;$&quot;* #,##0.0_-;_-&quot;$&quot;* &quot;-&quot;??_-;_-@_-"/>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sz val="11"/>
      <name val="Arial Narrow"/>
      <family val="2"/>
    </font>
    <font>
      <sz val="10"/>
      <name val="Arial"/>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4"/>
      <name val="Arial Narrow"/>
      <family val="2"/>
    </font>
    <font>
      <b/>
      <sz val="16"/>
      <name val="Arial Narrow"/>
      <family val="2"/>
    </font>
    <font>
      <sz val="8"/>
      <name val="Arial Narrow"/>
      <family val="2"/>
    </font>
    <font>
      <b/>
      <sz val="12"/>
      <color rgb="FFFF0000"/>
      <name val="Arial Narrow"/>
      <family val="2"/>
    </font>
    <font>
      <sz val="10"/>
      <name val="Arial Narrow"/>
      <family val="2"/>
    </font>
    <font>
      <sz val="10"/>
      <color theme="1"/>
      <name val="Arial Narrow"/>
      <family val="2"/>
    </font>
    <font>
      <b/>
      <sz val="18"/>
      <color theme="1"/>
      <name val="Arial Narrow"/>
      <family val="2"/>
    </font>
    <font>
      <b/>
      <sz val="16"/>
      <color theme="1"/>
      <name val="Arial Narrow"/>
      <family val="2"/>
    </font>
    <font>
      <b/>
      <sz val="20"/>
      <color theme="1"/>
      <name val="Arial Narrow"/>
      <family val="2"/>
    </font>
    <font>
      <b/>
      <sz val="10"/>
      <color theme="1"/>
      <name val="Arial Narrow"/>
      <family val="2"/>
    </font>
    <font>
      <b/>
      <sz val="12"/>
      <color theme="1"/>
      <name val="Arial Narrow"/>
      <family val="2"/>
    </font>
    <font>
      <sz val="12"/>
      <color theme="1"/>
      <name val="Arial Narrow"/>
      <family val="2"/>
    </font>
    <font>
      <b/>
      <sz val="9"/>
      <color indexed="81"/>
      <name val="Tahoma"/>
      <family val="2"/>
    </font>
    <font>
      <sz val="9"/>
      <color indexed="81"/>
      <name val="Tahoma"/>
      <family val="2"/>
    </font>
    <font>
      <sz val="10"/>
      <name val="Arial"/>
      <family val="2"/>
    </font>
    <font>
      <b/>
      <sz val="11"/>
      <color theme="1"/>
      <name val="Calibri"/>
      <family val="2"/>
      <scheme val="minor"/>
    </font>
    <font>
      <b/>
      <sz val="10"/>
      <name val="Arial"/>
      <family val="2"/>
    </font>
    <font>
      <sz val="10"/>
      <color indexed="10"/>
      <name val="Arial"/>
      <family val="2"/>
    </font>
    <font>
      <sz val="8"/>
      <name val="Arial"/>
      <family val="2"/>
    </font>
    <font>
      <b/>
      <sz val="8"/>
      <name val="Arial"/>
      <family val="2"/>
    </font>
    <font>
      <b/>
      <sz val="7"/>
      <name val="Arial"/>
      <family val="2"/>
    </font>
    <font>
      <b/>
      <i/>
      <sz val="8"/>
      <name val="Arial"/>
      <family val="2"/>
    </font>
    <font>
      <sz val="8"/>
      <color theme="1"/>
      <name val="Arial"/>
      <family val="2"/>
    </font>
    <font>
      <sz val="8"/>
      <color indexed="10"/>
      <name val="Arial"/>
      <family val="2"/>
    </font>
    <font>
      <b/>
      <sz val="8"/>
      <color indexed="10"/>
      <name val="Arial"/>
      <family val="2"/>
    </font>
    <font>
      <b/>
      <sz val="8"/>
      <color indexed="8"/>
      <name val="Times New Roman"/>
      <family val="1"/>
    </font>
    <font>
      <sz val="8"/>
      <color indexed="8"/>
      <name val="Times New Roman"/>
      <family val="1"/>
    </font>
    <font>
      <b/>
      <sz val="9"/>
      <name val="Arial"/>
      <family val="2"/>
    </font>
    <font>
      <u/>
      <sz val="10"/>
      <color indexed="12"/>
      <name val="Arial"/>
      <family val="2"/>
    </font>
    <font>
      <u/>
      <sz val="11"/>
      <name val="Arial"/>
      <family val="2"/>
    </font>
    <font>
      <sz val="10"/>
      <name val="Geneva"/>
    </font>
    <font>
      <sz val="9"/>
      <name val="Arial Narrow"/>
      <family val="2"/>
    </font>
    <font>
      <b/>
      <sz val="8"/>
      <name val="Arial Narrow"/>
      <family val="2"/>
    </font>
    <font>
      <b/>
      <vertAlign val="superscript"/>
      <sz val="11"/>
      <name val="Arial"/>
      <family val="2"/>
    </font>
    <font>
      <b/>
      <u/>
      <sz val="11"/>
      <name val="Arial"/>
      <family val="2"/>
    </font>
    <font>
      <sz val="9"/>
      <name val="Arial"/>
      <family val="2"/>
    </font>
    <font>
      <sz val="9"/>
      <color rgb="FF222222"/>
      <name val="Arial"/>
      <family val="2"/>
    </font>
    <font>
      <sz val="14"/>
      <name val="Arial Narrow"/>
      <family val="2"/>
    </font>
  </fonts>
  <fills count="14">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FFC000"/>
        <bgColor indexed="64"/>
      </patternFill>
    </fill>
    <fill>
      <patternFill patternType="solid">
        <fgColor indexed="22"/>
        <bgColor indexed="31"/>
      </patternFill>
    </fill>
    <fill>
      <patternFill patternType="solid">
        <fgColor theme="0"/>
        <bgColor indexed="26"/>
      </patternFill>
    </fill>
    <fill>
      <patternFill patternType="solid">
        <fgColor indexed="43"/>
        <bgColor indexed="26"/>
      </patternFill>
    </fill>
    <fill>
      <patternFill patternType="solid">
        <fgColor indexed="22"/>
        <bgColor indexed="64"/>
      </patternFill>
    </fill>
    <fill>
      <patternFill patternType="solid">
        <fgColor theme="0" tint="-0.499984740745262"/>
        <bgColor indexed="64"/>
      </patternFill>
    </fill>
  </fills>
  <borders count="11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medium">
        <color indexed="8"/>
      </top>
      <bottom/>
      <diagonal/>
    </border>
    <border>
      <left style="medium">
        <color indexed="8"/>
      </left>
      <right/>
      <top style="thin">
        <color indexed="8"/>
      </top>
      <bottom style="medium">
        <color indexed="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thin">
        <color indexed="8"/>
      </bottom>
      <diagonal/>
    </border>
    <border>
      <left/>
      <right/>
      <top/>
      <bottom style="thin">
        <color indexed="8"/>
      </bottom>
      <diagonal/>
    </border>
    <border>
      <left/>
      <right/>
      <top style="thin">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tted">
        <color indexed="64"/>
      </left>
      <right style="dotted">
        <color indexed="64"/>
      </right>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medium">
        <color indexed="64"/>
      </left>
      <right style="thin">
        <color indexed="64"/>
      </right>
      <top style="thin">
        <color indexed="64"/>
      </top>
      <bottom/>
      <diagonal/>
    </border>
  </borders>
  <cellStyleXfs count="25">
    <xf numFmtId="0" fontId="0" fillId="0" borderId="0"/>
    <xf numFmtId="169" fontId="6" fillId="0" borderId="0" applyFont="0" applyFill="0" applyBorder="0" applyAlignment="0" applyProtection="0"/>
    <xf numFmtId="9" fontId="6" fillId="0" borderId="0" applyFont="0" applyFill="0" applyBorder="0" applyAlignment="0" applyProtection="0"/>
    <xf numFmtId="0" fontId="3" fillId="0" borderId="0"/>
    <xf numFmtId="0" fontId="2" fillId="0" borderId="0"/>
    <xf numFmtId="0" fontId="6" fillId="0" borderId="0"/>
    <xf numFmtId="0" fontId="6" fillId="0" borderId="0"/>
    <xf numFmtId="170" fontId="6" fillId="0" borderId="0" applyFont="0" applyFill="0" applyBorder="0" applyAlignment="0" applyProtection="0"/>
    <xf numFmtId="171" fontId="6" fillId="0" borderId="0" applyFont="0" applyFill="0" applyBorder="0" applyAlignment="0" applyProtection="0"/>
    <xf numFmtId="0" fontId="6" fillId="0" borderId="0"/>
    <xf numFmtId="0" fontId="6" fillId="0" borderId="0"/>
    <xf numFmtId="0" fontId="6" fillId="0" borderId="0"/>
    <xf numFmtId="175" fontId="6" fillId="0" borderId="0" applyFont="0" applyFill="0" applyBorder="0" applyAlignment="0" applyProtection="0"/>
    <xf numFmtId="178" fontId="6" fillId="0" borderId="0" applyFont="0" applyFill="0" applyBorder="0" applyAlignment="0" applyProtection="0"/>
    <xf numFmtId="166" fontId="6" fillId="0" borderId="0" applyFont="0" applyFill="0" applyBorder="0" applyAlignment="0" applyProtection="0"/>
    <xf numFmtId="166" fontId="2" fillId="0" borderId="0" applyFont="0" applyFill="0" applyBorder="0" applyAlignment="0" applyProtection="0"/>
    <xf numFmtId="41" fontId="26"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41" fontId="1" fillId="0" borderId="0" applyFont="0" applyFill="0" applyBorder="0" applyAlignment="0" applyProtection="0"/>
    <xf numFmtId="0" fontId="6" fillId="0" borderId="0"/>
    <xf numFmtId="0" fontId="40" fillId="0" borderId="0" applyNumberFormat="0" applyFill="0" applyBorder="0" applyAlignment="0" applyProtection="0">
      <alignment vertical="top"/>
      <protection locked="0"/>
    </xf>
    <xf numFmtId="0" fontId="42" fillId="0" borderId="0"/>
  </cellStyleXfs>
  <cellXfs count="756">
    <xf numFmtId="0" fontId="0" fillId="0" borderId="0" xfId="0"/>
    <xf numFmtId="0" fontId="4" fillId="0" borderId="0" xfId="3" applyFont="1"/>
    <xf numFmtId="0" fontId="4" fillId="0" borderId="0" xfId="3" applyFont="1" applyAlignment="1">
      <alignment horizontal="center"/>
    </xf>
    <xf numFmtId="0" fontId="5" fillId="0" borderId="0" xfId="3" applyFont="1"/>
    <xf numFmtId="0" fontId="4" fillId="0" borderId="1" xfId="3" applyFont="1" applyBorder="1"/>
    <xf numFmtId="0" fontId="4" fillId="0" borderId="2" xfId="3" applyFont="1" applyBorder="1"/>
    <xf numFmtId="0" fontId="4" fillId="0" borderId="2" xfId="3" applyFont="1" applyBorder="1" applyAlignment="1">
      <alignment horizontal="center"/>
    </xf>
    <xf numFmtId="0" fontId="4" fillId="0" borderId="3" xfId="3" applyFont="1" applyBorder="1"/>
    <xf numFmtId="0" fontId="4" fillId="0" borderId="4" xfId="3" applyFont="1" applyBorder="1"/>
    <xf numFmtId="0" fontId="4" fillId="0" borderId="0" xfId="3" applyFont="1" applyBorder="1"/>
    <xf numFmtId="0" fontId="4" fillId="0" borderId="6" xfId="3" applyFont="1" applyBorder="1"/>
    <xf numFmtId="0" fontId="4" fillId="2" borderId="0" xfId="3" applyFont="1" applyFill="1"/>
    <xf numFmtId="0" fontId="4" fillId="2" borderId="4" xfId="3" applyFont="1" applyFill="1" applyBorder="1"/>
    <xf numFmtId="0" fontId="4" fillId="2" borderId="6" xfId="3" applyFont="1" applyFill="1" applyBorder="1"/>
    <xf numFmtId="0" fontId="11" fillId="0" borderId="21" xfId="6" applyFont="1" applyBorder="1" applyAlignment="1">
      <alignment horizontal="center" vertical="center" wrapText="1"/>
    </xf>
    <xf numFmtId="0" fontId="11" fillId="5" borderId="13" xfId="5" applyFont="1" applyFill="1" applyBorder="1" applyAlignment="1">
      <alignment vertical="center"/>
    </xf>
    <xf numFmtId="0" fontId="11" fillId="5" borderId="14" xfId="5" applyFont="1" applyFill="1" applyBorder="1" applyAlignment="1">
      <alignment vertical="center"/>
    </xf>
    <xf numFmtId="0" fontId="11" fillId="5" borderId="15" xfId="5" applyFont="1" applyFill="1" applyBorder="1" applyAlignment="1">
      <alignment vertical="center"/>
    </xf>
    <xf numFmtId="0" fontId="4" fillId="0" borderId="23" xfId="5" applyFont="1" applyBorder="1" applyAlignment="1">
      <alignment horizontal="center" vertical="center"/>
    </xf>
    <xf numFmtId="0" fontId="4" fillId="0" borderId="9" xfId="6" applyFont="1" applyBorder="1" applyAlignment="1">
      <alignment horizontal="center" vertical="center"/>
    </xf>
    <xf numFmtId="0" fontId="4" fillId="0" borderId="9" xfId="6" applyFont="1" applyBorder="1" applyAlignment="1">
      <alignment horizontal="left" vertical="center" wrapText="1"/>
    </xf>
    <xf numFmtId="4" fontId="4" fillId="0" borderId="9" xfId="7" applyNumberFormat="1" applyFont="1" applyBorder="1" applyAlignment="1">
      <alignment vertical="center" wrapText="1"/>
    </xf>
    <xf numFmtId="164" fontId="4" fillId="0" borderId="9" xfId="8" applyNumberFormat="1" applyFont="1" applyBorder="1" applyAlignment="1">
      <alignment horizontal="right" vertical="center" wrapText="1"/>
    </xf>
    <xf numFmtId="164" fontId="4" fillId="0" borderId="24" xfId="8" applyNumberFormat="1" applyFont="1" applyBorder="1" applyAlignment="1">
      <alignment horizontal="right" vertical="center" wrapText="1"/>
    </xf>
    <xf numFmtId="0" fontId="4" fillId="0" borderId="25" xfId="5" applyFont="1" applyBorder="1" applyAlignment="1">
      <alignment horizontal="center" vertical="center"/>
    </xf>
    <xf numFmtId="0" fontId="4" fillId="0" borderId="25" xfId="5" applyFont="1" applyBorder="1" applyAlignment="1">
      <alignment horizontal="left" vertical="center"/>
    </xf>
    <xf numFmtId="165" fontId="4" fillId="0" borderId="9" xfId="8" applyNumberFormat="1" applyFont="1" applyBorder="1" applyAlignment="1">
      <alignment horizontal="right" vertical="center" wrapText="1"/>
    </xf>
    <xf numFmtId="172" fontId="12" fillId="0" borderId="26" xfId="7" applyNumberFormat="1" applyFont="1" applyBorder="1" applyAlignment="1">
      <alignment horizontal="right" vertical="center"/>
    </xf>
    <xf numFmtId="0" fontId="11" fillId="5" borderId="27" xfId="5" applyFont="1" applyFill="1" applyBorder="1" applyAlignment="1">
      <alignment vertical="center"/>
    </xf>
    <xf numFmtId="0" fontId="11" fillId="5" borderId="28" xfId="5" applyFont="1" applyFill="1" applyBorder="1" applyAlignment="1">
      <alignment vertical="center"/>
    </xf>
    <xf numFmtId="0" fontId="11" fillId="5" borderId="29" xfId="5" applyFont="1" applyFill="1" applyBorder="1" applyAlignment="1">
      <alignment vertical="center"/>
    </xf>
    <xf numFmtId="0" fontId="4" fillId="0" borderId="9" xfId="6" applyFont="1" applyBorder="1" applyAlignment="1">
      <alignment horizontal="left" vertical="center"/>
    </xf>
    <xf numFmtId="3" fontId="4" fillId="0" borderId="9" xfId="6" applyNumberFormat="1" applyFont="1" applyBorder="1" applyAlignment="1">
      <alignment horizontal="center" vertical="center"/>
    </xf>
    <xf numFmtId="0" fontId="5" fillId="0" borderId="4" xfId="3" applyFont="1" applyBorder="1"/>
    <xf numFmtId="0" fontId="4" fillId="0" borderId="27" xfId="5" applyFont="1" applyBorder="1" applyAlignment="1">
      <alignment horizontal="left" vertical="center"/>
    </xf>
    <xf numFmtId="0" fontId="4" fillId="0" borderId="28" xfId="3" applyFont="1" applyBorder="1"/>
    <xf numFmtId="0" fontId="4" fillId="0" borderId="28" xfId="3" applyFont="1" applyBorder="1" applyAlignment="1">
      <alignment horizontal="center"/>
    </xf>
    <xf numFmtId="172" fontId="12" fillId="0" borderId="30" xfId="7" applyNumberFormat="1" applyFont="1" applyBorder="1" applyAlignment="1">
      <alignment horizontal="right" vertical="center"/>
    </xf>
    <xf numFmtId="0" fontId="4" fillId="0" borderId="9" xfId="5" applyFont="1" applyBorder="1" applyAlignment="1">
      <alignment horizontal="center" vertical="center"/>
    </xf>
    <xf numFmtId="0" fontId="4" fillId="0" borderId="9" xfId="5" applyFont="1" applyBorder="1" applyAlignment="1">
      <alignment horizontal="left" vertical="center" wrapText="1"/>
    </xf>
    <xf numFmtId="4" fontId="4" fillId="0" borderId="9" xfId="7" applyNumberFormat="1" applyFont="1" applyFill="1" applyBorder="1" applyAlignment="1">
      <alignment vertical="center" wrapText="1"/>
    </xf>
    <xf numFmtId="0" fontId="4" fillId="0" borderId="9" xfId="5" applyFont="1" applyBorder="1" applyAlignment="1">
      <alignment horizontal="center" vertical="center" wrapText="1"/>
    </xf>
    <xf numFmtId="0" fontId="4" fillId="0" borderId="31" xfId="5" applyFont="1" applyBorder="1" applyAlignment="1">
      <alignment horizontal="left" vertical="center"/>
    </xf>
    <xf numFmtId="0" fontId="4" fillId="0" borderId="0" xfId="5" applyFont="1" applyBorder="1" applyAlignment="1">
      <alignment horizontal="center" vertical="center"/>
    </xf>
    <xf numFmtId="0" fontId="4" fillId="0" borderId="0" xfId="5" applyFont="1" applyBorder="1" applyAlignment="1">
      <alignment horizontal="left" vertical="center" wrapText="1"/>
    </xf>
    <xf numFmtId="165" fontId="4" fillId="0" borderId="32" xfId="8" applyNumberFormat="1" applyFont="1" applyBorder="1" applyAlignment="1">
      <alignment horizontal="right" vertical="center" wrapText="1"/>
    </xf>
    <xf numFmtId="172" fontId="12" fillId="0" borderId="33" xfId="7" applyNumberFormat="1" applyFont="1" applyBorder="1" applyAlignment="1">
      <alignment horizontal="right" vertical="center"/>
    </xf>
    <xf numFmtId="2" fontId="4" fillId="0" borderId="28" xfId="5" applyNumberFormat="1" applyFont="1" applyBorder="1" applyAlignment="1">
      <alignment horizontal="center" vertical="center"/>
    </xf>
    <xf numFmtId="0" fontId="4" fillId="0" borderId="28" xfId="5" applyFont="1" applyBorder="1" applyAlignment="1">
      <alignment horizontal="left" vertical="center"/>
    </xf>
    <xf numFmtId="0" fontId="4" fillId="0" borderId="28" xfId="5" applyFont="1" applyBorder="1" applyAlignment="1">
      <alignment horizontal="center" vertical="center"/>
    </xf>
    <xf numFmtId="165" fontId="4" fillId="0" borderId="34" xfId="8" applyNumberFormat="1" applyFont="1" applyBorder="1" applyAlignment="1">
      <alignment horizontal="right" vertical="center" wrapText="1"/>
    </xf>
    <xf numFmtId="0" fontId="4" fillId="0" borderId="35" xfId="5" applyFont="1" applyBorder="1" applyAlignment="1">
      <alignment horizontal="center" vertical="center"/>
    </xf>
    <xf numFmtId="0" fontId="4" fillId="0" borderId="35" xfId="5" applyFont="1" applyBorder="1" applyAlignment="1">
      <alignment horizontal="left" vertical="center" wrapText="1"/>
    </xf>
    <xf numFmtId="0" fontId="4" fillId="0" borderId="11" xfId="5" applyFont="1" applyBorder="1" applyAlignment="1">
      <alignment horizontal="center" vertical="center"/>
    </xf>
    <xf numFmtId="0" fontId="4" fillId="0" borderId="11" xfId="5" applyFont="1" applyBorder="1" applyAlignment="1">
      <alignment horizontal="left" vertical="center" wrapText="1"/>
    </xf>
    <xf numFmtId="0" fontId="4" fillId="0" borderId="12" xfId="5" applyFont="1" applyBorder="1" applyAlignment="1">
      <alignment horizontal="center" vertical="center"/>
    </xf>
    <xf numFmtId="4" fontId="4" fillId="0" borderId="12" xfId="7" applyNumberFormat="1" applyFont="1" applyBorder="1" applyAlignment="1">
      <alignment vertical="center" wrapText="1"/>
    </xf>
    <xf numFmtId="164" fontId="12" fillId="0" borderId="26" xfId="8" applyNumberFormat="1" applyFont="1" applyBorder="1" applyAlignment="1">
      <alignment horizontal="right" vertical="center" wrapText="1"/>
    </xf>
    <xf numFmtId="164" fontId="12" fillId="0" borderId="33" xfId="8" applyNumberFormat="1" applyFont="1" applyBorder="1" applyAlignment="1">
      <alignment horizontal="right" vertical="center" wrapText="1"/>
    </xf>
    <xf numFmtId="0" fontId="4" fillId="0" borderId="9" xfId="5" applyFont="1" applyFill="1" applyBorder="1" applyAlignment="1">
      <alignment horizontal="left" vertical="center" wrapText="1"/>
    </xf>
    <xf numFmtId="0" fontId="4" fillId="0" borderId="28" xfId="5" applyFont="1" applyBorder="1" applyAlignment="1">
      <alignment horizontal="left" vertical="center" wrapText="1"/>
    </xf>
    <xf numFmtId="4" fontId="4" fillId="0" borderId="36" xfId="7" applyNumberFormat="1" applyFont="1" applyBorder="1" applyAlignment="1">
      <alignment vertical="center" wrapText="1"/>
    </xf>
    <xf numFmtId="0" fontId="4" fillId="0" borderId="0" xfId="9" applyFont="1"/>
    <xf numFmtId="0" fontId="4" fillId="0" borderId="4" xfId="9" applyFont="1" applyBorder="1"/>
    <xf numFmtId="173" fontId="13" fillId="5" borderId="15" xfId="5" applyNumberFormat="1" applyFont="1" applyFill="1" applyBorder="1" applyAlignment="1">
      <alignment vertical="center"/>
    </xf>
    <xf numFmtId="0" fontId="4" fillId="0" borderId="6" xfId="9" applyFont="1" applyBorder="1"/>
    <xf numFmtId="0" fontId="14" fillId="0" borderId="0" xfId="9" applyFont="1"/>
    <xf numFmtId="49" fontId="11" fillId="0" borderId="0" xfId="10" applyNumberFormat="1" applyFont="1" applyAlignment="1">
      <alignment horizontal="right" vertical="center"/>
    </xf>
    <xf numFmtId="174" fontId="11" fillId="0" borderId="0" xfId="10" applyNumberFormat="1" applyFont="1" applyAlignment="1">
      <alignment vertical="center"/>
    </xf>
    <xf numFmtId="0" fontId="4" fillId="0" borderId="0" xfId="11" applyFont="1"/>
    <xf numFmtId="0" fontId="4" fillId="0" borderId="0" xfId="11" applyFont="1" applyAlignment="1">
      <alignment horizontal="center"/>
    </xf>
    <xf numFmtId="0" fontId="15" fillId="0" borderId="40" xfId="11" applyFont="1" applyBorder="1" applyAlignment="1">
      <alignment horizontal="right" vertical="center"/>
    </xf>
    <xf numFmtId="176" fontId="4" fillId="0" borderId="18" xfId="12" applyNumberFormat="1" applyFont="1" applyBorder="1" applyAlignment="1">
      <alignment vertical="center"/>
    </xf>
    <xf numFmtId="0" fontId="4" fillId="0" borderId="0" xfId="6" applyFont="1" applyAlignment="1">
      <alignment horizontal="center" vertical="center"/>
    </xf>
    <xf numFmtId="0" fontId="11" fillId="0" borderId="41" xfId="11" applyFont="1" applyBorder="1" applyAlignment="1">
      <alignment horizontal="left" vertical="center"/>
    </xf>
    <xf numFmtId="9" fontId="4" fillId="0" borderId="11" xfId="12" applyNumberFormat="1" applyFont="1" applyBorder="1" applyAlignment="1">
      <alignment horizontal="center" vertical="center"/>
    </xf>
    <xf numFmtId="176" fontId="4" fillId="0" borderId="11" xfId="12" applyNumberFormat="1" applyFont="1" applyBorder="1" applyAlignment="1">
      <alignment vertical="center"/>
    </xf>
    <xf numFmtId="0" fontId="4" fillId="0" borderId="12" xfId="11" applyFont="1" applyBorder="1" applyAlignment="1">
      <alignment vertical="center"/>
    </xf>
    <xf numFmtId="177" fontId="13" fillId="0" borderId="26" xfId="12" applyNumberFormat="1" applyFont="1" applyBorder="1" applyAlignment="1">
      <alignment vertical="center"/>
    </xf>
    <xf numFmtId="0" fontId="11" fillId="0" borderId="42" xfId="11" applyFont="1" applyBorder="1" applyAlignment="1">
      <alignment horizontal="left" vertical="center"/>
    </xf>
    <xf numFmtId="9" fontId="4" fillId="0" borderId="43" xfId="12" applyNumberFormat="1" applyFont="1" applyBorder="1" applyAlignment="1">
      <alignment horizontal="center" vertical="center"/>
    </xf>
    <xf numFmtId="176" fontId="11" fillId="0" borderId="43" xfId="12" applyNumberFormat="1" applyFont="1" applyBorder="1" applyAlignment="1">
      <alignment vertical="center"/>
    </xf>
    <xf numFmtId="0" fontId="4" fillId="0" borderId="44" xfId="11" applyFont="1" applyBorder="1" applyAlignment="1">
      <alignment vertical="center"/>
    </xf>
    <xf numFmtId="2" fontId="4" fillId="0" borderId="0" xfId="11" applyNumberFormat="1" applyFont="1"/>
    <xf numFmtId="176" fontId="4" fillId="0" borderId="0" xfId="12" applyNumberFormat="1" applyFont="1"/>
    <xf numFmtId="39" fontId="11" fillId="0" borderId="0" xfId="12" applyNumberFormat="1" applyFont="1" applyAlignment="1">
      <alignment vertical="center"/>
    </xf>
    <xf numFmtId="179" fontId="4" fillId="0" borderId="6" xfId="9" applyNumberFormat="1" applyFont="1" applyBorder="1"/>
    <xf numFmtId="174" fontId="11" fillId="2" borderId="9" xfId="13" applyNumberFormat="1" applyFont="1" applyFill="1" applyBorder="1" applyAlignment="1">
      <alignment horizontal="center" vertical="center"/>
    </xf>
    <xf numFmtId="10" fontId="4" fillId="4" borderId="26" xfId="2" applyNumberFormat="1" applyFont="1" applyFill="1" applyBorder="1" applyAlignment="1">
      <alignment horizontal="center" vertical="center"/>
    </xf>
    <xf numFmtId="0" fontId="16" fillId="0" borderId="0" xfId="9" applyFont="1"/>
    <xf numFmtId="0" fontId="4" fillId="0" borderId="45" xfId="9" applyFont="1" applyBorder="1"/>
    <xf numFmtId="0" fontId="4" fillId="0" borderId="46" xfId="3" applyFont="1" applyBorder="1"/>
    <xf numFmtId="0" fontId="4" fillId="0" borderId="46" xfId="3" applyFont="1" applyBorder="1" applyAlignment="1">
      <alignment horizontal="center"/>
    </xf>
    <xf numFmtId="180" fontId="4" fillId="0" borderId="46" xfId="1" applyNumberFormat="1" applyFont="1" applyBorder="1"/>
    <xf numFmtId="0" fontId="4" fillId="0" borderId="47" xfId="3" applyFont="1" applyBorder="1"/>
    <xf numFmtId="0" fontId="5" fillId="0" borderId="0" xfId="3" applyFont="1" applyAlignment="1">
      <alignment horizontal="center"/>
    </xf>
    <xf numFmtId="0" fontId="17" fillId="0" borderId="0" xfId="11" applyFont="1" applyAlignment="1">
      <alignment horizontal="left" vertical="center"/>
    </xf>
    <xf numFmtId="0" fontId="17" fillId="0" borderId="0" xfId="11" applyFont="1" applyAlignment="1">
      <alignment horizontal="center" vertical="center"/>
    </xf>
    <xf numFmtId="0" fontId="16" fillId="0" borderId="0" xfId="11" applyFont="1" applyAlignment="1">
      <alignment horizontal="center" vertical="center"/>
    </xf>
    <xf numFmtId="0" fontId="19" fillId="0" borderId="0" xfId="11" applyFont="1" applyBorder="1" applyAlignment="1">
      <alignment horizontal="center" vertical="center"/>
    </xf>
    <xf numFmtId="0" fontId="21" fillId="5" borderId="48" xfId="11" applyFont="1" applyFill="1" applyBorder="1" applyAlignment="1">
      <alignment horizontal="center" vertical="center"/>
    </xf>
    <xf numFmtId="0" fontId="21" fillId="5" borderId="49" xfId="11" applyFont="1" applyFill="1" applyBorder="1" applyAlignment="1">
      <alignment horizontal="center" vertical="center"/>
    </xf>
    <xf numFmtId="0" fontId="21" fillId="5" borderId="50" xfId="11" applyFont="1" applyFill="1" applyBorder="1" applyAlignment="1">
      <alignment horizontal="center" vertical="center"/>
    </xf>
    <xf numFmtId="0" fontId="17" fillId="0" borderId="7" xfId="11" applyFont="1" applyBorder="1" applyAlignment="1">
      <alignment horizontal="center" vertical="center"/>
    </xf>
    <xf numFmtId="0" fontId="17" fillId="0" borderId="0" xfId="11" applyFont="1" applyBorder="1" applyAlignment="1">
      <alignment horizontal="center" vertical="center"/>
    </xf>
    <xf numFmtId="0" fontId="17" fillId="0" borderId="8" xfId="11" applyFont="1" applyBorder="1" applyAlignment="1">
      <alignment horizontal="center" vertical="center"/>
    </xf>
    <xf numFmtId="10" fontId="16" fillId="0" borderId="0" xfId="11" applyNumberFormat="1" applyFont="1" applyAlignment="1">
      <alignment horizontal="center" vertical="center"/>
    </xf>
    <xf numFmtId="0" fontId="17" fillId="0" borderId="23" xfId="11" applyFont="1" applyBorder="1" applyAlignment="1">
      <alignment horizontal="left" vertical="center"/>
    </xf>
    <xf numFmtId="0" fontId="17" fillId="0" borderId="19" xfId="11" applyFont="1" applyBorder="1" applyAlignment="1">
      <alignment horizontal="center" vertical="center"/>
    </xf>
    <xf numFmtId="181" fontId="17" fillId="0" borderId="19" xfId="14" applyNumberFormat="1" applyFont="1" applyBorder="1" applyAlignment="1">
      <alignment horizontal="center" vertical="center"/>
    </xf>
    <xf numFmtId="181" fontId="17" fillId="0" borderId="24" xfId="14" applyNumberFormat="1" applyFont="1" applyBorder="1" applyAlignment="1">
      <alignment horizontal="center" vertical="center"/>
    </xf>
    <xf numFmtId="181" fontId="17" fillId="0" borderId="0" xfId="14" applyNumberFormat="1" applyFont="1" applyBorder="1" applyAlignment="1">
      <alignment horizontal="center" vertical="center"/>
    </xf>
    <xf numFmtId="181" fontId="17" fillId="0" borderId="7" xfId="14" applyNumberFormat="1" applyFont="1" applyBorder="1" applyAlignment="1">
      <alignment horizontal="center" vertical="center"/>
    </xf>
    <xf numFmtId="0" fontId="17" fillId="0" borderId="25" xfId="11" applyFont="1" applyBorder="1" applyAlignment="1">
      <alignment horizontal="left" vertical="center"/>
    </xf>
    <xf numFmtId="0" fontId="17" fillId="0" borderId="9" xfId="11" applyFont="1" applyBorder="1" applyAlignment="1">
      <alignment horizontal="center" vertical="center"/>
    </xf>
    <xf numFmtId="181" fontId="17" fillId="0" borderId="9" xfId="14" applyNumberFormat="1" applyFont="1" applyBorder="1" applyAlignment="1">
      <alignment horizontal="center" vertical="center"/>
    </xf>
    <xf numFmtId="181" fontId="17" fillId="0" borderId="26" xfId="14" applyNumberFormat="1" applyFont="1" applyBorder="1" applyAlignment="1">
      <alignment horizontal="center" vertical="center"/>
    </xf>
    <xf numFmtId="1" fontId="17" fillId="0" borderId="0" xfId="11" applyNumberFormat="1" applyFont="1" applyBorder="1" applyAlignment="1">
      <alignment horizontal="center" vertical="center"/>
    </xf>
    <xf numFmtId="0" fontId="17" fillId="0" borderId="25" xfId="11" applyFont="1" applyBorder="1" applyAlignment="1">
      <alignment horizontal="left" vertical="center" wrapText="1"/>
    </xf>
    <xf numFmtId="167" fontId="17" fillId="0" borderId="9" xfId="14" applyNumberFormat="1" applyFont="1" applyBorder="1" applyAlignment="1">
      <alignment horizontal="center" vertical="center"/>
    </xf>
    <xf numFmtId="0" fontId="17" fillId="0" borderId="21" xfId="11" applyFont="1" applyBorder="1" applyAlignment="1">
      <alignment horizontal="center" vertical="center"/>
    </xf>
    <xf numFmtId="167" fontId="17" fillId="0" borderId="0" xfId="14" applyNumberFormat="1" applyFont="1" applyBorder="1" applyAlignment="1">
      <alignment horizontal="center" vertical="center"/>
    </xf>
    <xf numFmtId="167" fontId="17" fillId="0" borderId="7" xfId="14" applyNumberFormat="1" applyFont="1" applyBorder="1" applyAlignment="1">
      <alignment horizontal="center" vertical="center"/>
    </xf>
    <xf numFmtId="0" fontId="17" fillId="0" borderId="0" xfId="11" applyFont="1" applyBorder="1" applyAlignment="1">
      <alignment horizontal="left" vertical="center"/>
    </xf>
    <xf numFmtId="0" fontId="17" fillId="6" borderId="0" xfId="11" applyFont="1" applyFill="1" applyBorder="1" applyAlignment="1">
      <alignment horizontal="center" vertical="center"/>
    </xf>
    <xf numFmtId="167" fontId="17" fillId="4" borderId="0" xfId="11" applyNumberFormat="1" applyFont="1" applyFill="1" applyBorder="1" applyAlignment="1">
      <alignment horizontal="center" vertical="center"/>
    </xf>
    <xf numFmtId="0" fontId="17" fillId="0" borderId="0" xfId="11" applyFont="1" applyFill="1" applyAlignment="1">
      <alignment horizontal="left" vertical="center"/>
    </xf>
    <xf numFmtId="0" fontId="17" fillId="0" borderId="0" xfId="11" applyFont="1" applyFill="1" applyAlignment="1">
      <alignment horizontal="center" vertical="center"/>
    </xf>
    <xf numFmtId="181" fontId="17" fillId="0" borderId="0" xfId="14" applyNumberFormat="1" applyFont="1" applyFill="1" applyAlignment="1">
      <alignment horizontal="center" vertical="center"/>
    </xf>
    <xf numFmtId="181" fontId="17" fillId="0" borderId="0" xfId="11" applyNumberFormat="1" applyFont="1" applyBorder="1" applyAlignment="1">
      <alignment horizontal="center" vertical="center"/>
    </xf>
    <xf numFmtId="4" fontId="17" fillId="7" borderId="0" xfId="11" applyNumberFormat="1" applyFont="1" applyFill="1" applyBorder="1" applyAlignment="1">
      <alignment horizontal="center" vertical="center"/>
    </xf>
    <xf numFmtId="0" fontId="17" fillId="0" borderId="20" xfId="11" applyFont="1" applyBorder="1" applyAlignment="1">
      <alignment horizontal="left" vertical="center" wrapText="1"/>
    </xf>
    <xf numFmtId="181" fontId="17" fillId="0" borderId="21" xfId="14" applyNumberFormat="1" applyFont="1" applyBorder="1" applyAlignment="1">
      <alignment horizontal="center" vertical="center"/>
    </xf>
    <xf numFmtId="181" fontId="17" fillId="0" borderId="22" xfId="14" applyNumberFormat="1" applyFont="1" applyBorder="1" applyAlignment="1">
      <alignment horizontal="center" vertical="center"/>
    </xf>
    <xf numFmtId="181" fontId="17" fillId="0" borderId="0" xfId="11" applyNumberFormat="1" applyFont="1" applyAlignment="1">
      <alignment horizontal="center" vertical="center"/>
    </xf>
    <xf numFmtId="181" fontId="17" fillId="0" borderId="7" xfId="11" applyNumberFormat="1" applyFont="1" applyBorder="1" applyAlignment="1">
      <alignment horizontal="center" vertical="center"/>
    </xf>
    <xf numFmtId="181" fontId="17" fillId="4" borderId="0" xfId="11" applyNumberFormat="1" applyFont="1" applyFill="1" applyBorder="1" applyAlignment="1">
      <alignment horizontal="center" vertical="center"/>
    </xf>
    <xf numFmtId="0" fontId="23" fillId="0" borderId="0" xfId="11" applyFont="1" applyAlignment="1">
      <alignment horizontal="left" vertical="center"/>
    </xf>
    <xf numFmtId="0" fontId="17" fillId="0" borderId="27" xfId="11" applyFont="1" applyBorder="1" applyAlignment="1">
      <alignment horizontal="center" vertical="center"/>
    </xf>
    <xf numFmtId="0" fontId="17" fillId="0" borderId="28" xfId="11" applyFont="1" applyBorder="1" applyAlignment="1">
      <alignment horizontal="center" vertical="center"/>
    </xf>
    <xf numFmtId="0" fontId="17" fillId="0" borderId="29" xfId="11" applyFont="1" applyBorder="1" applyAlignment="1">
      <alignment horizontal="center" vertical="center"/>
    </xf>
    <xf numFmtId="10" fontId="17" fillId="0" borderId="0" xfId="11" applyNumberFormat="1" applyFont="1" applyAlignment="1">
      <alignment horizontal="center" vertical="center"/>
    </xf>
    <xf numFmtId="0" fontId="21" fillId="0" borderId="0" xfId="11" applyFont="1" applyAlignment="1">
      <alignment horizontal="center" vertical="center"/>
    </xf>
    <xf numFmtId="166" fontId="21" fillId="0" borderId="0" xfId="15" applyFont="1" applyAlignment="1">
      <alignment horizontal="center" vertical="center"/>
    </xf>
    <xf numFmtId="166" fontId="17" fillId="0" borderId="0" xfId="14" applyFont="1" applyAlignment="1">
      <alignment horizontal="center" vertical="center"/>
    </xf>
    <xf numFmtId="44" fontId="17" fillId="0" borderId="0" xfId="11" applyNumberFormat="1" applyFont="1" applyAlignment="1">
      <alignment horizontal="center" vertical="center"/>
    </xf>
    <xf numFmtId="4" fontId="28" fillId="9" borderId="54" xfId="17" applyNumberFormat="1" applyFont="1" applyFill="1" applyBorder="1" applyAlignment="1">
      <alignment horizontal="center" vertical="center"/>
    </xf>
    <xf numFmtId="4" fontId="1" fillId="0" borderId="0" xfId="17" applyNumberFormat="1" applyAlignment="1">
      <alignment horizontal="center" vertical="center"/>
    </xf>
    <xf numFmtId="4" fontId="1" fillId="0" borderId="58" xfId="17" applyNumberFormat="1" applyFont="1" applyBorder="1" applyAlignment="1">
      <alignment horizontal="left" vertical="center"/>
    </xf>
    <xf numFmtId="0" fontId="30" fillId="0" borderId="59" xfId="17" applyFont="1" applyBorder="1" applyAlignment="1">
      <alignment vertical="center"/>
    </xf>
    <xf numFmtId="0" fontId="1" fillId="0" borderId="59" xfId="17" applyBorder="1" applyAlignment="1">
      <alignment horizontal="center" vertical="center"/>
    </xf>
    <xf numFmtId="4" fontId="1" fillId="0" borderId="59" xfId="17" applyNumberFormat="1" applyFont="1" applyBorder="1" applyAlignment="1">
      <alignment vertical="center"/>
    </xf>
    <xf numFmtId="182" fontId="31" fillId="0" borderId="0" xfId="17" applyNumberFormat="1" applyFont="1" applyAlignment="1">
      <alignment vertical="center"/>
    </xf>
    <xf numFmtId="3" fontId="30" fillId="0" borderId="0" xfId="17" applyNumberFormat="1" applyFont="1" applyAlignment="1">
      <alignment horizontal="right" vertical="center"/>
    </xf>
    <xf numFmtId="3" fontId="30" fillId="0" borderId="0" xfId="17" applyNumberFormat="1" applyFont="1" applyBorder="1" applyAlignment="1">
      <alignment vertical="center"/>
    </xf>
    <xf numFmtId="4" fontId="1" fillId="0" borderId="54" xfId="17" applyNumberFormat="1" applyFont="1" applyBorder="1" applyAlignment="1">
      <alignment horizontal="left" vertical="center"/>
    </xf>
    <xf numFmtId="0" fontId="30" fillId="0" borderId="60" xfId="17" applyFont="1" applyBorder="1" applyAlignment="1">
      <alignment vertical="center"/>
    </xf>
    <xf numFmtId="0" fontId="1" fillId="0" borderId="60" xfId="17" applyBorder="1" applyAlignment="1">
      <alignment horizontal="center" vertical="center"/>
    </xf>
    <xf numFmtId="4" fontId="1" fillId="0" borderId="60" xfId="17" applyNumberFormat="1" applyFont="1" applyBorder="1" applyAlignment="1">
      <alignment vertical="center"/>
    </xf>
    <xf numFmtId="4" fontId="31" fillId="9" borderId="61" xfId="17" applyNumberFormat="1" applyFont="1" applyFill="1" applyBorder="1" applyAlignment="1">
      <alignment vertical="center"/>
    </xf>
    <xf numFmtId="3" fontId="1" fillId="0" borderId="0" xfId="17" applyNumberFormat="1" applyAlignment="1">
      <alignment vertical="center"/>
    </xf>
    <xf numFmtId="0" fontId="1" fillId="0" borderId="0" xfId="17" applyAlignment="1">
      <alignment vertical="center"/>
    </xf>
    <xf numFmtId="3" fontId="1" fillId="0" borderId="0" xfId="17" applyNumberFormat="1" applyBorder="1" applyAlignment="1">
      <alignment horizontal="center" vertical="center" wrapText="1"/>
    </xf>
    <xf numFmtId="0" fontId="30" fillId="0" borderId="0" xfId="17" applyFont="1" applyAlignment="1">
      <alignment vertical="center"/>
    </xf>
    <xf numFmtId="0" fontId="1" fillId="0" borderId="0" xfId="17" applyAlignment="1">
      <alignment horizontal="center" vertical="center"/>
    </xf>
    <xf numFmtId="4" fontId="1" fillId="0" borderId="0" xfId="17" applyNumberFormat="1" applyAlignment="1">
      <alignment vertical="center"/>
    </xf>
    <xf numFmtId="10" fontId="1" fillId="0" borderId="0" xfId="17" applyNumberFormat="1" applyAlignment="1">
      <alignment vertical="center"/>
    </xf>
    <xf numFmtId="4" fontId="32" fillId="0" borderId="62" xfId="17" applyNumberFormat="1" applyFont="1" applyBorder="1" applyAlignment="1">
      <alignment horizontal="center" vertical="center" wrapText="1"/>
    </xf>
    <xf numFmtId="0" fontId="32" fillId="0" borderId="62" xfId="17" applyFont="1" applyBorder="1" applyAlignment="1">
      <alignment horizontal="center" vertical="center" wrapText="1"/>
    </xf>
    <xf numFmtId="3" fontId="32" fillId="0" borderId="62" xfId="17" applyNumberFormat="1" applyFont="1" applyBorder="1" applyAlignment="1">
      <alignment horizontal="center" vertical="center" wrapText="1"/>
    </xf>
    <xf numFmtId="10" fontId="32" fillId="0" borderId="62" xfId="17" applyNumberFormat="1" applyFont="1" applyBorder="1" applyAlignment="1">
      <alignment horizontal="center" vertical="center" wrapText="1"/>
    </xf>
    <xf numFmtId="4" fontId="31" fillId="0" borderId="63" xfId="17" applyNumberFormat="1" applyFont="1" applyBorder="1" applyAlignment="1">
      <alignment horizontal="center" vertical="center"/>
    </xf>
    <xf numFmtId="0" fontId="33" fillId="9" borderId="64" xfId="17" applyFont="1" applyFill="1" applyBorder="1" applyAlignment="1">
      <alignment horizontal="center" vertical="center" wrapText="1"/>
    </xf>
    <xf numFmtId="0" fontId="1" fillId="0" borderId="64" xfId="17" applyBorder="1" applyAlignment="1">
      <alignment horizontal="center" vertical="center"/>
    </xf>
    <xf numFmtId="4" fontId="1" fillId="0" borderId="64" xfId="17" applyNumberFormat="1" applyBorder="1" applyAlignment="1">
      <alignment vertical="center"/>
    </xf>
    <xf numFmtId="3" fontId="1" fillId="0" borderId="64" xfId="17" applyNumberFormat="1" applyBorder="1" applyAlignment="1">
      <alignment vertical="center"/>
    </xf>
    <xf numFmtId="0" fontId="1" fillId="0" borderId="64" xfId="17" applyBorder="1" applyAlignment="1">
      <alignment vertical="center"/>
    </xf>
    <xf numFmtId="10" fontId="28" fillId="9" borderId="65" xfId="17" applyNumberFormat="1" applyFont="1" applyFill="1" applyBorder="1" applyAlignment="1">
      <alignment vertical="center"/>
    </xf>
    <xf numFmtId="4" fontId="31" fillId="0" borderId="66" xfId="17" applyNumberFormat="1" applyFont="1" applyBorder="1" applyAlignment="1">
      <alignment horizontal="center" vertical="center"/>
    </xf>
    <xf numFmtId="0" fontId="33" fillId="0" borderId="67" xfId="17" applyFont="1" applyBorder="1" applyAlignment="1">
      <alignment horizontal="center" vertical="center"/>
    </xf>
    <xf numFmtId="0" fontId="1" fillId="0" borderId="67" xfId="17" applyBorder="1" applyAlignment="1">
      <alignment horizontal="center" vertical="center"/>
    </xf>
    <xf numFmtId="4" fontId="1" fillId="0" borderId="67" xfId="17" applyNumberFormat="1" applyBorder="1" applyAlignment="1">
      <alignment vertical="center"/>
    </xf>
    <xf numFmtId="3" fontId="34" fillId="0" borderId="67" xfId="17" applyNumberFormat="1" applyFont="1" applyBorder="1" applyAlignment="1">
      <alignment vertical="center"/>
    </xf>
    <xf numFmtId="0" fontId="1" fillId="0" borderId="67" xfId="17" applyBorder="1" applyAlignment="1">
      <alignment vertical="center"/>
    </xf>
    <xf numFmtId="3" fontId="1" fillId="0" borderId="67" xfId="17" applyNumberFormat="1" applyBorder="1" applyAlignment="1">
      <alignment vertical="center"/>
    </xf>
    <xf numFmtId="3" fontId="31" fillId="0" borderId="67" xfId="17" applyNumberFormat="1" applyFont="1" applyBorder="1" applyAlignment="1">
      <alignment vertical="center"/>
    </xf>
    <xf numFmtId="10" fontId="31" fillId="0" borderId="68" xfId="17" applyNumberFormat="1" applyFont="1" applyBorder="1" applyAlignment="1">
      <alignment vertical="center"/>
    </xf>
    <xf numFmtId="4" fontId="30" fillId="0" borderId="67" xfId="17" applyNumberFormat="1" applyFont="1" applyBorder="1" applyAlignment="1">
      <alignment vertical="center"/>
    </xf>
    <xf numFmtId="10" fontId="30" fillId="0" borderId="67" xfId="17" applyNumberFormat="1" applyFont="1" applyBorder="1" applyAlignment="1">
      <alignment vertical="center"/>
    </xf>
    <xf numFmtId="3" fontId="30" fillId="0" borderId="67" xfId="17" applyNumberFormat="1" applyFont="1" applyBorder="1" applyAlignment="1">
      <alignment vertical="center"/>
    </xf>
    <xf numFmtId="10" fontId="35" fillId="0" borderId="68" xfId="17" applyNumberFormat="1" applyFont="1" applyBorder="1" applyAlignment="1">
      <alignment vertical="center"/>
    </xf>
    <xf numFmtId="4" fontId="30" fillId="0" borderId="66" xfId="17" applyNumberFormat="1" applyFont="1" applyBorder="1" applyAlignment="1">
      <alignment horizontal="center" vertical="center"/>
    </xf>
    <xf numFmtId="0" fontId="30" fillId="0" borderId="67" xfId="17" applyFont="1" applyBorder="1" applyAlignment="1">
      <alignment horizontal="center" vertical="center"/>
    </xf>
    <xf numFmtId="4" fontId="30" fillId="2" borderId="67" xfId="17" applyNumberFormat="1" applyFont="1" applyFill="1" applyBorder="1" applyAlignment="1">
      <alignment vertical="center"/>
    </xf>
    <xf numFmtId="4" fontId="30" fillId="0" borderId="69" xfId="17" applyNumberFormat="1" applyFont="1" applyBorder="1" applyAlignment="1">
      <alignment horizontal="center" vertical="center"/>
    </xf>
    <xf numFmtId="0" fontId="30" fillId="0" borderId="9" xfId="17" applyFont="1" applyBorder="1" applyAlignment="1">
      <alignment horizontal="center" vertical="center"/>
    </xf>
    <xf numFmtId="4" fontId="30" fillId="0" borderId="9" xfId="17" applyNumberFormat="1" applyFont="1" applyBorder="1" applyAlignment="1">
      <alignment vertical="center"/>
    </xf>
    <xf numFmtId="3" fontId="30" fillId="0" borderId="9" xfId="17" applyNumberFormat="1" applyFont="1" applyBorder="1" applyAlignment="1">
      <alignment vertical="center"/>
    </xf>
    <xf numFmtId="0" fontId="30" fillId="0" borderId="9" xfId="17" applyFont="1" applyBorder="1" applyAlignment="1">
      <alignment vertical="center"/>
    </xf>
    <xf numFmtId="3" fontId="30" fillId="0" borderId="9" xfId="17" applyNumberFormat="1" applyFont="1" applyFill="1" applyBorder="1" applyAlignment="1">
      <alignment vertical="center"/>
    </xf>
    <xf numFmtId="10" fontId="30" fillId="0" borderId="9" xfId="17" applyNumberFormat="1" applyFont="1" applyBorder="1" applyAlignment="1">
      <alignment vertical="center"/>
    </xf>
    <xf numFmtId="0" fontId="30" fillId="0" borderId="67" xfId="17" applyFont="1" applyBorder="1" applyAlignment="1">
      <alignment vertical="center"/>
    </xf>
    <xf numFmtId="3" fontId="30" fillId="0" borderId="67" xfId="17" applyNumberFormat="1" applyFont="1" applyFill="1" applyBorder="1" applyAlignment="1">
      <alignment vertical="center"/>
    </xf>
    <xf numFmtId="10" fontId="30" fillId="0" borderId="68" xfId="17" applyNumberFormat="1" applyFont="1" applyBorder="1" applyAlignment="1">
      <alignment vertical="center"/>
    </xf>
    <xf numFmtId="0" fontId="30" fillId="0" borderId="67" xfId="17" applyFont="1" applyBorder="1" applyAlignment="1">
      <alignment vertical="center" wrapText="1"/>
    </xf>
    <xf numFmtId="0" fontId="30" fillId="0" borderId="67" xfId="18" applyFont="1" applyFill="1" applyBorder="1" applyAlignment="1">
      <alignment vertical="center" wrapText="1"/>
    </xf>
    <xf numFmtId="0" fontId="30" fillId="0" borderId="67" xfId="18" applyFont="1" applyBorder="1" applyAlignment="1">
      <alignment horizontal="center" vertical="center"/>
    </xf>
    <xf numFmtId="4" fontId="30" fillId="0" borderId="67" xfId="18" applyNumberFormat="1" applyFont="1" applyBorder="1" applyAlignment="1">
      <alignment vertical="center"/>
    </xf>
    <xf numFmtId="9" fontId="30" fillId="0" borderId="67" xfId="19" applyFont="1" applyBorder="1" applyAlignment="1">
      <alignment vertical="center"/>
    </xf>
    <xf numFmtId="177" fontId="30" fillId="0" borderId="67" xfId="18" applyNumberFormat="1" applyFont="1" applyBorder="1" applyAlignment="1">
      <alignment vertical="center"/>
    </xf>
    <xf numFmtId="10" fontId="30" fillId="0" borderId="67" xfId="18" applyNumberFormat="1" applyFont="1" applyBorder="1" applyAlignment="1">
      <alignment vertical="center"/>
    </xf>
    <xf numFmtId="177" fontId="34" fillId="0" borderId="67" xfId="17" applyNumberFormat="1" applyFont="1" applyBorder="1"/>
    <xf numFmtId="0" fontId="30" fillId="0" borderId="67" xfId="18" applyFont="1" applyBorder="1" applyAlignment="1">
      <alignment vertical="center"/>
    </xf>
    <xf numFmtId="4" fontId="30" fillId="10" borderId="67" xfId="17" applyNumberFormat="1" applyFont="1" applyFill="1" applyBorder="1" applyAlignment="1">
      <alignment vertical="center"/>
    </xf>
    <xf numFmtId="3" fontId="30" fillId="2" borderId="67" xfId="17" applyNumberFormat="1" applyFont="1" applyFill="1" applyBorder="1" applyAlignment="1">
      <alignment vertical="center"/>
    </xf>
    <xf numFmtId="0" fontId="31" fillId="9" borderId="67" xfId="17" applyFont="1" applyFill="1" applyBorder="1" applyAlignment="1">
      <alignment horizontal="center" vertical="center"/>
    </xf>
    <xf numFmtId="10" fontId="28" fillId="9" borderId="68" xfId="17" applyNumberFormat="1" applyFont="1" applyFill="1" applyBorder="1" applyAlignment="1">
      <alignment vertical="center"/>
    </xf>
    <xf numFmtId="183" fontId="36" fillId="11" borderId="67" xfId="17" applyNumberFormat="1" applyFont="1" applyFill="1" applyBorder="1" applyAlignment="1">
      <alignment vertical="center"/>
    </xf>
    <xf numFmtId="183" fontId="36" fillId="10" borderId="67" xfId="17" applyNumberFormat="1" applyFont="1" applyFill="1" applyBorder="1" applyAlignment="1">
      <alignment vertical="center"/>
    </xf>
    <xf numFmtId="3" fontId="35" fillId="0" borderId="67" xfId="17" applyNumberFormat="1" applyFont="1" applyBorder="1" applyAlignment="1">
      <alignment vertical="center"/>
    </xf>
    <xf numFmtId="183" fontId="35" fillId="0" borderId="67" xfId="17" applyNumberFormat="1" applyFont="1" applyBorder="1" applyAlignment="1">
      <alignment vertical="center"/>
    </xf>
    <xf numFmtId="183" fontId="30" fillId="0" borderId="67" xfId="17" applyNumberFormat="1" applyFont="1" applyBorder="1" applyAlignment="1">
      <alignment vertical="center"/>
    </xf>
    <xf numFmtId="10" fontId="31" fillId="11" borderId="67" xfId="17" applyNumberFormat="1" applyFont="1" applyFill="1" applyBorder="1" applyAlignment="1">
      <alignment vertical="center"/>
    </xf>
    <xf numFmtId="3" fontId="30" fillId="11" borderId="67" xfId="17" applyNumberFormat="1" applyFont="1" applyFill="1" applyBorder="1" applyAlignment="1">
      <alignment vertical="center"/>
    </xf>
    <xf numFmtId="10" fontId="30" fillId="0" borderId="67" xfId="17" applyNumberFormat="1" applyFont="1" applyFill="1" applyBorder="1" applyAlignment="1">
      <alignment vertical="center"/>
    </xf>
    <xf numFmtId="4" fontId="35" fillId="0" borderId="67" xfId="17" applyNumberFormat="1" applyFont="1" applyFill="1" applyBorder="1" applyAlignment="1">
      <alignment vertical="center"/>
    </xf>
    <xf numFmtId="4" fontId="30" fillId="0" borderId="70" xfId="17" applyNumberFormat="1" applyFont="1" applyBorder="1" applyAlignment="1">
      <alignment horizontal="center" vertical="center"/>
    </xf>
    <xf numFmtId="4" fontId="30" fillId="0" borderId="71" xfId="17" applyNumberFormat="1" applyFont="1" applyBorder="1" applyAlignment="1">
      <alignment vertical="center"/>
    </xf>
    <xf numFmtId="0" fontId="30" fillId="0" borderId="71" xfId="17" applyFont="1" applyBorder="1" applyAlignment="1">
      <alignment vertical="center"/>
    </xf>
    <xf numFmtId="3" fontId="30" fillId="0" borderId="72" xfId="17" applyNumberFormat="1" applyFont="1" applyBorder="1" applyAlignment="1">
      <alignment vertical="center"/>
    </xf>
    <xf numFmtId="182" fontId="31" fillId="9" borderId="62" xfId="17" applyNumberFormat="1" applyFont="1" applyFill="1" applyBorder="1" applyAlignment="1">
      <alignment vertical="center"/>
    </xf>
    <xf numFmtId="10" fontId="28" fillId="9" borderId="62" xfId="17" applyNumberFormat="1" applyFont="1" applyFill="1" applyBorder="1" applyAlignment="1">
      <alignment vertical="center"/>
    </xf>
    <xf numFmtId="4" fontId="30" fillId="0" borderId="63" xfId="17" applyNumberFormat="1" applyFont="1" applyBorder="1" applyAlignment="1">
      <alignment horizontal="center" vertical="center"/>
    </xf>
    <xf numFmtId="0" fontId="31" fillId="0" borderId="64" xfId="17" applyFont="1" applyBorder="1" applyAlignment="1">
      <alignment vertical="center"/>
    </xf>
    <xf numFmtId="4" fontId="30" fillId="0" borderId="64" xfId="17" applyNumberFormat="1" applyFont="1" applyBorder="1" applyAlignment="1">
      <alignment vertical="center"/>
    </xf>
    <xf numFmtId="3" fontId="30" fillId="0" borderId="64" xfId="17" applyNumberFormat="1" applyFont="1" applyBorder="1" applyAlignment="1">
      <alignment vertical="center"/>
    </xf>
    <xf numFmtId="0" fontId="30" fillId="0" borderId="64" xfId="17" applyFont="1" applyBorder="1" applyAlignment="1">
      <alignment vertical="center"/>
    </xf>
    <xf numFmtId="10" fontId="30" fillId="0" borderId="65" xfId="17" applyNumberFormat="1" applyFont="1" applyBorder="1" applyAlignment="1">
      <alignment vertical="center"/>
    </xf>
    <xf numFmtId="0" fontId="31" fillId="0" borderId="67" xfId="17" applyFont="1" applyBorder="1" applyAlignment="1">
      <alignment vertical="center"/>
    </xf>
    <xf numFmtId="10" fontId="30" fillId="0" borderId="73" xfId="17" applyNumberFormat="1" applyFont="1" applyBorder="1" applyAlignment="1">
      <alignment vertical="center"/>
    </xf>
    <xf numFmtId="4" fontId="30" fillId="0" borderId="74" xfId="17" applyNumberFormat="1" applyFont="1" applyBorder="1" applyAlignment="1">
      <alignment horizontal="center" vertical="center"/>
    </xf>
    <xf numFmtId="0" fontId="31" fillId="0" borderId="75" xfId="17" applyFont="1" applyBorder="1" applyAlignment="1">
      <alignment vertical="center"/>
    </xf>
    <xf numFmtId="0" fontId="1" fillId="0" borderId="75" xfId="17" applyBorder="1" applyAlignment="1">
      <alignment horizontal="center" vertical="center"/>
    </xf>
    <xf numFmtId="4" fontId="30" fillId="0" borderId="75" xfId="17" applyNumberFormat="1" applyFont="1" applyBorder="1" applyAlignment="1">
      <alignment vertical="center"/>
    </xf>
    <xf numFmtId="3" fontId="30" fillId="0" borderId="75" xfId="17" applyNumberFormat="1" applyFont="1" applyBorder="1" applyAlignment="1">
      <alignment vertical="center"/>
    </xf>
    <xf numFmtId="0" fontId="30" fillId="0" borderId="75" xfId="17" applyFont="1" applyBorder="1" applyAlignment="1">
      <alignment vertical="center"/>
    </xf>
    <xf numFmtId="3" fontId="30" fillId="0" borderId="76" xfId="17" applyNumberFormat="1" applyFont="1" applyBorder="1" applyAlignment="1">
      <alignment vertical="center"/>
    </xf>
    <xf numFmtId="0" fontId="28" fillId="0" borderId="0" xfId="20" applyFont="1" applyFill="1" applyBorder="1" applyAlignment="1">
      <alignment horizontal="center" wrapText="1"/>
    </xf>
    <xf numFmtId="0" fontId="28" fillId="0" borderId="55" xfId="20" applyFont="1" applyFill="1" applyBorder="1" applyAlignment="1">
      <alignment horizontal="left"/>
    </xf>
    <xf numFmtId="0" fontId="28" fillId="0" borderId="56" xfId="20" applyFont="1" applyFill="1" applyBorder="1" applyAlignment="1">
      <alignment horizontal="left"/>
    </xf>
    <xf numFmtId="49" fontId="39" fillId="12" borderId="16" xfId="20" applyNumberFormat="1" applyFont="1" applyFill="1" applyBorder="1" applyAlignment="1" applyProtection="1">
      <alignment horizontal="center" vertical="center" wrapText="1"/>
      <protection hidden="1"/>
    </xf>
    <xf numFmtId="49" fontId="39" fillId="12" borderId="77" xfId="20" applyNumberFormat="1" applyFont="1" applyFill="1" applyBorder="1" applyAlignment="1" applyProtection="1">
      <alignment horizontal="center" vertical="center" wrapText="1"/>
      <protection hidden="1"/>
    </xf>
    <xf numFmtId="0" fontId="39" fillId="12" borderId="77" xfId="20" applyFont="1" applyFill="1" applyBorder="1" applyAlignment="1" applyProtection="1">
      <alignment horizontal="center" vertical="center" wrapText="1"/>
      <protection hidden="1"/>
    </xf>
    <xf numFmtId="0" fontId="39" fillId="12" borderId="17" xfId="20" applyFont="1" applyFill="1" applyBorder="1" applyAlignment="1" applyProtection="1">
      <alignment horizontal="center" vertical="center" wrapText="1"/>
      <protection hidden="1"/>
    </xf>
    <xf numFmtId="184" fontId="39" fillId="12" borderId="17" xfId="20" applyNumberFormat="1" applyFont="1" applyFill="1" applyBorder="1" applyAlignment="1" applyProtection="1">
      <alignment horizontal="center" vertical="center" wrapText="1"/>
      <protection hidden="1"/>
    </xf>
    <xf numFmtId="41" fontId="39" fillId="12" borderId="17" xfId="21" applyFont="1" applyFill="1" applyBorder="1" applyAlignment="1" applyProtection="1">
      <alignment horizontal="center" vertical="center" wrapText="1"/>
      <protection hidden="1"/>
    </xf>
    <xf numFmtId="41" fontId="39" fillId="12" borderId="18" xfId="21" applyFont="1" applyFill="1" applyBorder="1" applyAlignment="1" applyProtection="1">
      <alignment horizontal="center" vertical="center" wrapText="1"/>
      <protection hidden="1"/>
    </xf>
    <xf numFmtId="49" fontId="6" fillId="0" borderId="25" xfId="0" applyNumberFormat="1" applyFont="1" applyBorder="1"/>
    <xf numFmtId="49" fontId="6" fillId="0" borderId="9" xfId="0" applyNumberFormat="1" applyFont="1" applyBorder="1"/>
    <xf numFmtId="0" fontId="6" fillId="0" borderId="9" xfId="0" applyFont="1" applyBorder="1"/>
    <xf numFmtId="41" fontId="6" fillId="0" borderId="9" xfId="16" applyFont="1" applyBorder="1"/>
    <xf numFmtId="41" fontId="6" fillId="0" borderId="26" xfId="16" applyFont="1" applyBorder="1"/>
    <xf numFmtId="49" fontId="6" fillId="0" borderId="20" xfId="0" applyNumberFormat="1" applyFont="1" applyBorder="1"/>
    <xf numFmtId="49" fontId="6" fillId="0" borderId="21" xfId="0" applyNumberFormat="1" applyFont="1" applyBorder="1"/>
    <xf numFmtId="0" fontId="6" fillId="0" borderId="21" xfId="0" applyFont="1" applyBorder="1"/>
    <xf numFmtId="41" fontId="6" fillId="0" borderId="21" xfId="16" applyFont="1" applyBorder="1"/>
    <xf numFmtId="41" fontId="6" fillId="0" borderId="22" xfId="16" applyFont="1" applyBorder="1"/>
    <xf numFmtId="0" fontId="11" fillId="0" borderId="0" xfId="5" applyFont="1" applyFill="1" applyBorder="1" applyAlignment="1">
      <alignment horizontal="center" vertical="center" wrapText="1"/>
    </xf>
    <xf numFmtId="49" fontId="28" fillId="0" borderId="16" xfId="0" applyNumberFormat="1" applyFont="1" applyBorder="1"/>
    <xf numFmtId="49" fontId="28" fillId="0" borderId="17" xfId="0" applyNumberFormat="1" applyFont="1" applyBorder="1"/>
    <xf numFmtId="0" fontId="28" fillId="0" borderId="17" xfId="0" applyFont="1" applyBorder="1"/>
    <xf numFmtId="41" fontId="28" fillId="0" borderId="17" xfId="16" applyFont="1" applyBorder="1"/>
    <xf numFmtId="41" fontId="28" fillId="0" borderId="18" xfId="16" applyFont="1" applyBorder="1"/>
    <xf numFmtId="0" fontId="27" fillId="0" borderId="0" xfId="20" applyFont="1" applyFill="1" applyAlignment="1">
      <alignment horizontal="center"/>
    </xf>
    <xf numFmtId="0" fontId="27" fillId="0" borderId="0" xfId="20" applyFont="1" applyFill="1" applyAlignment="1">
      <alignment wrapText="1"/>
    </xf>
    <xf numFmtId="10" fontId="1" fillId="0" borderId="0" xfId="20" applyNumberFormat="1" applyFill="1" applyAlignment="1">
      <alignment horizontal="center"/>
    </xf>
    <xf numFmtId="166" fontId="0" fillId="0" borderId="0" xfId="15" applyFont="1" applyFill="1"/>
    <xf numFmtId="0" fontId="16" fillId="0" borderId="0" xfId="22" applyFont="1"/>
    <xf numFmtId="0" fontId="16" fillId="0" borderId="0" xfId="22" applyFont="1" applyFill="1"/>
    <xf numFmtId="0" fontId="16" fillId="0" borderId="1" xfId="22" applyFont="1" applyBorder="1"/>
    <xf numFmtId="0" fontId="16" fillId="0" borderId="2" xfId="22" applyFont="1" applyBorder="1"/>
    <xf numFmtId="0" fontId="16" fillId="0" borderId="3" xfId="22" applyFont="1" applyFill="1" applyBorder="1"/>
    <xf numFmtId="0" fontId="16" fillId="0" borderId="4" xfId="22" applyFont="1" applyBorder="1"/>
    <xf numFmtId="0" fontId="7" fillId="0" borderId="5" xfId="22" applyFont="1" applyBorder="1" applyAlignment="1">
      <alignment horizontal="left" vertical="center"/>
    </xf>
    <xf numFmtId="0" fontId="8" fillId="0" borderId="5" xfId="22" applyFont="1" applyBorder="1" applyAlignment="1">
      <alignment horizontal="left" vertical="center"/>
    </xf>
    <xf numFmtId="0" fontId="16" fillId="0" borderId="0" xfId="22" applyFont="1" applyBorder="1"/>
    <xf numFmtId="0" fontId="16" fillId="0" borderId="6" xfId="22" applyFont="1" applyFill="1" applyBorder="1"/>
    <xf numFmtId="0" fontId="7" fillId="0" borderId="0" xfId="22" applyFont="1" applyBorder="1"/>
    <xf numFmtId="0" fontId="8" fillId="0" borderId="0" xfId="22" applyFont="1" applyBorder="1"/>
    <xf numFmtId="0" fontId="4" fillId="0" borderId="6" xfId="22" applyFont="1" applyFill="1" applyBorder="1" applyAlignment="1">
      <alignment horizontal="center" wrapText="1"/>
    </xf>
    <xf numFmtId="0" fontId="10" fillId="0" borderId="0" xfId="22" applyFont="1" applyBorder="1"/>
    <xf numFmtId="0" fontId="43" fillId="0" borderId="6" xfId="24" applyFont="1" applyFill="1" applyBorder="1" applyAlignment="1">
      <alignment horizontal="center" vertical="center"/>
    </xf>
    <xf numFmtId="0" fontId="43" fillId="0" borderId="6" xfId="22" applyFont="1" applyFill="1" applyBorder="1" applyAlignment="1">
      <alignment horizontal="center" vertical="center"/>
    </xf>
    <xf numFmtId="0" fontId="10" fillId="0" borderId="90" xfId="22" applyFont="1" applyBorder="1" applyAlignment="1">
      <alignment horizontal="center"/>
    </xf>
    <xf numFmtId="0" fontId="9" fillId="0" borderId="86" xfId="22" applyFont="1" applyBorder="1" applyAlignment="1">
      <alignment horizontal="center"/>
    </xf>
    <xf numFmtId="0" fontId="10" fillId="0" borderId="86" xfId="22" applyFont="1" applyBorder="1" applyAlignment="1">
      <alignment vertical="center"/>
    </xf>
    <xf numFmtId="0" fontId="10" fillId="0" borderId="87" xfId="22" applyFont="1" applyBorder="1" applyAlignment="1">
      <alignment vertical="center"/>
    </xf>
    <xf numFmtId="0" fontId="43" fillId="0" borderId="6" xfId="22" applyFont="1" applyFill="1" applyBorder="1" applyAlignment="1">
      <alignment vertical="center"/>
    </xf>
    <xf numFmtId="0" fontId="10" fillId="0" borderId="55" xfId="22" applyFont="1" applyBorder="1" applyAlignment="1">
      <alignment horizontal="center"/>
    </xf>
    <xf numFmtId="0" fontId="9" fillId="0" borderId="56" xfId="22" applyFont="1" applyBorder="1" applyAlignment="1">
      <alignment horizontal="center"/>
    </xf>
    <xf numFmtId="0" fontId="10" fillId="0" borderId="56" xfId="22" applyFont="1" applyBorder="1" applyAlignment="1">
      <alignment horizontal="right" vertical="center"/>
    </xf>
    <xf numFmtId="0" fontId="10" fillId="0" borderId="17" xfId="22" applyFont="1" applyBorder="1" applyAlignment="1">
      <alignment horizontal="center" vertical="center"/>
    </xf>
    <xf numFmtId="0" fontId="10" fillId="0" borderId="18" xfId="22" applyFont="1" applyBorder="1" applyAlignment="1">
      <alignment horizontal="center" vertical="center"/>
    </xf>
    <xf numFmtId="0" fontId="10" fillId="0" borderId="7" xfId="22" applyFont="1" applyBorder="1" applyAlignment="1">
      <alignment horizontal="center"/>
    </xf>
    <xf numFmtId="0" fontId="9" fillId="0" borderId="0" xfId="22" applyFont="1" applyBorder="1" applyAlignment="1">
      <alignment horizontal="center"/>
    </xf>
    <xf numFmtId="0" fontId="10" fillId="0" borderId="0" xfId="22" applyFont="1" applyBorder="1" applyAlignment="1">
      <alignment horizontal="right" vertical="center"/>
    </xf>
    <xf numFmtId="1" fontId="10" fillId="0" borderId="9" xfId="22" applyNumberFormat="1" applyFont="1" applyBorder="1" applyAlignment="1">
      <alignment horizontal="center" vertical="center"/>
    </xf>
    <xf numFmtId="1" fontId="10" fillId="0" borderId="26" xfId="22" applyNumberFormat="1" applyFont="1" applyBorder="1" applyAlignment="1">
      <alignment horizontal="center" vertical="center"/>
    </xf>
    <xf numFmtId="1" fontId="43" fillId="0" borderId="6" xfId="22" applyNumberFormat="1" applyFont="1" applyFill="1" applyBorder="1" applyAlignment="1">
      <alignment horizontal="center" vertical="center"/>
    </xf>
    <xf numFmtId="1" fontId="10" fillId="0" borderId="8" xfId="22" applyNumberFormat="1" applyFont="1" applyBorder="1" applyAlignment="1">
      <alignment horizontal="center" vertical="center"/>
    </xf>
    <xf numFmtId="0" fontId="10" fillId="0" borderId="91" xfId="22" applyFont="1" applyBorder="1" applyAlignment="1">
      <alignment horizontal="left"/>
    </xf>
    <xf numFmtId="0" fontId="10" fillId="0" borderId="83" xfId="22" applyFont="1" applyBorder="1" applyAlignment="1">
      <alignment horizontal="center"/>
    </xf>
    <xf numFmtId="0" fontId="10" fillId="0" borderId="84" xfId="22" applyFont="1" applyBorder="1" applyAlignment="1">
      <alignment horizontal="center"/>
    </xf>
    <xf numFmtId="0" fontId="43" fillId="0" borderId="6" xfId="22" applyFont="1" applyFill="1" applyBorder="1" applyAlignment="1">
      <alignment horizontal="center"/>
    </xf>
    <xf numFmtId="0" fontId="10" fillId="0" borderId="42" xfId="22" applyFont="1" applyBorder="1"/>
    <xf numFmtId="0" fontId="10" fillId="0" borderId="43" xfId="22" applyFont="1" applyBorder="1"/>
    <xf numFmtId="0" fontId="10" fillId="0" borderId="92" xfId="22" applyFont="1" applyBorder="1"/>
    <xf numFmtId="0" fontId="10" fillId="0" borderId="55" xfId="22" applyFont="1" applyBorder="1"/>
    <xf numFmtId="0" fontId="10" fillId="0" borderId="56" xfId="22" applyFont="1" applyBorder="1"/>
    <xf numFmtId="0" fontId="10" fillId="0" borderId="57" xfId="22" applyFont="1" applyBorder="1"/>
    <xf numFmtId="0" fontId="44" fillId="0" borderId="6" xfId="22" applyFont="1" applyFill="1" applyBorder="1" applyAlignment="1" applyProtection="1">
      <alignment horizontal="center"/>
      <protection locked="0"/>
    </xf>
    <xf numFmtId="0" fontId="10" fillId="0" borderId="7" xfId="22" applyFont="1" applyBorder="1"/>
    <xf numFmtId="0" fontId="10" fillId="0" borderId="8" xfId="22" applyFont="1" applyBorder="1"/>
    <xf numFmtId="0" fontId="9" fillId="13" borderId="93" xfId="22" applyFont="1" applyFill="1" applyBorder="1" applyAlignment="1">
      <alignment horizontal="center" vertical="center"/>
    </xf>
    <xf numFmtId="0" fontId="44" fillId="0" borderId="6" xfId="22" applyFont="1" applyFill="1" applyBorder="1" applyAlignment="1">
      <alignment horizontal="center" vertical="center"/>
    </xf>
    <xf numFmtId="0" fontId="10" fillId="13" borderId="95" xfId="22" applyFont="1" applyFill="1" applyBorder="1" applyAlignment="1">
      <alignment horizontal="center" vertical="center"/>
    </xf>
    <xf numFmtId="4" fontId="10" fillId="13" borderId="95" xfId="22" applyNumberFormat="1" applyFont="1" applyFill="1" applyBorder="1" applyAlignment="1">
      <alignment horizontal="center" vertical="center"/>
    </xf>
    <xf numFmtId="4" fontId="16" fillId="0" borderId="6" xfId="22" applyNumberFormat="1" applyFont="1" applyFill="1" applyBorder="1" applyAlignment="1">
      <alignment horizontal="center" vertical="center"/>
    </xf>
    <xf numFmtId="0" fontId="44" fillId="0" borderId="6" xfId="22" applyFont="1" applyFill="1" applyBorder="1" applyAlignment="1">
      <alignment horizontal="left" vertical="center"/>
    </xf>
    <xf numFmtId="0" fontId="9" fillId="13" borderId="17" xfId="22" applyFont="1" applyFill="1" applyBorder="1" applyAlignment="1">
      <alignment horizontal="center"/>
    </xf>
    <xf numFmtId="0" fontId="9" fillId="13" borderId="18" xfId="22" applyFont="1" applyFill="1" applyBorder="1" applyAlignment="1">
      <alignment horizontal="center"/>
    </xf>
    <xf numFmtId="0" fontId="44" fillId="0" borderId="6" xfId="22" applyFont="1" applyFill="1" applyBorder="1" applyAlignment="1">
      <alignment horizontal="center"/>
    </xf>
    <xf numFmtId="169" fontId="10" fillId="0" borderId="9" xfId="1" applyFont="1" applyBorder="1"/>
    <xf numFmtId="169" fontId="10" fillId="0" borderId="26" xfId="1" applyFont="1" applyBorder="1"/>
    <xf numFmtId="169" fontId="16" fillId="0" borderId="6" xfId="1" applyFont="1" applyFill="1" applyBorder="1"/>
    <xf numFmtId="0" fontId="10" fillId="0" borderId="90" xfId="22" applyFont="1" applyBorder="1"/>
    <xf numFmtId="0" fontId="10" fillId="0" borderId="86" xfId="22" applyFont="1" applyBorder="1"/>
    <xf numFmtId="0" fontId="10" fillId="0" borderId="97" xfId="22" applyFont="1" applyBorder="1"/>
    <xf numFmtId="0" fontId="10" fillId="0" borderId="85" xfId="22" applyFont="1" applyBorder="1"/>
    <xf numFmtId="169" fontId="10" fillId="0" borderId="36" xfId="1" applyFont="1" applyBorder="1"/>
    <xf numFmtId="169" fontId="10" fillId="0" borderId="51" xfId="22" applyNumberFormat="1" applyFont="1" applyBorder="1"/>
    <xf numFmtId="169" fontId="16" fillId="0" borderId="6" xfId="22" applyNumberFormat="1" applyFont="1" applyFill="1" applyBorder="1"/>
    <xf numFmtId="0" fontId="9" fillId="13" borderId="77" xfId="22" applyFont="1" applyFill="1" applyBorder="1" applyAlignment="1">
      <alignment horizontal="center"/>
    </xf>
    <xf numFmtId="0" fontId="10" fillId="0" borderId="11" xfId="22" applyFont="1" applyBorder="1" applyAlignment="1">
      <alignment horizontal="center"/>
    </xf>
    <xf numFmtId="2" fontId="10" fillId="0" borderId="9" xfId="22" applyNumberFormat="1" applyFont="1" applyBorder="1"/>
    <xf numFmtId="0" fontId="10" fillId="0" borderId="21" xfId="22" applyFont="1" applyBorder="1"/>
    <xf numFmtId="169" fontId="10" fillId="0" borderId="22" xfId="1" applyFont="1" applyBorder="1"/>
    <xf numFmtId="169" fontId="10" fillId="0" borderId="51" xfId="1" applyFont="1" applyBorder="1"/>
    <xf numFmtId="0" fontId="9" fillId="13" borderId="39" xfId="22" applyFont="1" applyFill="1" applyBorder="1" applyAlignment="1">
      <alignment horizontal="center"/>
    </xf>
    <xf numFmtId="0" fontId="9" fillId="13" borderId="17" xfId="22" applyFont="1" applyFill="1" applyBorder="1"/>
    <xf numFmtId="2" fontId="10" fillId="0" borderId="9" xfId="22" applyNumberFormat="1" applyFont="1" applyBorder="1" applyAlignment="1">
      <alignment horizontal="center"/>
    </xf>
    <xf numFmtId="2" fontId="10" fillId="0" borderId="11" xfId="22" applyNumberFormat="1" applyFont="1" applyBorder="1" applyAlignment="1">
      <alignment horizontal="center"/>
    </xf>
    <xf numFmtId="0" fontId="10" fillId="0" borderId="36" xfId="22" applyFont="1" applyBorder="1"/>
    <xf numFmtId="0" fontId="10" fillId="0" borderId="28" xfId="22" applyFont="1" applyBorder="1"/>
    <xf numFmtId="169" fontId="10" fillId="0" borderId="30" xfId="1" applyFont="1" applyBorder="1"/>
    <xf numFmtId="0" fontId="9" fillId="13" borderId="39" xfId="22" applyFont="1" applyFill="1" applyBorder="1" applyAlignment="1">
      <alignment horizontal="center" wrapText="1"/>
    </xf>
    <xf numFmtId="0" fontId="9" fillId="13" borderId="17" xfId="22" applyFont="1" applyFill="1" applyBorder="1" applyAlignment="1">
      <alignment horizontal="center" wrapText="1"/>
    </xf>
    <xf numFmtId="0" fontId="9" fillId="13" borderId="18" xfId="22" applyFont="1" applyFill="1" applyBorder="1" applyAlignment="1">
      <alignment horizontal="center" wrapText="1"/>
    </xf>
    <xf numFmtId="0" fontId="44" fillId="0" borderId="6" xfId="22" applyFont="1" applyFill="1" applyBorder="1" applyAlignment="1">
      <alignment horizontal="center" wrapText="1"/>
    </xf>
    <xf numFmtId="0" fontId="10" fillId="0" borderId="41" xfId="22" applyFont="1" applyBorder="1" applyAlignment="1">
      <alignment horizontal="left"/>
    </xf>
    <xf numFmtId="0" fontId="10" fillId="0" borderId="11" xfId="22" applyFont="1" applyBorder="1" applyAlignment="1">
      <alignment horizontal="left"/>
    </xf>
    <xf numFmtId="169" fontId="10" fillId="0" borderId="9" xfId="1" applyFont="1" applyBorder="1" applyAlignment="1">
      <alignment horizontal="center"/>
    </xf>
    <xf numFmtId="0" fontId="10" fillId="0" borderId="11" xfId="2" applyNumberFormat="1" applyFont="1" applyBorder="1" applyAlignment="1">
      <alignment horizontal="center"/>
    </xf>
    <xf numFmtId="168" fontId="10" fillId="0" borderId="19" xfId="22" applyNumberFormat="1" applyFont="1" applyBorder="1" applyAlignment="1">
      <alignment horizontal="center" wrapText="1"/>
    </xf>
    <xf numFmtId="169" fontId="10" fillId="0" borderId="24" xfId="1" applyFont="1" applyBorder="1" applyAlignment="1">
      <alignment horizontal="center" wrapText="1"/>
    </xf>
    <xf numFmtId="169" fontId="16" fillId="0" borderId="6" xfId="1" applyFont="1" applyFill="1" applyBorder="1" applyAlignment="1">
      <alignment horizontal="center" wrapText="1"/>
    </xf>
    <xf numFmtId="168" fontId="10" fillId="13" borderId="51" xfId="22" applyNumberFormat="1" applyFont="1" applyFill="1" applyBorder="1"/>
    <xf numFmtId="168" fontId="16" fillId="0" borderId="6" xfId="22" applyNumberFormat="1" applyFont="1" applyFill="1" applyBorder="1"/>
    <xf numFmtId="0" fontId="9" fillId="13" borderId="40" xfId="22" applyFont="1" applyFill="1" applyBorder="1" applyAlignment="1">
      <alignment horizontal="center" wrapText="1"/>
    </xf>
    <xf numFmtId="43" fontId="10" fillId="0" borderId="11" xfId="1" applyNumberFormat="1" applyFont="1" applyBorder="1"/>
    <xf numFmtId="9" fontId="10" fillId="0" borderId="12" xfId="2" applyFont="1" applyBorder="1"/>
    <xf numFmtId="9" fontId="10" fillId="0" borderId="9" xfId="2" applyFont="1" applyBorder="1" applyAlignment="1">
      <alignment horizontal="center"/>
    </xf>
    <xf numFmtId="43" fontId="10" fillId="0" borderId="26" xfId="1" applyNumberFormat="1" applyFont="1" applyBorder="1"/>
    <xf numFmtId="43" fontId="16" fillId="0" borderId="6" xfId="1" applyNumberFormat="1" applyFont="1" applyFill="1" applyBorder="1"/>
    <xf numFmtId="43" fontId="10" fillId="0" borderId="43" xfId="1" applyNumberFormat="1" applyFont="1" applyBorder="1"/>
    <xf numFmtId="9" fontId="10" fillId="0" borderId="44" xfId="2" applyFont="1" applyBorder="1"/>
    <xf numFmtId="43" fontId="10" fillId="0" borderId="51" xfId="22" applyNumberFormat="1" applyFont="1" applyBorder="1"/>
    <xf numFmtId="43" fontId="16" fillId="0" borderId="6" xfId="22" applyNumberFormat="1" applyFont="1" applyFill="1" applyBorder="1"/>
    <xf numFmtId="43" fontId="10" fillId="13" borderId="51" xfId="22" applyNumberFormat="1" applyFont="1" applyFill="1" applyBorder="1"/>
    <xf numFmtId="0" fontId="10" fillId="0" borderId="83" xfId="22" applyFont="1" applyBorder="1"/>
    <xf numFmtId="0" fontId="14" fillId="0" borderId="6" xfId="22" applyFont="1" applyFill="1" applyBorder="1"/>
    <xf numFmtId="0" fontId="10" fillId="0" borderId="0" xfId="22" applyFont="1" applyBorder="1" applyAlignment="1">
      <alignment horizontal="center"/>
    </xf>
    <xf numFmtId="0" fontId="10" fillId="0" borderId="8" xfId="22" applyFont="1" applyBorder="1" applyAlignment="1">
      <alignment horizontal="center"/>
    </xf>
    <xf numFmtId="0" fontId="16" fillId="0" borderId="6" xfId="22" applyFont="1" applyFill="1" applyBorder="1" applyAlignment="1">
      <alignment horizontal="center"/>
    </xf>
    <xf numFmtId="0" fontId="9" fillId="0" borderId="41" xfId="22" applyFont="1" applyBorder="1"/>
    <xf numFmtId="0" fontId="10" fillId="0" borderId="11" xfId="22" applyFont="1" applyBorder="1"/>
    <xf numFmtId="0" fontId="10" fillId="0" borderId="99" xfId="22" applyFont="1" applyBorder="1"/>
    <xf numFmtId="0" fontId="9" fillId="0" borderId="7" xfId="22" applyFont="1" applyBorder="1" applyAlignment="1">
      <alignment horizontal="left"/>
    </xf>
    <xf numFmtId="0" fontId="28" fillId="0" borderId="6" xfId="22" applyFont="1" applyFill="1" applyBorder="1" applyAlignment="1">
      <alignment wrapText="1"/>
    </xf>
    <xf numFmtId="0" fontId="10" fillId="0" borderId="0" xfId="22" applyFont="1" applyBorder="1" applyAlignment="1">
      <alignment horizontal="left"/>
    </xf>
    <xf numFmtId="0" fontId="10" fillId="0" borderId="7" xfId="22" applyFont="1" applyBorder="1" applyAlignment="1">
      <alignment horizontal="left"/>
    </xf>
    <xf numFmtId="0" fontId="4" fillId="0" borderId="6" xfId="22" applyFont="1" applyFill="1" applyBorder="1" applyAlignment="1">
      <alignment horizontal="right"/>
    </xf>
    <xf numFmtId="0" fontId="16" fillId="0" borderId="45" xfId="22" applyFont="1" applyBorder="1"/>
    <xf numFmtId="0" fontId="16" fillId="0" borderId="46" xfId="22" applyFont="1" applyBorder="1"/>
    <xf numFmtId="0" fontId="16" fillId="0" borderId="47" xfId="22" applyFont="1" applyFill="1" applyBorder="1"/>
    <xf numFmtId="49" fontId="6" fillId="0" borderId="0" xfId="0" applyNumberFormat="1" applyFont="1" applyBorder="1"/>
    <xf numFmtId="0" fontId="6" fillId="0" borderId="0" xfId="0" applyFont="1" applyBorder="1"/>
    <xf numFmtId="41" fontId="6" fillId="0" borderId="0" xfId="16" applyFont="1" applyBorder="1"/>
    <xf numFmtId="49" fontId="6" fillId="0" borderId="31" xfId="0" applyNumberFormat="1" applyFont="1" applyBorder="1"/>
    <xf numFmtId="49" fontId="6" fillId="0" borderId="89" xfId="0" applyNumberFormat="1" applyFont="1" applyBorder="1"/>
    <xf numFmtId="0" fontId="6" fillId="0" borderId="89" xfId="0" applyFont="1" applyBorder="1"/>
    <xf numFmtId="41" fontId="6" fillId="0" borderId="89" xfId="16" applyFont="1" applyBorder="1"/>
    <xf numFmtId="169" fontId="5" fillId="0" borderId="0" xfId="1" applyFont="1"/>
    <xf numFmtId="4" fontId="4" fillId="0" borderId="10" xfId="7" applyNumberFormat="1" applyFont="1" applyBorder="1" applyAlignment="1">
      <alignment vertical="center" wrapText="1"/>
    </xf>
    <xf numFmtId="4" fontId="4" fillId="0" borderId="11" xfId="7" applyNumberFormat="1" applyFont="1" applyBorder="1" applyAlignment="1">
      <alignment vertical="center" wrapText="1"/>
    </xf>
    <xf numFmtId="164" fontId="4" fillId="0" borderId="84" xfId="8" applyNumberFormat="1" applyFont="1" applyBorder="1" applyAlignment="1">
      <alignment horizontal="right" vertical="center" wrapText="1"/>
    </xf>
    <xf numFmtId="172" fontId="12" fillId="0" borderId="99" xfId="7" applyNumberFormat="1" applyFont="1" applyBorder="1" applyAlignment="1">
      <alignment horizontal="right" vertical="center"/>
    </xf>
    <xf numFmtId="172" fontId="12" fillId="0" borderId="29" xfId="7" applyNumberFormat="1" applyFont="1" applyBorder="1" applyAlignment="1">
      <alignment horizontal="right" vertical="center"/>
    </xf>
    <xf numFmtId="172" fontId="12" fillId="0" borderId="8" xfId="7" applyNumberFormat="1" applyFont="1" applyBorder="1" applyAlignment="1">
      <alignment horizontal="right" vertical="center"/>
    </xf>
    <xf numFmtId="169" fontId="17" fillId="0" borderId="0" xfId="1" applyFont="1" applyAlignment="1">
      <alignment horizontal="center" vertical="center"/>
    </xf>
    <xf numFmtId="4" fontId="4" fillId="0" borderId="17" xfId="7" applyNumberFormat="1" applyFont="1" applyBorder="1" applyAlignment="1">
      <alignment vertical="center" wrapText="1"/>
    </xf>
    <xf numFmtId="4" fontId="4" fillId="0" borderId="21" xfId="7" applyNumberFormat="1" applyFont="1" applyBorder="1" applyAlignment="1">
      <alignment vertical="center" wrapText="1"/>
    </xf>
    <xf numFmtId="164" fontId="4" fillId="0" borderId="19" xfId="8" applyNumberFormat="1" applyFont="1" applyBorder="1" applyAlignment="1">
      <alignment horizontal="right" vertical="center" wrapText="1"/>
    </xf>
    <xf numFmtId="169" fontId="5" fillId="0" borderId="21" xfId="1" applyFont="1" applyBorder="1"/>
    <xf numFmtId="4" fontId="4" fillId="0" borderId="77" xfId="7" applyNumberFormat="1" applyFont="1" applyBorder="1" applyAlignment="1">
      <alignment vertical="center" wrapText="1"/>
    </xf>
    <xf numFmtId="164" fontId="4" fillId="0" borderId="40" xfId="8" applyNumberFormat="1" applyFont="1" applyBorder="1" applyAlignment="1">
      <alignment horizontal="right" vertical="center" wrapText="1"/>
    </xf>
    <xf numFmtId="164" fontId="4" fillId="0" borderId="96" xfId="8" applyNumberFormat="1" applyFont="1" applyBorder="1" applyAlignment="1">
      <alignment horizontal="right" vertical="center" wrapText="1"/>
    </xf>
    <xf numFmtId="4" fontId="4" fillId="0" borderId="98" xfId="7" applyNumberFormat="1" applyFont="1" applyBorder="1" applyAlignment="1">
      <alignment vertical="center" wrapText="1"/>
    </xf>
    <xf numFmtId="169" fontId="5" fillId="0" borderId="44" xfId="1" applyFont="1" applyBorder="1"/>
    <xf numFmtId="0" fontId="7" fillId="0" borderId="103" xfId="0" applyFont="1" applyBorder="1" applyAlignment="1">
      <alignment horizontal="left"/>
    </xf>
    <xf numFmtId="0" fontId="8" fillId="0" borderId="103" xfId="0" applyFont="1" applyBorder="1" applyAlignment="1">
      <alignment horizontal="left"/>
    </xf>
    <xf numFmtId="0" fontId="7" fillId="0" borderId="107" xfId="0" applyFont="1" applyBorder="1" applyAlignment="1">
      <alignment horizontal="left"/>
    </xf>
    <xf numFmtId="0" fontId="8" fillId="0" borderId="108" xfId="0" applyFont="1" applyBorder="1" applyAlignment="1">
      <alignment horizontal="left"/>
    </xf>
    <xf numFmtId="0" fontId="7" fillId="0" borderId="109" xfId="0" applyFont="1" applyBorder="1" applyAlignment="1">
      <alignment horizontal="left"/>
    </xf>
    <xf numFmtId="0" fontId="8" fillId="0" borderId="110" xfId="0" applyFont="1" applyBorder="1" applyAlignment="1">
      <alignment horizontal="left"/>
    </xf>
    <xf numFmtId="0" fontId="4" fillId="2" borderId="0" xfId="4" applyFont="1" applyFill="1" applyBorder="1" applyAlignment="1">
      <alignment horizontal="center" vertical="center" wrapText="1"/>
    </xf>
    <xf numFmtId="0" fontId="11" fillId="2" borderId="86" xfId="4" applyFont="1" applyFill="1" applyBorder="1" applyAlignment="1">
      <alignment horizontal="center" vertical="center" wrapText="1"/>
    </xf>
    <xf numFmtId="0" fontId="9" fillId="0" borderId="0" xfId="4" applyFont="1" applyFill="1" applyBorder="1" applyAlignment="1">
      <alignment vertical="center" wrapText="1"/>
    </xf>
    <xf numFmtId="0" fontId="10" fillId="0" borderId="0" xfId="4" applyFont="1" applyFill="1" applyBorder="1" applyAlignment="1">
      <alignment vertical="center" wrapText="1"/>
    </xf>
    <xf numFmtId="9" fontId="4" fillId="3" borderId="26" xfId="2" applyFont="1" applyFill="1" applyBorder="1" applyAlignment="1">
      <alignment horizontal="center" vertical="center"/>
    </xf>
    <xf numFmtId="0" fontId="7" fillId="0" borderId="0" xfId="0" applyFont="1" applyBorder="1" applyAlignment="1">
      <alignment horizontal="left"/>
    </xf>
    <xf numFmtId="0" fontId="8" fillId="0" borderId="0" xfId="0" applyFont="1" applyBorder="1" applyAlignment="1">
      <alignment horizontal="left"/>
    </xf>
    <xf numFmtId="174" fontId="11" fillId="2" borderId="18" xfId="13" applyNumberFormat="1" applyFont="1" applyFill="1" applyBorder="1" applyAlignment="1">
      <alignment horizontal="center" vertical="center"/>
    </xf>
    <xf numFmtId="0" fontId="0" fillId="0" borderId="3" xfId="0" applyBorder="1"/>
    <xf numFmtId="0" fontId="0" fillId="0" borderId="6" xfId="0" applyBorder="1"/>
    <xf numFmtId="49" fontId="11" fillId="0" borderId="0" xfId="10" applyNumberFormat="1" applyFont="1" applyBorder="1" applyAlignment="1">
      <alignment horizontal="right" vertical="center"/>
    </xf>
    <xf numFmtId="174" fontId="11" fillId="0" borderId="0" xfId="10" applyNumberFormat="1" applyFont="1" applyBorder="1" applyAlignment="1">
      <alignment vertical="center"/>
    </xf>
    <xf numFmtId="0" fontId="4" fillId="0" borderId="0" xfId="11" applyFont="1" applyBorder="1"/>
    <xf numFmtId="0" fontId="4" fillId="0" borderId="0" xfId="11" applyFont="1" applyBorder="1" applyAlignment="1">
      <alignment horizontal="center"/>
    </xf>
    <xf numFmtId="0" fontId="4" fillId="0" borderId="0" xfId="6" applyFont="1" applyBorder="1" applyAlignment="1">
      <alignment horizontal="center" vertical="center"/>
    </xf>
    <xf numFmtId="2" fontId="4" fillId="0" borderId="0" xfId="11" applyNumberFormat="1" applyFont="1" applyBorder="1"/>
    <xf numFmtId="176" fontId="4" fillId="0" borderId="0" xfId="12" applyNumberFormat="1" applyFont="1" applyBorder="1"/>
    <xf numFmtId="39" fontId="11" fillId="0" borderId="0" xfId="12" applyNumberFormat="1" applyFont="1" applyBorder="1" applyAlignment="1">
      <alignment vertical="center"/>
    </xf>
    <xf numFmtId="0" fontId="0" fillId="0" borderId="47" xfId="0" applyBorder="1"/>
    <xf numFmtId="0" fontId="4" fillId="0" borderId="16" xfId="5" applyFont="1" applyBorder="1" applyAlignment="1">
      <alignment horizontal="center" vertical="center"/>
    </xf>
    <xf numFmtId="0" fontId="4" fillId="0" borderId="17" xfId="5" applyFont="1" applyBorder="1" applyAlignment="1">
      <alignment horizontal="center" vertical="center"/>
    </xf>
    <xf numFmtId="0" fontId="4" fillId="0" borderId="17" xfId="5" applyFont="1" applyBorder="1" applyAlignment="1">
      <alignment horizontal="left" vertical="center" wrapText="1"/>
    </xf>
    <xf numFmtId="169" fontId="0" fillId="0" borderId="0" xfId="1" applyFont="1"/>
    <xf numFmtId="0" fontId="28" fillId="0" borderId="17" xfId="0" applyFont="1" applyBorder="1" applyAlignment="1">
      <alignment wrapText="1"/>
    </xf>
    <xf numFmtId="49" fontId="6" fillId="0" borderId="17" xfId="0" applyNumberFormat="1" applyFont="1" applyBorder="1"/>
    <xf numFmtId="0" fontId="6" fillId="0" borderId="17" xfId="0" applyFont="1" applyBorder="1"/>
    <xf numFmtId="41" fontId="6" fillId="0" borderId="17" xfId="16" applyFont="1" applyBorder="1"/>
    <xf numFmtId="41" fontId="6" fillId="0" borderId="21" xfId="16" applyFont="1" applyFill="1" applyBorder="1"/>
    <xf numFmtId="49" fontId="28" fillId="0" borderId="77" xfId="0" applyNumberFormat="1" applyFont="1" applyBorder="1"/>
    <xf numFmtId="49" fontId="6" fillId="0" borderId="10" xfId="0" applyNumberFormat="1" applyFont="1" applyBorder="1"/>
    <xf numFmtId="49" fontId="6" fillId="0" borderId="98" xfId="0" applyNumberFormat="1" applyFont="1" applyBorder="1"/>
    <xf numFmtId="49" fontId="28" fillId="4" borderId="16" xfId="0" applyNumberFormat="1" applyFont="1" applyFill="1" applyBorder="1"/>
    <xf numFmtId="49" fontId="28" fillId="4" borderId="17" xfId="0" applyNumberFormat="1" applyFont="1" applyFill="1" applyBorder="1"/>
    <xf numFmtId="0" fontId="28" fillId="4" borderId="17" xfId="0" applyFont="1" applyFill="1" applyBorder="1"/>
    <xf numFmtId="41" fontId="28" fillId="4" borderId="17" xfId="16" applyFont="1" applyFill="1" applyBorder="1"/>
    <xf numFmtId="41" fontId="28" fillId="4" borderId="18" xfId="16" applyFont="1" applyFill="1" applyBorder="1"/>
    <xf numFmtId="49" fontId="6" fillId="4" borderId="25" xfId="0" applyNumberFormat="1" applyFont="1" applyFill="1" applyBorder="1"/>
    <xf numFmtId="49" fontId="6" fillId="4" borderId="9" xfId="0" applyNumberFormat="1" applyFont="1" applyFill="1" applyBorder="1"/>
    <xf numFmtId="0" fontId="6" fillId="4" borderId="9" xfId="0" applyFont="1" applyFill="1" applyBorder="1"/>
    <xf numFmtId="41" fontId="6" fillId="4" borderId="9" xfId="16" applyFont="1" applyFill="1" applyBorder="1"/>
    <xf numFmtId="41" fontId="6" fillId="4" borderId="26" xfId="16" applyFont="1" applyFill="1" applyBorder="1"/>
    <xf numFmtId="49" fontId="6" fillId="4" borderId="20" xfId="0" applyNumberFormat="1" applyFont="1" applyFill="1" applyBorder="1"/>
    <xf numFmtId="49" fontId="6" fillId="4" borderId="21" xfId="0" applyNumberFormat="1" applyFont="1" applyFill="1" applyBorder="1"/>
    <xf numFmtId="0" fontId="6" fillId="4" borderId="21" xfId="0" applyFont="1" applyFill="1" applyBorder="1"/>
    <xf numFmtId="41" fontId="6" fillId="4" borderId="21" xfId="16" applyFont="1" applyFill="1" applyBorder="1"/>
    <xf numFmtId="41" fontId="6" fillId="4" borderId="22" xfId="16" applyFont="1" applyFill="1" applyBorder="1"/>
    <xf numFmtId="49" fontId="6" fillId="0" borderId="9" xfId="0" applyNumberFormat="1" applyFont="1" applyFill="1" applyBorder="1"/>
    <xf numFmtId="0" fontId="6" fillId="0" borderId="9" xfId="0" applyFont="1" applyFill="1" applyBorder="1"/>
    <xf numFmtId="41" fontId="6" fillId="0" borderId="9" xfId="16" applyFont="1" applyFill="1" applyBorder="1"/>
    <xf numFmtId="0" fontId="0" fillId="0" borderId="0" xfId="0" applyFill="1"/>
    <xf numFmtId="49" fontId="28" fillId="0" borderId="17" xfId="0" applyNumberFormat="1" applyFont="1" applyFill="1" applyBorder="1"/>
    <xf numFmtId="0" fontId="28" fillId="0" borderId="17" xfId="0" applyFont="1" applyFill="1" applyBorder="1" applyAlignment="1">
      <alignment wrapText="1"/>
    </xf>
    <xf numFmtId="0" fontId="28" fillId="0" borderId="17" xfId="0" applyFont="1" applyFill="1" applyBorder="1"/>
    <xf numFmtId="41" fontId="28" fillId="0" borderId="17" xfId="16" applyFont="1" applyFill="1" applyBorder="1"/>
    <xf numFmtId="41" fontId="28" fillId="0" borderId="18" xfId="16" applyFont="1" applyFill="1" applyBorder="1"/>
    <xf numFmtId="41" fontId="6" fillId="0" borderId="26" xfId="16" applyFont="1" applyFill="1" applyBorder="1"/>
    <xf numFmtId="49" fontId="6" fillId="0" borderId="21" xfId="0" applyNumberFormat="1" applyFont="1" applyFill="1" applyBorder="1"/>
    <xf numFmtId="0" fontId="6" fillId="0" borderId="21" xfId="0" applyFont="1" applyFill="1" applyBorder="1"/>
    <xf numFmtId="41" fontId="6" fillId="0" borderId="22" xfId="16" applyFont="1" applyFill="1" applyBorder="1"/>
    <xf numFmtId="49" fontId="6" fillId="0" borderId="41" xfId="0" applyNumberFormat="1" applyFont="1" applyBorder="1"/>
    <xf numFmtId="49" fontId="6" fillId="0" borderId="42" xfId="0" applyNumberFormat="1" applyFont="1" applyBorder="1"/>
    <xf numFmtId="41" fontId="0" fillId="0" borderId="0" xfId="0" applyNumberFormat="1"/>
    <xf numFmtId="49" fontId="28" fillId="0" borderId="16" xfId="0" applyNumberFormat="1" applyFont="1" applyFill="1" applyBorder="1"/>
    <xf numFmtId="49" fontId="6" fillId="0" borderId="17" xfId="0" applyNumberFormat="1" applyFont="1" applyFill="1" applyBorder="1"/>
    <xf numFmtId="0" fontId="6" fillId="0" borderId="17" xfId="0" applyFont="1" applyFill="1" applyBorder="1"/>
    <xf numFmtId="41" fontId="6" fillId="0" borderId="17" xfId="16" applyFont="1" applyFill="1" applyBorder="1"/>
    <xf numFmtId="49" fontId="6" fillId="0" borderId="25" xfId="0" applyNumberFormat="1" applyFont="1" applyFill="1" applyBorder="1"/>
    <xf numFmtId="49" fontId="6" fillId="0" borderId="20" xfId="0" applyNumberFormat="1" applyFont="1" applyFill="1" applyBorder="1"/>
    <xf numFmtId="41" fontId="6" fillId="0" borderId="81" xfId="16" applyFont="1" applyBorder="1"/>
    <xf numFmtId="0" fontId="0" fillId="0" borderId="0" xfId="0" applyBorder="1"/>
    <xf numFmtId="49" fontId="28" fillId="0" borderId="38" xfId="0" applyNumberFormat="1" applyFont="1" applyBorder="1"/>
    <xf numFmtId="0" fontId="6" fillId="0" borderId="0" xfId="0" applyFont="1" applyBorder="1" applyAlignment="1">
      <alignment wrapText="1"/>
    </xf>
    <xf numFmtId="49" fontId="6" fillId="0" borderId="111" xfId="0" applyNumberFormat="1" applyFont="1" applyBorder="1"/>
    <xf numFmtId="49" fontId="6" fillId="0" borderId="35" xfId="0" applyNumberFormat="1" applyFont="1" applyBorder="1"/>
    <xf numFmtId="0" fontId="6" fillId="0" borderId="35" xfId="0" applyFont="1" applyBorder="1"/>
    <xf numFmtId="41" fontId="6" fillId="0" borderId="35" xfId="16" applyFont="1" applyBorder="1"/>
    <xf numFmtId="169" fontId="5" fillId="0" borderId="12" xfId="1" applyFont="1" applyBorder="1"/>
    <xf numFmtId="4" fontId="4" fillId="0" borderId="17" xfId="7" applyNumberFormat="1" applyFont="1" applyFill="1" applyBorder="1" applyAlignment="1">
      <alignment vertical="center" wrapText="1"/>
    </xf>
    <xf numFmtId="4" fontId="4" fillId="0" borderId="19" xfId="7" applyNumberFormat="1" applyFont="1" applyFill="1" applyBorder="1" applyAlignment="1">
      <alignment vertical="center" wrapText="1"/>
    </xf>
    <xf numFmtId="164" fontId="4" fillId="0" borderId="83" xfId="8" applyNumberFormat="1" applyFont="1" applyBorder="1" applyAlignment="1">
      <alignment horizontal="right" vertical="center" wrapText="1"/>
    </xf>
    <xf numFmtId="164" fontId="4" fillId="0" borderId="18" xfId="8" applyNumberFormat="1" applyFont="1" applyBorder="1" applyAlignment="1">
      <alignment horizontal="right" vertical="center" wrapText="1"/>
    </xf>
    <xf numFmtId="3" fontId="4" fillId="0" borderId="9" xfId="5" applyNumberFormat="1" applyFont="1" applyBorder="1" applyAlignment="1">
      <alignment horizontal="center" vertical="center"/>
    </xf>
    <xf numFmtId="49" fontId="4" fillId="0" borderId="9" xfId="5" applyNumberFormat="1" applyFont="1" applyBorder="1" applyAlignment="1">
      <alignment horizontal="center" vertical="center"/>
    </xf>
    <xf numFmtId="164" fontId="4" fillId="0" borderId="77" xfId="8" applyNumberFormat="1" applyFont="1" applyBorder="1" applyAlignment="1">
      <alignment horizontal="right" vertical="center" wrapText="1"/>
    </xf>
    <xf numFmtId="164" fontId="4" fillId="0" borderId="82" xfId="8" applyNumberFormat="1" applyFont="1" applyBorder="1" applyAlignment="1">
      <alignment horizontal="right" vertical="center" wrapText="1"/>
    </xf>
    <xf numFmtId="169" fontId="5" fillId="0" borderId="98" xfId="1" applyFont="1" applyBorder="1"/>
    <xf numFmtId="169" fontId="5" fillId="0" borderId="10" xfId="1" applyFont="1" applyBorder="1"/>
    <xf numFmtId="164" fontId="12" fillId="0" borderId="22" xfId="8" applyNumberFormat="1" applyFont="1" applyBorder="1" applyAlignment="1">
      <alignment horizontal="right" vertical="center" wrapText="1"/>
    </xf>
    <xf numFmtId="164" fontId="4" fillId="0" borderId="17" xfId="8" applyNumberFormat="1" applyFont="1" applyBorder="1" applyAlignment="1">
      <alignment horizontal="right" vertical="center" wrapText="1"/>
    </xf>
    <xf numFmtId="0" fontId="11" fillId="5" borderId="51" xfId="5" applyFont="1" applyFill="1" applyBorder="1" applyAlignment="1">
      <alignment vertical="center"/>
    </xf>
    <xf numFmtId="0" fontId="11" fillId="5" borderId="50" xfId="5" applyFont="1" applyFill="1" applyBorder="1" applyAlignment="1">
      <alignment vertical="center"/>
    </xf>
    <xf numFmtId="49" fontId="6" fillId="0" borderId="85" xfId="0" applyNumberFormat="1" applyFont="1" applyBorder="1"/>
    <xf numFmtId="0" fontId="6" fillId="0" borderId="28" xfId="0" applyFont="1" applyBorder="1"/>
    <xf numFmtId="0" fontId="47" fillId="0" borderId="9" xfId="0" applyFont="1" applyBorder="1"/>
    <xf numFmtId="0" fontId="0" fillId="0" borderId="9" xfId="0" applyBorder="1"/>
    <xf numFmtId="0" fontId="47" fillId="0" borderId="81" xfId="0" applyFont="1" applyBorder="1"/>
    <xf numFmtId="0" fontId="6" fillId="0" borderId="36" xfId="0" applyFont="1" applyBorder="1"/>
    <xf numFmtId="41" fontId="6" fillId="0" borderId="36" xfId="16" applyFont="1" applyBorder="1"/>
    <xf numFmtId="0" fontId="6" fillId="0" borderId="11" xfId="0" applyFont="1" applyBorder="1"/>
    <xf numFmtId="0" fontId="47" fillId="0" borderId="0" xfId="0" applyFont="1" applyBorder="1"/>
    <xf numFmtId="41" fontId="47" fillId="0" borderId="0" xfId="16" applyFont="1" applyBorder="1"/>
    <xf numFmtId="41" fontId="6" fillId="0" borderId="30" xfId="16" applyFont="1" applyBorder="1"/>
    <xf numFmtId="0" fontId="28" fillId="0" borderId="77" xfId="0" applyFont="1" applyBorder="1"/>
    <xf numFmtId="0" fontId="6" fillId="0" borderId="10" xfId="0" applyFont="1" applyBorder="1"/>
    <xf numFmtId="0" fontId="6" fillId="0" borderId="85" xfId="0" applyFont="1" applyBorder="1"/>
    <xf numFmtId="0" fontId="6" fillId="0" borderId="98" xfId="0" applyFont="1" applyBorder="1"/>
    <xf numFmtId="0" fontId="47" fillId="0" borderId="89" xfId="0" applyFont="1" applyBorder="1"/>
    <xf numFmtId="0" fontId="5" fillId="0" borderId="0" xfId="9" applyFont="1"/>
    <xf numFmtId="173" fontId="5" fillId="0" borderId="0" xfId="9" applyNumberFormat="1" applyFont="1"/>
    <xf numFmtId="169" fontId="4" fillId="0" borderId="0" xfId="1" applyFont="1"/>
    <xf numFmtId="169" fontId="4" fillId="0" borderId="0" xfId="9" applyNumberFormat="1" applyFont="1"/>
    <xf numFmtId="0" fontId="30" fillId="0" borderId="67" xfId="17" applyFont="1" applyFill="1" applyBorder="1" applyAlignment="1">
      <alignment vertical="center"/>
    </xf>
    <xf numFmtId="0" fontId="30" fillId="0" borderId="9" xfId="17" applyFont="1" applyFill="1" applyBorder="1" applyAlignment="1">
      <alignment vertical="center" wrapText="1"/>
    </xf>
    <xf numFmtId="0" fontId="30" fillId="0" borderId="67" xfId="18" applyFont="1" applyBorder="1" applyAlignment="1">
      <alignment vertical="center" wrapText="1"/>
    </xf>
    <xf numFmtId="0" fontId="17" fillId="0" borderId="16" xfId="11" applyFont="1" applyBorder="1" applyAlignment="1">
      <alignment horizontal="left" vertical="center" wrapText="1"/>
    </xf>
    <xf numFmtId="0" fontId="17" fillId="0" borderId="17" xfId="11" applyFont="1" applyBorder="1" applyAlignment="1">
      <alignment horizontal="center" vertical="center"/>
    </xf>
    <xf numFmtId="181" fontId="17" fillId="0" borderId="17" xfId="14" applyNumberFormat="1" applyFont="1" applyBorder="1" applyAlignment="1">
      <alignment horizontal="center" vertical="center"/>
    </xf>
    <xf numFmtId="181" fontId="17" fillId="0" borderId="18" xfId="14" applyNumberFormat="1" applyFont="1" applyBorder="1" applyAlignment="1">
      <alignment horizontal="center" vertical="center"/>
    </xf>
    <xf numFmtId="4" fontId="17" fillId="0" borderId="0" xfId="11" applyNumberFormat="1" applyFont="1" applyBorder="1" applyAlignment="1">
      <alignment horizontal="center" vertical="center"/>
    </xf>
    <xf numFmtId="173" fontId="5" fillId="0" borderId="0" xfId="3" applyNumberFormat="1" applyFont="1"/>
    <xf numFmtId="0" fontId="49" fillId="0" borderId="0" xfId="9" applyFont="1"/>
    <xf numFmtId="43" fontId="49" fillId="0" borderId="0" xfId="9" applyNumberFormat="1" applyFont="1"/>
    <xf numFmtId="43" fontId="5" fillId="0" borderId="0" xfId="3" applyNumberFormat="1" applyFont="1"/>
    <xf numFmtId="185" fontId="22" fillId="8" borderId="51" xfId="11" applyNumberFormat="1" applyFont="1" applyFill="1" applyBorder="1" applyAlignment="1">
      <alignment horizontal="center" vertical="center"/>
    </xf>
    <xf numFmtId="43" fontId="4" fillId="0" borderId="0" xfId="9" applyNumberFormat="1" applyFont="1"/>
    <xf numFmtId="0" fontId="6" fillId="0" borderId="21" xfId="0" applyFont="1" applyBorder="1" applyAlignment="1">
      <alignment wrapText="1"/>
    </xf>
    <xf numFmtId="0" fontId="0" fillId="0" borderId="17" xfId="0" applyBorder="1"/>
    <xf numFmtId="0" fontId="0" fillId="0" borderId="20" xfId="0" applyBorder="1"/>
    <xf numFmtId="0" fontId="0" fillId="0" borderId="21" xfId="0" applyBorder="1"/>
    <xf numFmtId="169" fontId="28" fillId="0" borderId="18" xfId="1" applyFont="1" applyBorder="1"/>
    <xf numFmtId="0" fontId="28" fillId="0" borderId="16" xfId="0" applyFont="1" applyBorder="1"/>
    <xf numFmtId="0" fontId="0" fillId="0" borderId="21" xfId="0" applyBorder="1" applyAlignment="1">
      <alignment wrapText="1"/>
    </xf>
    <xf numFmtId="164" fontId="4" fillId="0" borderId="0" xfId="9" applyNumberFormat="1" applyFont="1"/>
    <xf numFmtId="0" fontId="7" fillId="0" borderId="100" xfId="0" applyFont="1" applyBorder="1" applyAlignment="1">
      <alignment horizontal="center" wrapText="1"/>
    </xf>
    <xf numFmtId="0" fontId="7" fillId="0" borderId="101" xfId="0" applyFont="1" applyBorder="1" applyAlignment="1">
      <alignment horizontal="center" wrapText="1"/>
    </xf>
    <xf numFmtId="0" fontId="7" fillId="0" borderId="102" xfId="0" applyFont="1" applyBorder="1" applyAlignment="1">
      <alignment horizontal="center" wrapText="1"/>
    </xf>
    <xf numFmtId="0" fontId="11" fillId="5" borderId="13" xfId="5" applyFont="1" applyFill="1" applyBorder="1" applyAlignment="1">
      <alignment horizontal="center" vertical="center" wrapText="1"/>
    </xf>
    <xf numFmtId="0" fontId="11" fillId="5" borderId="14" xfId="5" applyFont="1" applyFill="1" applyBorder="1" applyAlignment="1">
      <alignment horizontal="center" vertical="center" wrapText="1"/>
    </xf>
    <xf numFmtId="0" fontId="11" fillId="5" borderId="15" xfId="5" applyFont="1" applyFill="1" applyBorder="1" applyAlignment="1">
      <alignment horizontal="center" vertical="center" wrapText="1"/>
    </xf>
    <xf numFmtId="0" fontId="9" fillId="0" borderId="85" xfId="4" applyFont="1" applyBorder="1" applyAlignment="1">
      <alignment horizontal="center" vertical="top"/>
    </xf>
    <xf numFmtId="0" fontId="9" fillId="0" borderId="86" xfId="4" applyFont="1" applyBorder="1" applyAlignment="1">
      <alignment horizontal="center" vertical="top"/>
    </xf>
    <xf numFmtId="0" fontId="9" fillId="0" borderId="97" xfId="4" applyFont="1" applyBorder="1" applyAlignment="1">
      <alignment horizontal="center" vertical="top"/>
    </xf>
    <xf numFmtId="0" fontId="9" fillId="0" borderId="82" xfId="4" applyFont="1" applyBorder="1" applyAlignment="1">
      <alignment horizontal="center"/>
    </xf>
    <xf numFmtId="0" fontId="9" fillId="0" borderId="83" xfId="4" applyFont="1" applyBorder="1" applyAlignment="1">
      <alignment horizontal="center"/>
    </xf>
    <xf numFmtId="0" fontId="9" fillId="0" borderId="96" xfId="4" applyFont="1" applyBorder="1" applyAlignment="1">
      <alignment horizontal="center"/>
    </xf>
    <xf numFmtId="0" fontId="10" fillId="3" borderId="19" xfId="3" applyFont="1" applyFill="1" applyBorder="1" applyAlignment="1">
      <alignment horizontal="left" vertical="center" wrapText="1"/>
    </xf>
    <xf numFmtId="0" fontId="10" fillId="3" borderId="9" xfId="3" applyFont="1" applyFill="1" applyBorder="1" applyAlignment="1">
      <alignment horizontal="left" vertical="center" wrapText="1"/>
    </xf>
    <xf numFmtId="0" fontId="10" fillId="4" borderId="10" xfId="3" applyFont="1" applyFill="1" applyBorder="1" applyAlignment="1">
      <alignment horizontal="center" vertical="center" wrapText="1"/>
    </xf>
    <xf numFmtId="0" fontId="10" fillId="4" borderId="11" xfId="3" applyFont="1" applyFill="1" applyBorder="1" applyAlignment="1">
      <alignment horizontal="center" vertical="center" wrapText="1"/>
    </xf>
    <xf numFmtId="0" fontId="10" fillId="4" borderId="12" xfId="3" applyFont="1" applyFill="1" applyBorder="1" applyAlignment="1">
      <alignment horizontal="center" vertical="center" wrapText="1"/>
    </xf>
    <xf numFmtId="0" fontId="10" fillId="4" borderId="25" xfId="4" applyFont="1" applyFill="1" applyBorder="1" applyAlignment="1">
      <alignment vertical="center" wrapText="1"/>
    </xf>
    <xf numFmtId="0" fontId="10" fillId="4" borderId="9" xfId="4" applyFont="1" applyFill="1" applyBorder="1" applyAlignment="1">
      <alignment vertical="center" wrapText="1"/>
    </xf>
    <xf numFmtId="3" fontId="11" fillId="2" borderId="9" xfId="4" applyNumberFormat="1" applyFont="1" applyFill="1" applyBorder="1" applyAlignment="1">
      <alignment horizontal="center" vertical="center"/>
    </xf>
    <xf numFmtId="0" fontId="11" fillId="2" borderId="16" xfId="5" applyFont="1" applyFill="1" applyBorder="1" applyAlignment="1">
      <alignment horizontal="center" vertical="center" wrapText="1"/>
    </xf>
    <xf numFmtId="0" fontId="11" fillId="2" borderId="20" xfId="5" applyFont="1" applyFill="1" applyBorder="1" applyAlignment="1">
      <alignment horizontal="center" vertical="center" wrapText="1"/>
    </xf>
    <xf numFmtId="0" fontId="11" fillId="2" borderId="17" xfId="5" applyFont="1" applyFill="1" applyBorder="1" applyAlignment="1">
      <alignment horizontal="center" vertical="center" wrapText="1"/>
    </xf>
    <xf numFmtId="0" fontId="11" fillId="2" borderId="21" xfId="5" applyFont="1" applyFill="1" applyBorder="1" applyAlignment="1">
      <alignment horizontal="center" vertical="center" wrapText="1"/>
    </xf>
    <xf numFmtId="0" fontId="11" fillId="0" borderId="17" xfId="6" applyFont="1" applyBorder="1" applyAlignment="1">
      <alignment horizontal="center" vertical="center" wrapText="1"/>
    </xf>
    <xf numFmtId="4" fontId="11" fillId="2" borderId="18" xfId="5" applyNumberFormat="1" applyFont="1" applyFill="1" applyBorder="1" applyAlignment="1">
      <alignment horizontal="center" vertical="center" wrapText="1"/>
    </xf>
    <xf numFmtId="4" fontId="11" fillId="2" borderId="22" xfId="5" applyNumberFormat="1" applyFont="1" applyFill="1" applyBorder="1" applyAlignment="1">
      <alignment horizontal="center" vertical="center" wrapText="1"/>
    </xf>
    <xf numFmtId="0" fontId="11" fillId="5" borderId="13" xfId="5" applyFont="1" applyFill="1" applyBorder="1" applyAlignment="1">
      <alignment horizontal="right" vertical="center"/>
    </xf>
    <xf numFmtId="0" fontId="11" fillId="5" borderId="14" xfId="5" applyFont="1" applyFill="1" applyBorder="1" applyAlignment="1">
      <alignment horizontal="right" vertical="center"/>
    </xf>
    <xf numFmtId="0" fontId="11" fillId="5" borderId="37" xfId="5" applyFont="1" applyFill="1" applyBorder="1" applyAlignment="1">
      <alignment horizontal="right" vertical="center"/>
    </xf>
    <xf numFmtId="0" fontId="4" fillId="0" borderId="38" xfId="11" applyFont="1" applyBorder="1" applyAlignment="1">
      <alignment horizontal="left" vertical="center" wrapText="1"/>
    </xf>
    <xf numFmtId="0" fontId="4" fillId="0" borderId="39" xfId="11" applyFont="1" applyBorder="1" applyAlignment="1">
      <alignment horizontal="left" vertical="center" wrapText="1"/>
    </xf>
    <xf numFmtId="0" fontId="4" fillId="0" borderId="40" xfId="11" applyFont="1" applyBorder="1" applyAlignment="1">
      <alignment horizontal="left" vertical="center" wrapText="1"/>
    </xf>
    <xf numFmtId="3" fontId="11" fillId="2" borderId="9" xfId="4" applyNumberFormat="1" applyFont="1" applyFill="1" applyBorder="1" applyAlignment="1">
      <alignment horizontal="center" vertical="center" wrapText="1"/>
    </xf>
    <xf numFmtId="4" fontId="11" fillId="2" borderId="17" xfId="5" applyNumberFormat="1" applyFont="1" applyFill="1" applyBorder="1" applyAlignment="1">
      <alignment horizontal="center" vertical="center" wrapText="1"/>
    </xf>
    <xf numFmtId="4" fontId="11" fillId="2" borderId="21" xfId="5" applyNumberFormat="1" applyFont="1" applyFill="1" applyBorder="1" applyAlignment="1">
      <alignment horizontal="center" vertical="center" wrapText="1"/>
    </xf>
    <xf numFmtId="0" fontId="9" fillId="4" borderId="25" xfId="4" applyFont="1" applyFill="1" applyBorder="1" applyAlignment="1">
      <alignment vertical="center" wrapText="1"/>
    </xf>
    <xf numFmtId="0" fontId="4" fillId="2" borderId="9" xfId="4" applyFont="1" applyFill="1" applyBorder="1" applyAlignment="1">
      <alignment horizontal="center" vertical="center" wrapText="1"/>
    </xf>
    <xf numFmtId="0" fontId="4" fillId="2" borderId="26" xfId="4" applyFont="1" applyFill="1" applyBorder="1" applyAlignment="1">
      <alignment horizontal="center" vertical="center" wrapText="1"/>
    </xf>
    <xf numFmtId="0" fontId="11" fillId="2" borderId="9" xfId="4" applyFont="1" applyFill="1" applyBorder="1" applyAlignment="1">
      <alignment horizontal="center" vertical="center" wrapText="1"/>
    </xf>
    <xf numFmtId="0" fontId="11" fillId="2" borderId="9" xfId="4" applyFont="1" applyFill="1" applyBorder="1" applyAlignment="1">
      <alignment horizontal="center" vertical="center"/>
    </xf>
    <xf numFmtId="0" fontId="10" fillId="4" borderId="25" xfId="0" applyFont="1" applyFill="1" applyBorder="1" applyAlignment="1">
      <alignment vertical="center" wrapText="1"/>
    </xf>
    <xf numFmtId="0" fontId="10" fillId="4" borderId="9" xfId="0" applyFont="1" applyFill="1" applyBorder="1" applyAlignment="1">
      <alignment vertical="center" wrapText="1"/>
    </xf>
    <xf numFmtId="0" fontId="7" fillId="0" borderId="104" xfId="0" applyFont="1" applyBorder="1" applyAlignment="1">
      <alignment horizontal="center" wrapText="1"/>
    </xf>
    <xf numFmtId="0" fontId="7" fillId="0" borderId="105" xfId="0" applyFont="1" applyBorder="1" applyAlignment="1">
      <alignment horizontal="center" wrapText="1"/>
    </xf>
    <xf numFmtId="0" fontId="7" fillId="0" borderId="106" xfId="0" applyFont="1" applyBorder="1" applyAlignment="1">
      <alignment horizontal="center" wrapText="1"/>
    </xf>
    <xf numFmtId="0" fontId="9" fillId="0" borderId="55" xfId="4" applyFont="1" applyBorder="1" applyAlignment="1">
      <alignment horizontal="center" vertical="top"/>
    </xf>
    <xf numFmtId="0" fontId="9" fillId="0" borderId="56" xfId="4" applyFont="1" applyBorder="1" applyAlignment="1">
      <alignment horizontal="center" vertical="top"/>
    </xf>
    <xf numFmtId="0" fontId="9" fillId="0" borderId="57" xfId="4" applyFont="1" applyBorder="1" applyAlignment="1">
      <alignment horizontal="center" vertical="top"/>
    </xf>
    <xf numFmtId="0" fontId="9" fillId="0" borderId="7" xfId="4" applyFont="1" applyBorder="1" applyAlignment="1">
      <alignment horizontal="center"/>
    </xf>
    <xf numFmtId="0" fontId="9" fillId="0" borderId="0" xfId="4" applyFont="1" applyBorder="1" applyAlignment="1">
      <alignment horizontal="center"/>
    </xf>
    <xf numFmtId="0" fontId="9" fillId="0" borderId="8" xfId="4" applyFont="1" applyBorder="1" applyAlignment="1">
      <alignment horizontal="center"/>
    </xf>
    <xf numFmtId="0" fontId="10" fillId="3" borderId="25" xfId="3" applyFont="1" applyFill="1" applyBorder="1" applyAlignment="1">
      <alignment horizontal="left" vertical="center" wrapText="1"/>
    </xf>
    <xf numFmtId="0" fontId="10" fillId="3" borderId="26" xfId="3" applyFont="1" applyFill="1" applyBorder="1" applyAlignment="1">
      <alignment horizontal="left" vertical="center" wrapText="1"/>
    </xf>
    <xf numFmtId="0" fontId="10" fillId="4" borderId="41" xfId="3" applyFont="1" applyFill="1" applyBorder="1" applyAlignment="1">
      <alignment horizontal="center" vertical="center" wrapText="1"/>
    </xf>
    <xf numFmtId="0" fontId="10" fillId="4" borderId="99" xfId="3" applyFont="1" applyFill="1" applyBorder="1" applyAlignment="1">
      <alignment horizontal="center" vertical="center" wrapText="1"/>
    </xf>
    <xf numFmtId="0" fontId="10" fillId="4" borderId="90" xfId="4" applyFont="1" applyFill="1" applyBorder="1" applyAlignment="1">
      <alignment vertical="center" wrapText="1"/>
    </xf>
    <xf numFmtId="0" fontId="10" fillId="4" borderId="86" xfId="4" applyFont="1" applyFill="1" applyBorder="1" applyAlignment="1">
      <alignment vertical="center" wrapText="1"/>
    </xf>
    <xf numFmtId="0" fontId="10" fillId="4" borderId="97" xfId="4" applyFont="1" applyFill="1" applyBorder="1" applyAlignment="1">
      <alignment vertical="center" wrapText="1"/>
    </xf>
    <xf numFmtId="3" fontId="11" fillId="2" borderId="12" xfId="4" applyNumberFormat="1" applyFont="1" applyFill="1" applyBorder="1" applyAlignment="1">
      <alignment horizontal="center" vertical="center"/>
    </xf>
    <xf numFmtId="0" fontId="10" fillId="4" borderId="42" xfId="4" applyFont="1" applyFill="1" applyBorder="1" applyAlignment="1">
      <alignment vertical="center" wrapText="1"/>
    </xf>
    <xf numFmtId="0" fontId="10" fillId="4" borderId="43" xfId="4" applyFont="1" applyFill="1" applyBorder="1" applyAlignment="1">
      <alignment vertical="center" wrapText="1"/>
    </xf>
    <xf numFmtId="0" fontId="10" fillId="4" borderId="44" xfId="4" applyFont="1" applyFill="1" applyBorder="1" applyAlignment="1">
      <alignment vertical="center" wrapText="1"/>
    </xf>
    <xf numFmtId="0" fontId="4" fillId="2" borderId="44" xfId="4" applyFont="1" applyFill="1" applyBorder="1" applyAlignment="1">
      <alignment horizontal="center" vertical="center" wrapText="1"/>
    </xf>
    <xf numFmtId="0" fontId="4" fillId="2" borderId="21" xfId="4" applyFont="1" applyFill="1" applyBorder="1" applyAlignment="1">
      <alignment horizontal="center" vertical="center" wrapText="1"/>
    </xf>
    <xf numFmtId="0" fontId="4" fillId="2" borderId="22" xfId="4" applyFont="1" applyFill="1" applyBorder="1" applyAlignment="1">
      <alignment horizontal="center" vertical="center" wrapText="1"/>
    </xf>
    <xf numFmtId="0" fontId="10" fillId="4" borderId="111" xfId="0" applyFont="1" applyFill="1" applyBorder="1" applyAlignment="1">
      <alignment vertical="center" wrapText="1"/>
    </xf>
    <xf numFmtId="0" fontId="10" fillId="4" borderId="35" xfId="0" applyFont="1" applyFill="1" applyBorder="1" applyAlignment="1">
      <alignment vertical="center" wrapText="1"/>
    </xf>
    <xf numFmtId="0" fontId="10" fillId="4" borderId="16" xfId="4" applyFont="1" applyFill="1" applyBorder="1" applyAlignment="1">
      <alignment vertical="center" wrapText="1"/>
    </xf>
    <xf numFmtId="0" fontId="10" fillId="4" borderId="17" xfId="4" applyFont="1" applyFill="1" applyBorder="1" applyAlignment="1">
      <alignment vertical="center" wrapText="1"/>
    </xf>
    <xf numFmtId="3" fontId="11" fillId="2" borderId="17" xfId="4" applyNumberFormat="1" applyFont="1" applyFill="1" applyBorder="1" applyAlignment="1">
      <alignment horizontal="center" vertical="center" wrapText="1"/>
    </xf>
    <xf numFmtId="0" fontId="11" fillId="3" borderId="13" xfId="5" applyFont="1" applyFill="1" applyBorder="1" applyAlignment="1">
      <alignment horizontal="center" vertical="center" wrapText="1"/>
    </xf>
    <xf numFmtId="0" fontId="11" fillId="3" borderId="14" xfId="5" applyFont="1" applyFill="1" applyBorder="1" applyAlignment="1">
      <alignment horizontal="center" vertical="center" wrapText="1"/>
    </xf>
    <xf numFmtId="0" fontId="11" fillId="3" borderId="15" xfId="5" applyFont="1" applyFill="1" applyBorder="1" applyAlignment="1">
      <alignment horizontal="center" vertical="center" wrapText="1"/>
    </xf>
    <xf numFmtId="0" fontId="28" fillId="3" borderId="13" xfId="20" applyFont="1" applyFill="1" applyBorder="1" applyAlignment="1">
      <alignment horizontal="left"/>
    </xf>
    <xf numFmtId="0" fontId="28" fillId="3" borderId="14" xfId="20" applyFont="1" applyFill="1" applyBorder="1" applyAlignment="1">
      <alignment horizontal="left"/>
    </xf>
    <xf numFmtId="0" fontId="28" fillId="3" borderId="15" xfId="20" applyFont="1" applyFill="1" applyBorder="1" applyAlignment="1">
      <alignment horizontal="left"/>
    </xf>
    <xf numFmtId="4" fontId="28" fillId="0" borderId="52" xfId="17" applyNumberFormat="1" applyFont="1" applyBorder="1" applyAlignment="1">
      <alignment horizontal="center" vertical="center"/>
    </xf>
    <xf numFmtId="4" fontId="28" fillId="0" borderId="53" xfId="17" applyNumberFormat="1" applyFont="1" applyBorder="1" applyAlignment="1">
      <alignment horizontal="center" vertical="center"/>
    </xf>
    <xf numFmtId="0" fontId="28" fillId="0" borderId="55" xfId="17" applyFont="1" applyBorder="1" applyAlignment="1">
      <alignment horizontal="center" vertical="center" wrapText="1"/>
    </xf>
    <xf numFmtId="0" fontId="28" fillId="0" borderId="56" xfId="17" applyFont="1" applyBorder="1" applyAlignment="1">
      <alignment horizontal="center" vertical="center" wrapText="1"/>
    </xf>
    <xf numFmtId="0" fontId="28" fillId="0" borderId="57" xfId="17" applyFont="1" applyBorder="1" applyAlignment="1">
      <alignment horizontal="center" vertical="center" wrapText="1"/>
    </xf>
    <xf numFmtId="0" fontId="28" fillId="0" borderId="27" xfId="17" applyFont="1" applyBorder="1" applyAlignment="1">
      <alignment horizontal="center" vertical="center" wrapText="1"/>
    </xf>
    <xf numFmtId="0" fontId="28" fillId="0" borderId="28" xfId="17" applyFont="1" applyBorder="1" applyAlignment="1">
      <alignment horizontal="center" vertical="center" wrapText="1"/>
    </xf>
    <xf numFmtId="0" fontId="28" fillId="0" borderId="29" xfId="17" applyFont="1" applyBorder="1" applyAlignment="1">
      <alignment horizontal="center" vertical="center" wrapText="1"/>
    </xf>
    <xf numFmtId="0" fontId="33" fillId="0" borderId="71" xfId="17" applyFont="1" applyBorder="1" applyAlignment="1">
      <alignment vertical="center"/>
    </xf>
    <xf numFmtId="0" fontId="10" fillId="3" borderId="9" xfId="22" applyFont="1" applyFill="1" applyBorder="1" applyAlignment="1">
      <alignment horizontal="center" vertical="center" wrapText="1"/>
    </xf>
    <xf numFmtId="0" fontId="41" fillId="0" borderId="78" xfId="23" applyFont="1" applyBorder="1" applyAlignment="1" applyProtection="1">
      <alignment horizontal="center"/>
    </xf>
    <xf numFmtId="0" fontId="41" fillId="0" borderId="31" xfId="23" applyFont="1" applyBorder="1" applyAlignment="1" applyProtection="1">
      <alignment horizontal="center"/>
    </xf>
    <xf numFmtId="0" fontId="9" fillId="0" borderId="79" xfId="22" applyFont="1" applyBorder="1" applyAlignment="1">
      <alignment horizontal="center"/>
    </xf>
    <xf numFmtId="0" fontId="9" fillId="0" borderId="56" xfId="22" applyFont="1" applyBorder="1" applyAlignment="1">
      <alignment horizontal="center"/>
    </xf>
    <xf numFmtId="0" fontId="9" fillId="0" borderId="80" xfId="22" applyFont="1" applyBorder="1" applyAlignment="1">
      <alignment horizontal="center"/>
    </xf>
    <xf numFmtId="0" fontId="10" fillId="0" borderId="79" xfId="24" applyFont="1" applyBorder="1" applyAlignment="1">
      <alignment horizontal="center" vertical="center"/>
    </xf>
    <xf numFmtId="0" fontId="10" fillId="0" borderId="56" xfId="24" applyFont="1" applyBorder="1" applyAlignment="1">
      <alignment horizontal="center" vertical="center"/>
    </xf>
    <xf numFmtId="0" fontId="10" fillId="0" borderId="57" xfId="24" applyFont="1" applyBorder="1" applyAlignment="1">
      <alignment horizontal="center" vertical="center"/>
    </xf>
    <xf numFmtId="0" fontId="10" fillId="0" borderId="82" xfId="24" applyFont="1" applyBorder="1" applyAlignment="1">
      <alignment horizontal="center" vertical="center"/>
    </xf>
    <xf numFmtId="0" fontId="10" fillId="0" borderId="83" xfId="24" applyFont="1" applyBorder="1" applyAlignment="1">
      <alignment horizontal="center" vertical="center"/>
    </xf>
    <xf numFmtId="0" fontId="10" fillId="0" borderId="84" xfId="24" applyFont="1" applyBorder="1" applyAlignment="1">
      <alignment horizontal="center" vertical="center"/>
    </xf>
    <xf numFmtId="0" fontId="9" fillId="0" borderId="81" xfId="22" applyFont="1" applyBorder="1" applyAlignment="1">
      <alignment horizontal="center"/>
    </xf>
    <xf numFmtId="0" fontId="9" fillId="0" borderId="0" xfId="22" applyFont="1" applyBorder="1" applyAlignment="1">
      <alignment horizontal="center"/>
    </xf>
    <xf numFmtId="0" fontId="9" fillId="0" borderId="32" xfId="22" applyFont="1" applyBorder="1" applyAlignment="1">
      <alignment horizontal="center"/>
    </xf>
    <xf numFmtId="0" fontId="10" fillId="0" borderId="35" xfId="24" applyFont="1" applyBorder="1" applyAlignment="1">
      <alignment horizontal="center" vertical="center"/>
    </xf>
    <xf numFmtId="0" fontId="10" fillId="0" borderId="19" xfId="22" applyFont="1" applyBorder="1" applyAlignment="1">
      <alignment horizontal="center" vertical="center"/>
    </xf>
    <xf numFmtId="0" fontId="10" fillId="0" borderId="85" xfId="24" applyFont="1" applyBorder="1" applyAlignment="1">
      <alignment horizontal="center" vertical="center"/>
    </xf>
    <xf numFmtId="0" fontId="10" fillId="0" borderId="86" xfId="24" applyFont="1" applyBorder="1" applyAlignment="1">
      <alignment horizontal="center" vertical="center"/>
    </xf>
    <xf numFmtId="0" fontId="10" fillId="0" borderId="87" xfId="24" applyFont="1" applyBorder="1" applyAlignment="1">
      <alignment horizontal="center" vertical="center"/>
    </xf>
    <xf numFmtId="0" fontId="10" fillId="0" borderId="82" xfId="22" applyFont="1" applyBorder="1" applyAlignment="1">
      <alignment horizontal="center" vertical="center"/>
    </xf>
    <xf numFmtId="0" fontId="10" fillId="0" borderId="83" xfId="22" applyFont="1" applyBorder="1" applyAlignment="1">
      <alignment horizontal="center" vertical="center"/>
    </xf>
    <xf numFmtId="0" fontId="10" fillId="0" borderId="84" xfId="22" applyFont="1" applyBorder="1" applyAlignment="1">
      <alignment horizontal="center" vertical="center"/>
    </xf>
    <xf numFmtId="0" fontId="9" fillId="0" borderId="81" xfId="22" applyFont="1" applyBorder="1" applyAlignment="1">
      <alignment horizontal="center" vertical="center" wrapText="1"/>
    </xf>
    <xf numFmtId="0" fontId="9" fillId="0" borderId="0" xfId="22" applyFont="1" applyBorder="1" applyAlignment="1">
      <alignment horizontal="center" vertical="center" wrapText="1"/>
    </xf>
    <xf numFmtId="0" fontId="9" fillId="0" borderId="32" xfId="22" applyFont="1" applyBorder="1" applyAlignment="1">
      <alignment horizontal="center" vertical="center" wrapText="1"/>
    </xf>
    <xf numFmtId="0" fontId="9" fillId="0" borderId="55" xfId="22" applyFont="1" applyBorder="1" applyAlignment="1">
      <alignment horizontal="left" vertical="center"/>
    </xf>
    <xf numFmtId="0" fontId="9" fillId="0" borderId="56" xfId="22" applyFont="1" applyBorder="1" applyAlignment="1">
      <alignment horizontal="left" vertical="center"/>
    </xf>
    <xf numFmtId="0" fontId="9" fillId="0" borderId="57" xfId="22" applyFont="1" applyBorder="1" applyAlignment="1">
      <alignment horizontal="left" vertical="center"/>
    </xf>
    <xf numFmtId="0" fontId="9" fillId="0" borderId="7" xfId="22" applyFont="1" applyBorder="1" applyAlignment="1">
      <alignment horizontal="left" vertical="center"/>
    </xf>
    <xf numFmtId="0" fontId="9" fillId="0" borderId="0" xfId="22" applyFont="1" applyBorder="1" applyAlignment="1">
      <alignment horizontal="left" vertical="center"/>
    </xf>
    <xf numFmtId="0" fontId="9" fillId="0" borderId="8" xfId="22" applyFont="1" applyBorder="1" applyAlignment="1">
      <alignment horizontal="left" vertical="center"/>
    </xf>
    <xf numFmtId="0" fontId="9" fillId="0" borderId="27" xfId="22" applyFont="1" applyBorder="1" applyAlignment="1">
      <alignment horizontal="left" vertical="center"/>
    </xf>
    <xf numFmtId="0" fontId="9" fillId="0" borderId="28" xfId="22" applyFont="1" applyBorder="1" applyAlignment="1">
      <alignment horizontal="left" vertical="center"/>
    </xf>
    <xf numFmtId="0" fontId="9" fillId="0" borderId="29" xfId="22" applyFont="1" applyBorder="1" applyAlignment="1">
      <alignment horizontal="left" vertical="center"/>
    </xf>
    <xf numFmtId="0" fontId="10" fillId="0" borderId="89" xfId="24" applyFont="1" applyBorder="1" applyAlignment="1">
      <alignment horizontal="center" vertical="center"/>
    </xf>
    <xf numFmtId="0" fontId="10" fillId="0" borderId="88" xfId="24" applyFont="1" applyBorder="1" applyAlignment="1">
      <alignment horizontal="center" vertical="center"/>
    </xf>
    <xf numFmtId="0" fontId="10" fillId="0" borderId="33" xfId="24" applyFont="1" applyBorder="1" applyAlignment="1">
      <alignment horizontal="center" vertical="center"/>
    </xf>
    <xf numFmtId="0" fontId="9" fillId="0" borderId="7" xfId="22" applyFont="1" applyBorder="1" applyAlignment="1">
      <alignment horizontal="right" vertical="center"/>
    </xf>
    <xf numFmtId="0" fontId="9" fillId="0" borderId="0" xfId="22" applyFont="1" applyBorder="1" applyAlignment="1">
      <alignment horizontal="right" vertical="center"/>
    </xf>
    <xf numFmtId="0" fontId="9" fillId="0" borderId="55" xfId="22" applyFont="1" applyBorder="1" applyAlignment="1" applyProtection="1">
      <alignment horizontal="center"/>
      <protection locked="0"/>
    </xf>
    <xf numFmtId="0" fontId="9" fillId="0" borderId="56" xfId="22" applyFont="1" applyBorder="1" applyAlignment="1" applyProtection="1">
      <alignment horizontal="center"/>
      <protection locked="0"/>
    </xf>
    <xf numFmtId="0" fontId="9" fillId="0" borderId="57" xfId="22" applyFont="1" applyBorder="1" applyAlignment="1" applyProtection="1">
      <alignment horizontal="center"/>
      <protection locked="0"/>
    </xf>
    <xf numFmtId="0" fontId="9" fillId="13" borderId="38" xfId="22" applyFont="1" applyFill="1" applyBorder="1" applyAlignment="1">
      <alignment horizontal="center" vertical="center" wrapText="1"/>
    </xf>
    <xf numFmtId="0" fontId="9" fillId="13" borderId="39" xfId="22" applyFont="1" applyFill="1" applyBorder="1" applyAlignment="1">
      <alignment horizontal="center" vertical="center" wrapText="1"/>
    </xf>
    <xf numFmtId="0" fontId="9" fillId="13" borderId="94" xfId="22" applyFont="1" applyFill="1" applyBorder="1" applyAlignment="1">
      <alignment horizontal="center" vertical="center" wrapText="1"/>
    </xf>
    <xf numFmtId="0" fontId="9" fillId="13" borderId="38" xfId="22" applyFont="1" applyFill="1" applyBorder="1" applyAlignment="1">
      <alignment horizontal="center" vertical="center"/>
    </xf>
    <xf numFmtId="0" fontId="9" fillId="13" borderId="94" xfId="22" applyFont="1" applyFill="1" applyBorder="1" applyAlignment="1">
      <alignment horizontal="center" vertical="center"/>
    </xf>
    <xf numFmtId="0" fontId="10" fillId="13" borderId="42" xfId="22" applyFont="1" applyFill="1" applyBorder="1" applyAlignment="1">
      <alignment horizontal="center" vertical="center"/>
    </xf>
    <xf numFmtId="0" fontId="10" fillId="13" borderId="43" xfId="22" applyFont="1" applyFill="1" applyBorder="1" applyAlignment="1">
      <alignment horizontal="center" vertical="center"/>
    </xf>
    <xf numFmtId="0" fontId="10" fillId="13" borderId="92" xfId="22" applyFont="1" applyFill="1" applyBorder="1" applyAlignment="1">
      <alignment horizontal="center" vertical="center"/>
    </xf>
    <xf numFmtId="0" fontId="9" fillId="13" borderId="38" xfId="22" applyFont="1" applyFill="1" applyBorder="1" applyAlignment="1">
      <alignment horizontal="center"/>
    </xf>
    <xf numFmtId="0" fontId="10" fillId="13" borderId="39" xfId="22" applyFont="1" applyFill="1" applyBorder="1" applyAlignment="1">
      <alignment horizontal="center"/>
    </xf>
    <xf numFmtId="0" fontId="10" fillId="13" borderId="40" xfId="22" applyFont="1" applyFill="1" applyBorder="1" applyAlignment="1">
      <alignment horizontal="center"/>
    </xf>
    <xf numFmtId="0" fontId="9" fillId="13" borderId="77" xfId="22" applyFont="1" applyFill="1" applyBorder="1" applyAlignment="1">
      <alignment horizontal="center"/>
    </xf>
    <xf numFmtId="0" fontId="9" fillId="13" borderId="82" xfId="22" applyFont="1" applyFill="1" applyBorder="1" applyAlignment="1">
      <alignment horizontal="center"/>
    </xf>
    <xf numFmtId="0" fontId="9" fillId="13" borderId="96" xfId="22" applyFont="1" applyFill="1" applyBorder="1" applyAlignment="1">
      <alignment horizontal="center"/>
    </xf>
    <xf numFmtId="0" fontId="9" fillId="13" borderId="40" xfId="22" applyFont="1" applyFill="1" applyBorder="1" applyAlignment="1">
      <alignment horizontal="center"/>
    </xf>
    <xf numFmtId="0" fontId="10" fillId="0" borderId="41" xfId="22" applyFont="1" applyBorder="1" applyAlignment="1"/>
    <xf numFmtId="0" fontId="10" fillId="0" borderId="11" xfId="22" applyFont="1" applyBorder="1" applyAlignment="1"/>
    <xf numFmtId="0" fontId="10" fillId="0" borderId="12" xfId="22" applyFont="1" applyBorder="1" applyAlignment="1"/>
    <xf numFmtId="0" fontId="10" fillId="0" borderId="10" xfId="22" applyFont="1" applyBorder="1" applyAlignment="1"/>
    <xf numFmtId="0" fontId="10" fillId="0" borderId="10" xfId="22" applyFont="1" applyBorder="1" applyAlignment="1">
      <alignment horizontal="center"/>
    </xf>
    <xf numFmtId="0" fontId="10" fillId="0" borderId="12" xfId="22" applyFont="1" applyBorder="1" applyAlignment="1">
      <alignment horizontal="center"/>
    </xf>
    <xf numFmtId="0" fontId="10" fillId="0" borderId="42" xfId="22" applyFont="1" applyBorder="1" applyAlignment="1"/>
    <xf numFmtId="0" fontId="10" fillId="0" borderId="43" xfId="22" applyFont="1" applyBorder="1" applyAlignment="1"/>
    <xf numFmtId="0" fontId="10" fillId="0" borderId="44" xfId="22" applyFont="1" applyBorder="1" applyAlignment="1"/>
    <xf numFmtId="0" fontId="10" fillId="0" borderId="98" xfId="22" applyFont="1" applyBorder="1" applyAlignment="1">
      <alignment horizontal="center"/>
    </xf>
    <xf numFmtId="0" fontId="10" fillId="0" borderId="44" xfId="22" applyFont="1" applyBorder="1" applyAlignment="1">
      <alignment horizontal="center"/>
    </xf>
    <xf numFmtId="0" fontId="10" fillId="0" borderId="98" xfId="22" applyFont="1" applyBorder="1" applyAlignment="1"/>
    <xf numFmtId="2" fontId="10" fillId="0" borderId="98" xfId="22" applyNumberFormat="1" applyFont="1" applyBorder="1" applyAlignment="1">
      <alignment horizontal="center"/>
    </xf>
    <xf numFmtId="2" fontId="10" fillId="0" borderId="44" xfId="22" applyNumberFormat="1" applyFont="1" applyBorder="1" applyAlignment="1">
      <alignment horizontal="center"/>
    </xf>
    <xf numFmtId="0" fontId="9" fillId="0" borderId="13" xfId="22" applyFont="1" applyBorder="1" applyAlignment="1">
      <alignment horizontal="right"/>
    </xf>
    <xf numFmtId="0" fontId="9" fillId="0" borderId="14" xfId="22" applyFont="1" applyBorder="1" applyAlignment="1">
      <alignment horizontal="right"/>
    </xf>
    <xf numFmtId="0" fontId="9" fillId="0" borderId="15" xfId="22" applyFont="1" applyBorder="1" applyAlignment="1">
      <alignment horizontal="right"/>
    </xf>
    <xf numFmtId="0" fontId="9" fillId="13" borderId="39" xfId="22" applyFont="1" applyFill="1" applyBorder="1" applyAlignment="1">
      <alignment horizontal="center"/>
    </xf>
    <xf numFmtId="169" fontId="10" fillId="0" borderId="10" xfId="1" applyFont="1" applyBorder="1" applyAlignment="1">
      <alignment horizontal="center"/>
    </xf>
    <xf numFmtId="169" fontId="10" fillId="0" borderId="12" xfId="1" applyFont="1" applyBorder="1" applyAlignment="1">
      <alignment horizontal="center"/>
    </xf>
    <xf numFmtId="2" fontId="10" fillId="0" borderId="10" xfId="22" applyNumberFormat="1" applyFont="1" applyBorder="1" applyAlignment="1">
      <alignment horizontal="center"/>
    </xf>
    <xf numFmtId="2" fontId="10" fillId="0" borderId="12" xfId="22" applyNumberFormat="1" applyFont="1" applyBorder="1" applyAlignment="1">
      <alignment horizontal="center"/>
    </xf>
    <xf numFmtId="0" fontId="9" fillId="13" borderId="77" xfId="22" applyFont="1" applyFill="1" applyBorder="1" applyAlignment="1">
      <alignment horizontal="center" wrapText="1"/>
    </xf>
    <xf numFmtId="0" fontId="9" fillId="13" borderId="40" xfId="22" applyFont="1" applyFill="1" applyBorder="1" applyAlignment="1">
      <alignment horizontal="center" wrapText="1"/>
    </xf>
    <xf numFmtId="2" fontId="10" fillId="0" borderId="10" xfId="22" applyNumberFormat="1" applyFont="1" applyBorder="1" applyAlignment="1">
      <alignment horizontal="center" wrapText="1"/>
    </xf>
    <xf numFmtId="2" fontId="10" fillId="0" borderId="12" xfId="22" applyNumberFormat="1" applyFont="1" applyBorder="1" applyAlignment="1">
      <alignment horizontal="center" wrapText="1"/>
    </xf>
    <xf numFmtId="0" fontId="9" fillId="13" borderId="13" xfId="22" applyFont="1" applyFill="1" applyBorder="1" applyAlignment="1">
      <alignment horizontal="right"/>
    </xf>
    <xf numFmtId="0" fontId="9" fillId="13" borderId="14" xfId="22" applyFont="1" applyFill="1" applyBorder="1" applyAlignment="1">
      <alignment horizontal="right"/>
    </xf>
    <xf numFmtId="0" fontId="9" fillId="13" borderId="15" xfId="22" applyFont="1" applyFill="1" applyBorder="1" applyAlignment="1">
      <alignment horizontal="right"/>
    </xf>
    <xf numFmtId="43" fontId="10" fillId="0" borderId="10" xfId="1" applyNumberFormat="1" applyFont="1" applyBorder="1" applyAlignment="1">
      <alignment horizontal="center"/>
    </xf>
    <xf numFmtId="43" fontId="10" fillId="0" borderId="12" xfId="1" applyNumberFormat="1" applyFont="1" applyBorder="1" applyAlignment="1">
      <alignment horizontal="center"/>
    </xf>
    <xf numFmtId="0" fontId="9" fillId="0" borderId="7" xfId="22" applyFont="1" applyBorder="1" applyAlignment="1">
      <alignment wrapText="1"/>
    </xf>
    <xf numFmtId="0" fontId="9" fillId="0" borderId="0" xfId="22" applyFont="1" applyBorder="1" applyAlignment="1">
      <alignment wrapText="1"/>
    </xf>
    <xf numFmtId="0" fontId="9" fillId="0" borderId="8" xfId="22" applyFont="1" applyBorder="1" applyAlignment="1">
      <alignment wrapText="1"/>
    </xf>
    <xf numFmtId="0" fontId="10" fillId="0" borderId="0" xfId="22" applyFont="1" applyBorder="1" applyAlignment="1">
      <alignment horizontal="right"/>
    </xf>
    <xf numFmtId="0" fontId="10" fillId="0" borderId="8" xfId="22" applyFont="1" applyBorder="1" applyAlignment="1">
      <alignment horizontal="right"/>
    </xf>
    <xf numFmtId="0" fontId="10" fillId="0" borderId="28" xfId="22" applyFont="1" applyBorder="1" applyAlignment="1">
      <alignment horizontal="right"/>
    </xf>
    <xf numFmtId="0" fontId="10" fillId="0" borderId="29" xfId="22" applyFont="1" applyBorder="1" applyAlignment="1">
      <alignment horizontal="right"/>
    </xf>
    <xf numFmtId="0" fontId="10" fillId="0" borderId="27" xfId="22" applyFont="1" applyBorder="1" applyAlignment="1">
      <alignment horizontal="left"/>
    </xf>
    <xf numFmtId="0" fontId="10" fillId="0" borderId="28" xfId="22" applyFont="1" applyBorder="1" applyAlignment="1">
      <alignment horizontal="left"/>
    </xf>
    <xf numFmtId="43" fontId="10" fillId="0" borderId="98" xfId="1" applyNumberFormat="1" applyFont="1" applyBorder="1" applyAlignment="1">
      <alignment horizontal="center"/>
    </xf>
    <xf numFmtId="43" fontId="10" fillId="0" borderId="44" xfId="1" applyNumberFormat="1" applyFont="1" applyBorder="1" applyAlignment="1">
      <alignment horizontal="center"/>
    </xf>
    <xf numFmtId="0" fontId="10" fillId="0" borderId="41" xfId="22" applyFont="1" applyBorder="1" applyAlignment="1">
      <alignment horizontal="center"/>
    </xf>
    <xf numFmtId="0" fontId="10" fillId="0" borderId="11" xfId="22" applyFont="1" applyBorder="1" applyAlignment="1">
      <alignment horizontal="center"/>
    </xf>
    <xf numFmtId="0" fontId="10" fillId="0" borderId="99" xfId="22" applyFont="1" applyBorder="1" applyAlignment="1">
      <alignment horizontal="center"/>
    </xf>
    <xf numFmtId="0" fontId="18" fillId="0" borderId="28" xfId="11" applyFont="1" applyBorder="1" applyAlignment="1">
      <alignment horizontal="center" vertical="center"/>
    </xf>
    <xf numFmtId="0" fontId="20" fillId="5" borderId="13" xfId="11" applyFont="1" applyFill="1" applyBorder="1" applyAlignment="1">
      <alignment horizontal="center" vertical="center"/>
    </xf>
    <xf numFmtId="0" fontId="20" fillId="5" borderId="14" xfId="11" applyFont="1" applyFill="1" applyBorder="1" applyAlignment="1">
      <alignment horizontal="center" vertical="center"/>
    </xf>
    <xf numFmtId="0" fontId="20" fillId="5" borderId="15" xfId="11" applyFont="1" applyFill="1" applyBorder="1" applyAlignment="1">
      <alignment horizontal="center" vertical="center"/>
    </xf>
    <xf numFmtId="0" fontId="17" fillId="0" borderId="0" xfId="11" applyFont="1" applyAlignment="1">
      <alignment horizontal="left" vertical="center"/>
    </xf>
    <xf numFmtId="0" fontId="48" fillId="0" borderId="0" xfId="0" applyFont="1" applyAlignment="1">
      <alignment horizontal="left" vertical="center" wrapText="1"/>
    </xf>
    <xf numFmtId="0" fontId="4" fillId="0" borderId="42" xfId="5" applyFont="1" applyBorder="1" applyAlignment="1">
      <alignment horizontal="left" vertical="center"/>
    </xf>
    <xf numFmtId="0" fontId="4" fillId="0" borderId="43" xfId="5" applyFont="1" applyBorder="1" applyAlignment="1">
      <alignment horizontal="left" vertical="center"/>
    </xf>
    <xf numFmtId="0" fontId="4" fillId="0" borderId="44" xfId="5" applyFont="1" applyBorder="1" applyAlignment="1">
      <alignment horizontal="left" vertical="center"/>
    </xf>
  </cellXfs>
  <cellStyles count="25">
    <cellStyle name="Hipervínculo" xfId="23" builtinId="8"/>
    <cellStyle name="Millares" xfId="1" builtinId="3"/>
    <cellStyle name="Millares [0]" xfId="16" builtinId="6"/>
    <cellStyle name="Millares [0] 2" xfId="21" xr:uid="{00000000-0005-0000-0000-000003000000}"/>
    <cellStyle name="Millares 2" xfId="7" xr:uid="{00000000-0005-0000-0000-000004000000}"/>
    <cellStyle name="Millares_FORMULARIO 4 - M-OFERENTE PPTA ECONOMICA" xfId="13" xr:uid="{00000000-0005-0000-0000-000005000000}"/>
    <cellStyle name="Moneda 2" xfId="8" xr:uid="{00000000-0005-0000-0000-000006000000}"/>
    <cellStyle name="Moneda 2 2 2 2 2" xfId="12" xr:uid="{00000000-0005-0000-0000-000007000000}"/>
    <cellStyle name="Moneda 2 2_APU´S_NO_PREVISTOS (1)" xfId="14" xr:uid="{00000000-0005-0000-0000-000008000000}"/>
    <cellStyle name="Moneda 5" xfId="15" xr:uid="{00000000-0005-0000-0000-000009000000}"/>
    <cellStyle name="Normal" xfId="0" builtinId="0"/>
    <cellStyle name="Normal 11 2" xfId="18" xr:uid="{00000000-0005-0000-0000-00000B000000}"/>
    <cellStyle name="Normal 12" xfId="17" xr:uid="{00000000-0005-0000-0000-00000C000000}"/>
    <cellStyle name="Normal 2" xfId="5" xr:uid="{00000000-0005-0000-0000-00000D000000}"/>
    <cellStyle name="Normal 2 10 2 2" xfId="22" xr:uid="{00000000-0005-0000-0000-00000E000000}"/>
    <cellStyle name="Normal 2 10 3" xfId="6" xr:uid="{00000000-0005-0000-0000-00000F000000}"/>
    <cellStyle name="Normal 3" xfId="3" xr:uid="{00000000-0005-0000-0000-000010000000}"/>
    <cellStyle name="Normal 3 11" xfId="4" xr:uid="{00000000-0005-0000-0000-000011000000}"/>
    <cellStyle name="Normal 3 11 3" xfId="20" xr:uid="{00000000-0005-0000-0000-000012000000}"/>
    <cellStyle name="Normal 3 2" xfId="9" xr:uid="{00000000-0005-0000-0000-000013000000}"/>
    <cellStyle name="Normal 3 2 2" xfId="11" xr:uid="{00000000-0005-0000-0000-000014000000}"/>
    <cellStyle name="Normal_modelo ACTA OBRA y MODIFICACION" xfId="24" xr:uid="{00000000-0005-0000-0000-000015000000}"/>
    <cellStyle name="Normal_PTO OFICIAL PREPLIEGO (CORREGIDO) 2" xfId="10" xr:uid="{00000000-0005-0000-0000-000016000000}"/>
    <cellStyle name="Porcentaje" xfId="2" builtinId="5"/>
    <cellStyle name="Porcentaje 7" xfId="19" xr:uid="{00000000-0005-0000-0000-00001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5" Type="http://schemas.openxmlformats.org/officeDocument/2006/relationships/worksheet" Target="worksheets/sheet5.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18" Type="http://schemas.openxmlformats.org/officeDocument/2006/relationships/theme" Target="theme/theme1.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54" Type="http://schemas.openxmlformats.org/officeDocument/2006/relationships/externalLink" Target="externalLinks/externalLink48.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119" Type="http://schemas.openxmlformats.org/officeDocument/2006/relationships/styles" Target="styles.xml"/><Relationship Id="rId44" Type="http://schemas.openxmlformats.org/officeDocument/2006/relationships/externalLink" Target="externalLinks/externalLink38.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4" Type="http://schemas.openxmlformats.org/officeDocument/2006/relationships/worksheet" Target="worksheets/sheet4.xml"/><Relationship Id="rId9" Type="http://schemas.openxmlformats.org/officeDocument/2006/relationships/externalLink" Target="externalLinks/externalLink3.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sharedStrings" Target="sharedStrings.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116" Type="http://schemas.openxmlformats.org/officeDocument/2006/relationships/externalLink" Target="externalLinks/externalLink110.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17</xdr:row>
      <xdr:rowOff>60326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171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17</xdr:row>
      <xdr:rowOff>60326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219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Users/angela.parra/Downloads/Base%20de%20Datos%20Crystal%202022Enero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sap"/>
      <sheetName val="P2"/>
      <sheetName val="P1"/>
      <sheetName val="31-05-18"/>
      <sheetName val="F-7857-308"/>
      <sheetName val="Equipo Menor"/>
      <sheetName val="ALQUILADO F-7857-308 "/>
      <sheetName val="Real Para tarifas"/>
      <sheetName val="ó&g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row r="5">
          <cell r="B5">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ow r="2">
          <cell r="A2">
            <v>0</v>
          </cell>
        </row>
      </sheetData>
      <sheetData sheetId="1085"/>
      <sheetData sheetId="1086">
        <row r="2">
          <cell r="A2">
            <v>0</v>
          </cell>
        </row>
      </sheetData>
      <sheetData sheetId="1087"/>
      <sheetData sheetId="1088"/>
      <sheetData sheetId="1089"/>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row r="2">
          <cell r="A2">
            <v>0</v>
          </cell>
        </row>
      </sheetData>
      <sheetData sheetId="1110" refreshError="1"/>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row r="2">
          <cell r="A2">
            <v>0</v>
          </cell>
        </row>
      </sheetData>
      <sheetData sheetId="1122"/>
      <sheetData sheetId="1123">
        <row r="2">
          <cell r="A2">
            <v>0</v>
          </cell>
        </row>
      </sheetData>
      <sheetData sheetId="1124"/>
      <sheetData sheetId="1125">
        <row r="2">
          <cell r="A2">
            <v>0</v>
          </cell>
        </row>
      </sheetData>
      <sheetData sheetId="1126"/>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sheetData sheetId="1133"/>
      <sheetData sheetId="1134"/>
      <sheetData sheetId="1135"/>
      <sheetData sheetId="1136">
        <row r="2">
          <cell r="A2">
            <v>0</v>
          </cell>
        </row>
      </sheetData>
      <sheetData sheetId="1137"/>
      <sheetData sheetId="1138">
        <row r="2">
          <cell r="A2">
            <v>0</v>
          </cell>
        </row>
      </sheetData>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row r="2">
          <cell r="A2">
            <v>0</v>
          </cell>
        </row>
      </sheetData>
      <sheetData sheetId="1196">
        <row r="2">
          <cell r="A2">
            <v>0</v>
          </cell>
        </row>
      </sheetData>
      <sheetData sheetId="1197">
        <row r="2">
          <cell r="A2">
            <v>0</v>
          </cell>
        </row>
      </sheetData>
      <sheetData sheetId="1198">
        <row r="2">
          <cell r="A2">
            <v>0</v>
          </cell>
        </row>
      </sheetData>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row r="2">
          <cell r="A2">
            <v>0</v>
          </cell>
        </row>
      </sheetData>
      <sheetData sheetId="1212">
        <row r="2">
          <cell r="A2">
            <v>0</v>
          </cell>
        </row>
      </sheetData>
      <sheetData sheetId="1213">
        <row r="2">
          <cell r="A2">
            <v>0</v>
          </cell>
        </row>
      </sheetData>
      <sheetData sheetId="1214">
        <row r="2">
          <cell r="A2">
            <v>0</v>
          </cell>
        </row>
      </sheetData>
      <sheetData sheetId="1215"/>
      <sheetData sheetId="1216">
        <row r="2">
          <cell r="A2">
            <v>0</v>
          </cell>
        </row>
      </sheetData>
      <sheetData sheetId="1217"/>
      <sheetData sheetId="1218"/>
      <sheetData sheetId="1219">
        <row r="2">
          <cell r="A2">
            <v>0</v>
          </cell>
        </row>
      </sheetData>
      <sheetData sheetId="1220">
        <row r="2">
          <cell r="A2">
            <v>0</v>
          </cell>
        </row>
      </sheetData>
      <sheetData sheetId="1221">
        <row r="2">
          <cell r="A2">
            <v>0</v>
          </cell>
        </row>
      </sheetData>
      <sheetData sheetId="1222">
        <row r="2">
          <cell r="A2">
            <v>0</v>
          </cell>
        </row>
      </sheetData>
      <sheetData sheetId="1223"/>
      <sheetData sheetId="1224"/>
      <sheetData sheetId="1225"/>
      <sheetData sheetId="1226"/>
      <sheetData sheetId="1227"/>
      <sheetData sheetId="1228"/>
      <sheetData sheetId="1229"/>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5">
          <cell r="B5" t="str">
            <v>T1</v>
          </cell>
        </row>
      </sheetData>
      <sheetData sheetId="1354">
        <row r="2">
          <cell r="B2">
            <v>100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sheetData sheetId="1364"/>
      <sheetData sheetId="1365">
        <row r="5">
          <cell r="B5" t="str">
            <v>T1</v>
          </cell>
        </row>
      </sheetData>
      <sheetData sheetId="1366">
        <row r="2">
          <cell r="B2">
            <v>100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row r="2">
          <cell r="A2">
            <v>0</v>
          </cell>
        </row>
      </sheetData>
      <sheetData sheetId="1428">
        <row r="2">
          <cell r="A2">
            <v>0</v>
          </cell>
        </row>
      </sheetData>
      <sheetData sheetId="1429">
        <row r="2">
          <cell r="A2">
            <v>0</v>
          </cell>
        </row>
      </sheetData>
      <sheetData sheetId="1430">
        <row r="2">
          <cell r="A2">
            <v>0</v>
          </cell>
        </row>
      </sheetData>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row r="2">
          <cell r="A2">
            <v>0</v>
          </cell>
        </row>
      </sheetData>
      <sheetData sheetId="1444">
        <row r="2">
          <cell r="A2">
            <v>0</v>
          </cell>
        </row>
      </sheetData>
      <sheetData sheetId="1445">
        <row r="2">
          <cell r="A2">
            <v>0</v>
          </cell>
        </row>
      </sheetData>
      <sheetData sheetId="1446">
        <row r="2">
          <cell r="A2">
            <v>0</v>
          </cell>
        </row>
      </sheetData>
      <sheetData sheetId="1447"/>
      <sheetData sheetId="1448">
        <row r="2">
          <cell r="A2">
            <v>0</v>
          </cell>
        </row>
      </sheetData>
      <sheetData sheetId="1449"/>
      <sheetData sheetId="1450"/>
      <sheetData sheetId="1451">
        <row r="2">
          <cell r="A2">
            <v>0</v>
          </cell>
        </row>
      </sheetData>
      <sheetData sheetId="1452">
        <row r="2">
          <cell r="A2">
            <v>0</v>
          </cell>
        </row>
      </sheetData>
      <sheetData sheetId="1453">
        <row r="2">
          <cell r="A2">
            <v>0</v>
          </cell>
        </row>
      </sheetData>
      <sheetData sheetId="1454">
        <row r="2">
          <cell r="A2">
            <v>0</v>
          </cell>
        </row>
      </sheetData>
      <sheetData sheetId="1455"/>
      <sheetData sheetId="1456"/>
      <sheetData sheetId="1457"/>
      <sheetData sheetId="1458"/>
      <sheetData sheetId="1459"/>
      <sheetData sheetId="1460"/>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sheetData sheetId="1526"/>
      <sheetData sheetId="1527"/>
      <sheetData sheetId="1528"/>
      <sheetData sheetId="1529"/>
      <sheetData sheetId="1530">
        <row r="2">
          <cell r="A2">
            <v>0</v>
          </cell>
        </row>
      </sheetData>
      <sheetData sheetId="1531">
        <row r="2">
          <cell r="A2">
            <v>0</v>
          </cell>
        </row>
      </sheetData>
      <sheetData sheetId="1532">
        <row r="2">
          <cell r="A2">
            <v>0</v>
          </cell>
        </row>
      </sheetData>
      <sheetData sheetId="1533">
        <row r="2">
          <cell r="A2">
            <v>0</v>
          </cell>
        </row>
      </sheetData>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row r="2">
          <cell r="A2">
            <v>0</v>
          </cell>
        </row>
      </sheetData>
      <sheetData sheetId="1547">
        <row r="2">
          <cell r="A2">
            <v>0</v>
          </cell>
        </row>
      </sheetData>
      <sheetData sheetId="1548">
        <row r="2">
          <cell r="A2">
            <v>0</v>
          </cell>
        </row>
      </sheetData>
      <sheetData sheetId="1549">
        <row r="2">
          <cell r="A2">
            <v>0</v>
          </cell>
        </row>
      </sheetData>
      <sheetData sheetId="1550"/>
      <sheetData sheetId="1551">
        <row r="2">
          <cell r="A2">
            <v>0</v>
          </cell>
        </row>
      </sheetData>
      <sheetData sheetId="1552"/>
      <sheetData sheetId="1553"/>
      <sheetData sheetId="1554">
        <row r="2">
          <cell r="A2">
            <v>0</v>
          </cell>
        </row>
      </sheetData>
      <sheetData sheetId="1555">
        <row r="2">
          <cell r="A2">
            <v>0</v>
          </cell>
        </row>
      </sheetData>
      <sheetData sheetId="1556">
        <row r="2">
          <cell r="A2">
            <v>0</v>
          </cell>
        </row>
      </sheetData>
      <sheetData sheetId="1557">
        <row r="2">
          <cell r="A2">
            <v>0</v>
          </cell>
        </row>
      </sheetData>
      <sheetData sheetId="1558"/>
      <sheetData sheetId="1559"/>
      <sheetData sheetId="1560"/>
      <sheetData sheetId="1561"/>
      <sheetData sheetId="1562"/>
      <sheetData sheetId="1563"/>
      <sheetData sheetId="1564"/>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5">
          <cell r="B5" t="str">
            <v>T1</v>
          </cell>
        </row>
      </sheetData>
      <sheetData sheetId="1689">
        <row r="2">
          <cell r="B2">
            <v>100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sheetData sheetId="1699"/>
      <sheetData sheetId="1700">
        <row r="5">
          <cell r="B5" t="str">
            <v>T1</v>
          </cell>
        </row>
      </sheetData>
      <sheetData sheetId="1701">
        <row r="2">
          <cell r="B2">
            <v>100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row r="2">
          <cell r="A2">
            <v>0</v>
          </cell>
        </row>
      </sheetData>
      <sheetData sheetId="1721"/>
      <sheetData sheetId="1722">
        <row r="2">
          <cell r="A2">
            <v>0</v>
          </cell>
        </row>
      </sheetData>
      <sheetData sheetId="1723"/>
      <sheetData sheetId="1724">
        <row r="2">
          <cell r="A2">
            <v>0</v>
          </cell>
        </row>
      </sheetData>
      <sheetData sheetId="1725"/>
      <sheetData sheetId="1726"/>
      <sheetData sheetId="1727">
        <row r="2">
          <cell r="A2">
            <v>0</v>
          </cell>
        </row>
      </sheetData>
      <sheetData sheetId="1728"/>
      <sheetData sheetId="1729">
        <row r="2">
          <cell r="A2">
            <v>0</v>
          </cell>
        </row>
      </sheetData>
      <sheetData sheetId="1730"/>
      <sheetData sheetId="1731"/>
      <sheetData sheetId="1732"/>
      <sheetData sheetId="1733"/>
      <sheetData sheetId="1734"/>
      <sheetData sheetId="1735" refreshError="1"/>
      <sheetData sheetId="1736" refreshError="1"/>
      <sheetData sheetId="1737"/>
      <sheetData sheetId="1738">
        <row r="2">
          <cell r="A2">
            <v>0</v>
          </cell>
        </row>
      </sheetData>
      <sheetData sheetId="1739"/>
      <sheetData sheetId="1740"/>
      <sheetData sheetId="1741"/>
      <sheetData sheetId="1742"/>
      <sheetData sheetId="1743">
        <row r="2">
          <cell r="B2" t="str">
            <v>Patrimonio
neto
personal</v>
          </cell>
        </row>
      </sheetData>
      <sheetData sheetId="174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ow r="1">
          <cell r="A1" t="str">
            <v>ABRAZADERA DE SALIDA TIPO 1</v>
          </cell>
        </row>
      </sheetData>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ow r="1">
          <cell r="A1" t="str">
            <v>INSTITUTO NACIONAL DE VIAS</v>
          </cell>
        </row>
      </sheetData>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1">
          <cell r="A1" t="str">
            <v>ITEM</v>
          </cell>
        </row>
      </sheetData>
      <sheetData sheetId="2998">
        <row r="1">
          <cell r="A1" t="str">
            <v>EQUIPO</v>
          </cell>
        </row>
      </sheetData>
      <sheetData sheetId="2999">
        <row r="1">
          <cell r="A1" t="str">
            <v>ADMINISTRACION</v>
          </cell>
        </row>
      </sheetData>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row r="1">
          <cell r="A1" t="str">
            <v>ITEM</v>
          </cell>
        </row>
      </sheetData>
      <sheetData sheetId="3038">
        <row r="1">
          <cell r="A1" t="str">
            <v>EQUIPO</v>
          </cell>
        </row>
      </sheetData>
      <sheetData sheetId="3039">
        <row r="1">
          <cell r="A1" t="str">
            <v>ADMINISTRACION</v>
          </cell>
        </row>
      </sheetData>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sheetData sheetId="3132" refreshError="1"/>
      <sheetData sheetId="3133" refreshError="1"/>
      <sheetData sheetId="3134" refreshError="1"/>
      <sheetData sheetId="3135"/>
      <sheetData sheetId="3136" refreshError="1"/>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ow r="1">
          <cell r="C1">
            <v>0.2</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row r="1">
          <cell r="A1" t="str">
            <v>ITEM</v>
          </cell>
        </row>
      </sheetData>
      <sheetData sheetId="3534">
        <row r="1">
          <cell r="A1" t="str">
            <v>EQUIPO</v>
          </cell>
        </row>
      </sheetData>
      <sheetData sheetId="3535">
        <row r="1">
          <cell r="A1" t="str">
            <v>ADMINISTRACION</v>
          </cell>
        </row>
      </sheetData>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refreshError="1"/>
      <sheetData sheetId="3714" refreshError="1"/>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row r="1">
          <cell r="A1" t="str">
            <v>INSTITUTO NACIONAL DE VIAS</v>
          </cell>
        </row>
      </sheetData>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1">
          <cell r="A1" t="str">
            <v>INSTITUTO NACIONAL DE VIAS</v>
          </cell>
        </row>
      </sheetData>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Materiales"/>
      <sheetName val="Cuadrillas"/>
      <sheetName val="Concretos y morteros"/>
      <sheetName val="Equipo"/>
      <sheetName val="Datos iniciales "/>
      <sheetName val="Transporte"/>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ow r="2">
          <cell r="R2">
            <v>0</v>
          </cell>
        </row>
      </sheetData>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ow r="2">
          <cell r="A2" t="str">
            <v>MUNICIPIO DE SONSON ANTIOQUIA</v>
          </cell>
        </row>
      </sheetData>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sheetData sheetId="96"/>
      <sheetData sheetId="97"/>
      <sheetData sheetId="98"/>
      <sheetData sheetId="99"/>
      <sheetData sheetId="10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
          <cell r="A2" t="str">
            <v>I1</v>
          </cell>
          <cell r="B2" t="str">
            <v>ACERO 37.000 PSI</v>
          </cell>
          <cell r="C2" t="str">
            <v>Insumos</v>
          </cell>
          <cell r="D2" t="str">
            <v>KG</v>
          </cell>
          <cell r="E2">
            <v>3499</v>
          </cell>
          <cell r="F2">
            <v>2940</v>
          </cell>
        </row>
        <row r="3">
          <cell r="A3" t="str">
            <v>I2</v>
          </cell>
          <cell r="B3" t="str">
            <v>ACERO 60.000 PSI</v>
          </cell>
          <cell r="C3" t="str">
            <v>Insumos</v>
          </cell>
          <cell r="D3" t="str">
            <v>KG</v>
          </cell>
          <cell r="E3">
            <v>3499</v>
          </cell>
          <cell r="F3">
            <v>2940</v>
          </cell>
        </row>
        <row r="4">
          <cell r="A4" t="str">
            <v>I3</v>
          </cell>
          <cell r="B4" t="str">
            <v>ALAMBRE NEGRO NO. 18</v>
          </cell>
          <cell r="C4" t="str">
            <v>Insumos</v>
          </cell>
          <cell r="D4" t="str">
            <v>KG</v>
          </cell>
          <cell r="E4">
            <v>4566</v>
          </cell>
          <cell r="F4">
            <v>3837</v>
          </cell>
        </row>
        <row r="5">
          <cell r="A5" t="str">
            <v>I4</v>
          </cell>
          <cell r="B5" t="str">
            <v xml:space="preserve">GRAFIL 5.5 MM </v>
          </cell>
          <cell r="C5" t="str">
            <v>Insumos</v>
          </cell>
          <cell r="D5" t="str">
            <v>KG</v>
          </cell>
          <cell r="E5">
            <v>3368</v>
          </cell>
          <cell r="F5">
            <v>2830</v>
          </cell>
        </row>
        <row r="6">
          <cell r="A6" t="str">
            <v>I5</v>
          </cell>
          <cell r="B6" t="str">
            <v>MALLA ELECTROSOLDADA H-084  R-2.1  4 MM  15 X 25 CM.</v>
          </cell>
          <cell r="C6" t="str">
            <v>Insumos</v>
          </cell>
          <cell r="D6" t="str">
            <v>KG</v>
          </cell>
          <cell r="E6">
            <v>3331</v>
          </cell>
          <cell r="F6">
            <v>2799</v>
          </cell>
        </row>
        <row r="7">
          <cell r="A7" t="str">
            <v>I6</v>
          </cell>
          <cell r="B7" t="str">
            <v>MALLA ELECTROSOLDADA M-084  Q-2  4 MM  15 X 15 CM.</v>
          </cell>
          <cell r="C7" t="str">
            <v>Insumos</v>
          </cell>
          <cell r="D7" t="str">
            <v>KG</v>
          </cell>
          <cell r="E7">
            <v>5353</v>
          </cell>
          <cell r="F7">
            <v>4498</v>
          </cell>
        </row>
        <row r="8">
          <cell r="A8" t="str">
            <v>I7</v>
          </cell>
          <cell r="B8" t="str">
            <v>MALLA ELECTROSOLDADA M-106  Q-3  4.5 MM 15 X 15 CM.</v>
          </cell>
          <cell r="C8" t="str">
            <v>Insumos</v>
          </cell>
          <cell r="D8" t="str">
            <v>KG</v>
          </cell>
          <cell r="E8">
            <v>3331</v>
          </cell>
          <cell r="F8">
            <v>2799</v>
          </cell>
        </row>
        <row r="9">
          <cell r="A9" t="str">
            <v>I8</v>
          </cell>
          <cell r="B9" t="str">
            <v>MALLA ELECTROSOLDADA XX-131 5.0MM C/ 15 CM EN AMBOS SENTIDOS</v>
          </cell>
          <cell r="C9" t="str">
            <v>Insumos</v>
          </cell>
          <cell r="D9" t="str">
            <v>KG</v>
          </cell>
          <cell r="E9">
            <v>4777</v>
          </cell>
          <cell r="F9">
            <v>4014</v>
          </cell>
        </row>
        <row r="10">
          <cell r="A10" t="str">
            <v>I9</v>
          </cell>
          <cell r="B10" t="str">
            <v xml:space="preserve">MALLA ELECTROSOLDADA M-159  Q-4  5.5 MM 15 X 15 CM. </v>
          </cell>
          <cell r="C10" t="str">
            <v>Insumos</v>
          </cell>
          <cell r="D10" t="str">
            <v>KG</v>
          </cell>
          <cell r="E10">
            <v>3331</v>
          </cell>
          <cell r="F10">
            <v>2799</v>
          </cell>
        </row>
        <row r="11">
          <cell r="A11" t="str">
            <v>I10</v>
          </cell>
          <cell r="B11" t="str">
            <v>MALLA ELECTROSOLDADA M-188. Q-5  6.0MM  15 X 15CM.</v>
          </cell>
          <cell r="C11" t="str">
            <v>Insumos</v>
          </cell>
          <cell r="D11" t="str">
            <v>KG</v>
          </cell>
          <cell r="E11">
            <v>3331</v>
          </cell>
          <cell r="F11">
            <v>2799</v>
          </cell>
        </row>
        <row r="12">
          <cell r="A12" t="str">
            <v>I11</v>
          </cell>
          <cell r="B12" t="str">
            <v>MALLA ELECTROSOLDADA M-221  Q-6  6.5 MM  15 X 15 CM.</v>
          </cell>
          <cell r="C12" t="str">
            <v>Insumos</v>
          </cell>
          <cell r="D12" t="str">
            <v>KG</v>
          </cell>
          <cell r="E12">
            <v>3331</v>
          </cell>
          <cell r="F12">
            <v>2799</v>
          </cell>
        </row>
        <row r="13">
          <cell r="A13" t="str">
            <v>I12</v>
          </cell>
          <cell r="B13" t="str">
            <v>MALLA ELECTROSOLDADA M-257  F 7,0MM C/.15M EN AMBOS SENTIDOS</v>
          </cell>
          <cell r="C13" t="str">
            <v>Insumos</v>
          </cell>
          <cell r="D13" t="str">
            <v>KG</v>
          </cell>
          <cell r="E13">
            <v>3331</v>
          </cell>
          <cell r="F13">
            <v>2799</v>
          </cell>
        </row>
        <row r="14">
          <cell r="A14" t="str">
            <v>I13</v>
          </cell>
          <cell r="B14" t="str">
            <v xml:space="preserve">VARILLA LISA 5/8" </v>
          </cell>
          <cell r="C14" t="str">
            <v>Insumos</v>
          </cell>
          <cell r="D14" t="str">
            <v>M</v>
          </cell>
          <cell r="E14">
            <v>5172</v>
          </cell>
          <cell r="F14">
            <v>4346</v>
          </cell>
        </row>
        <row r="15">
          <cell r="A15" t="str">
            <v>I14</v>
          </cell>
          <cell r="B15" t="str">
            <v xml:space="preserve">VARILLA LISA 3/8" </v>
          </cell>
          <cell r="C15" t="str">
            <v>Insumos</v>
          </cell>
          <cell r="D15" t="str">
            <v>M</v>
          </cell>
          <cell r="E15">
            <v>4166</v>
          </cell>
          <cell r="F15">
            <v>3501</v>
          </cell>
        </row>
        <row r="16">
          <cell r="A16" t="str">
            <v>I15</v>
          </cell>
          <cell r="B16" t="str">
            <v xml:space="preserve">VARILLA LISA 1/2" </v>
          </cell>
          <cell r="C16" t="str">
            <v>Insumos</v>
          </cell>
          <cell r="D16" t="str">
            <v>M</v>
          </cell>
          <cell r="E16">
            <v>4834</v>
          </cell>
          <cell r="F16">
            <v>4062</v>
          </cell>
        </row>
        <row r="17">
          <cell r="A17" t="str">
            <v>I16</v>
          </cell>
          <cell r="B17" t="str">
            <v xml:space="preserve">CONECTORES EN LAMINA </v>
          </cell>
          <cell r="C17" t="str">
            <v>Insumos</v>
          </cell>
          <cell r="D17" t="str">
            <v>UND</v>
          </cell>
          <cell r="E17">
            <v>571</v>
          </cell>
          <cell r="F17">
            <v>480</v>
          </cell>
        </row>
        <row r="18">
          <cell r="A18" t="str">
            <v>I17</v>
          </cell>
          <cell r="B18" t="str">
            <v>BARRAS CORRUGADAS W60X6M D: 1/4"</v>
          </cell>
          <cell r="C18" t="str">
            <v>Insumos</v>
          </cell>
          <cell r="D18" t="str">
            <v>UND</v>
          </cell>
          <cell r="E18">
            <v>2938</v>
          </cell>
          <cell r="F18">
            <v>2469</v>
          </cell>
        </row>
        <row r="19">
          <cell r="A19" t="str">
            <v>I18</v>
          </cell>
          <cell r="B19" t="str">
            <v>BARRAS CORRUGADAS W60X6M D: 8.5 MM</v>
          </cell>
          <cell r="C19" t="str">
            <v>Insumos</v>
          </cell>
          <cell r="D19" t="str">
            <v>UND</v>
          </cell>
          <cell r="E19">
            <v>2938</v>
          </cell>
          <cell r="F19">
            <v>2469</v>
          </cell>
        </row>
        <row r="20">
          <cell r="A20" t="str">
            <v>I19</v>
          </cell>
          <cell r="B20" t="str">
            <v>BARRAS CORRUGADAS W60X6M D: 9MM</v>
          </cell>
          <cell r="C20" t="str">
            <v>Insumos</v>
          </cell>
          <cell r="D20" t="str">
            <v>UND</v>
          </cell>
          <cell r="E20">
            <v>2938</v>
          </cell>
          <cell r="F20">
            <v>2469</v>
          </cell>
        </row>
        <row r="21">
          <cell r="A21" t="str">
            <v>I20</v>
          </cell>
          <cell r="B21" t="str">
            <v>BARRAS CORRUGADAS W60X6M D: 3/8"</v>
          </cell>
          <cell r="C21" t="str">
            <v>Insumos</v>
          </cell>
          <cell r="D21" t="str">
            <v>UND</v>
          </cell>
          <cell r="E21">
            <v>2938</v>
          </cell>
          <cell r="F21">
            <v>2469</v>
          </cell>
        </row>
        <row r="22">
          <cell r="A22" t="str">
            <v>I21</v>
          </cell>
          <cell r="B22" t="str">
            <v>GANCHO DE AGARRE DE 5/8" DE FY 420 MPA</v>
          </cell>
          <cell r="C22" t="str">
            <v>Insumos</v>
          </cell>
          <cell r="D22" t="str">
            <v>UND</v>
          </cell>
          <cell r="E22">
            <v>3015</v>
          </cell>
          <cell r="F22">
            <v>2534</v>
          </cell>
        </row>
        <row r="23">
          <cell r="A23" t="str">
            <v>I22</v>
          </cell>
          <cell r="B23" t="str">
            <v>ESCALONES EN 3/8 DE FY 420 MPA</v>
          </cell>
          <cell r="C23" t="str">
            <v>Insumos</v>
          </cell>
          <cell r="D23" t="str">
            <v>UND</v>
          </cell>
          <cell r="E23">
            <v>2938</v>
          </cell>
          <cell r="F23">
            <v>2469</v>
          </cell>
        </row>
        <row r="24">
          <cell r="A24" t="str">
            <v>I23</v>
          </cell>
          <cell r="B24" t="str">
            <v>MARCO REJA DE VARILLA 1" A.R/ ANGULO/PLATINA</v>
          </cell>
          <cell r="C24" t="str">
            <v>Insumos</v>
          </cell>
          <cell r="D24" t="str">
            <v>UND</v>
          </cell>
          <cell r="E24">
            <v>166638</v>
          </cell>
          <cell r="F24">
            <v>140032</v>
          </cell>
        </row>
        <row r="25">
          <cell r="A25" t="str">
            <v>I24</v>
          </cell>
          <cell r="B25" t="str">
            <v>ARO-TAPA HD DE 0,60 M SELLO ELASTICO- LLAVE-ANTIRUIDO</v>
          </cell>
          <cell r="C25" t="str">
            <v>Insumos</v>
          </cell>
          <cell r="D25" t="str">
            <v>UND</v>
          </cell>
          <cell r="E25">
            <v>1024818</v>
          </cell>
          <cell r="F25">
            <v>861192</v>
          </cell>
        </row>
        <row r="26">
          <cell r="A26" t="str">
            <v>I25</v>
          </cell>
          <cell r="B26" t="str">
            <v>ARO-TAPA HD DE 0,58 M SELLO ELASTICO- LLAVE-ANTIRUIDO</v>
          </cell>
          <cell r="C26" t="str">
            <v>Insumos</v>
          </cell>
          <cell r="D26" t="str">
            <v>UND</v>
          </cell>
          <cell r="E26">
            <v>499911</v>
          </cell>
          <cell r="F26">
            <v>420093</v>
          </cell>
        </row>
        <row r="27">
          <cell r="A27" t="str">
            <v>I26</v>
          </cell>
          <cell r="B27" t="str">
            <v>TAPA D 0.58 M EN POLIPROPILENO RECICLADO Y ARO EN HF</v>
          </cell>
          <cell r="C27" t="str">
            <v>Insumos</v>
          </cell>
          <cell r="D27" t="str">
            <v>UND</v>
          </cell>
          <cell r="E27">
            <v>216628</v>
          </cell>
          <cell r="F27">
            <v>182040</v>
          </cell>
        </row>
        <row r="28">
          <cell r="A28" t="str">
            <v>I27</v>
          </cell>
          <cell r="B28" t="str">
            <v>HIERRO LISO (DOVELAS)</v>
          </cell>
          <cell r="C28" t="str">
            <v>Insumos</v>
          </cell>
          <cell r="D28" t="str">
            <v>KG</v>
          </cell>
          <cell r="E28">
            <v>4166</v>
          </cell>
          <cell r="F28">
            <v>3501</v>
          </cell>
        </row>
        <row r="29">
          <cell r="A29" t="str">
            <v>I28</v>
          </cell>
          <cell r="B29" t="str">
            <v>ANCLAJES 1/2" X 8" (INCLUYE PERFORACIÓN Y ADHESIVO EPÓXICO)</v>
          </cell>
          <cell r="C29" t="str">
            <v>Insumos</v>
          </cell>
          <cell r="D29" t="str">
            <v>UND</v>
          </cell>
          <cell r="E29">
            <v>13330</v>
          </cell>
          <cell r="F29">
            <v>11202</v>
          </cell>
        </row>
        <row r="30">
          <cell r="A30" t="str">
            <v>I29</v>
          </cell>
          <cell r="B30" t="str">
            <v>CABLE 1/2" x 3 - ALTA RESISTENCIA</v>
          </cell>
          <cell r="C30" t="str">
            <v>Insumos</v>
          </cell>
          <cell r="D30" t="str">
            <v>ML</v>
          </cell>
          <cell r="E30">
            <v>13330</v>
          </cell>
          <cell r="F30">
            <v>11202</v>
          </cell>
        </row>
        <row r="31">
          <cell r="A31" t="str">
            <v>I30</v>
          </cell>
          <cell r="B31" t="str">
            <v>ALAMBRE DE PUA X 350 MTS CL 12</v>
          </cell>
          <cell r="C31" t="str">
            <v>Insumos</v>
          </cell>
          <cell r="D31" t="str">
            <v>ROLLO</v>
          </cell>
          <cell r="E31">
            <v>217462</v>
          </cell>
          <cell r="F31">
            <v>182741</v>
          </cell>
        </row>
        <row r="32">
          <cell r="A32" t="str">
            <v>I31</v>
          </cell>
          <cell r="B32" t="str">
            <v xml:space="preserve">ARENA DE PEÑA </v>
          </cell>
          <cell r="C32" t="str">
            <v>Insumos</v>
          </cell>
          <cell r="D32" t="str">
            <v>M3</v>
          </cell>
          <cell r="E32">
            <v>68934</v>
          </cell>
          <cell r="F32">
            <v>57928</v>
          </cell>
        </row>
        <row r="33">
          <cell r="A33" t="str">
            <v>I32</v>
          </cell>
          <cell r="B33" t="str">
            <v>ARENA LAVADA DE RIO</v>
          </cell>
          <cell r="C33" t="str">
            <v>Insumos</v>
          </cell>
          <cell r="D33" t="str">
            <v>M3</v>
          </cell>
          <cell r="E33">
            <v>98477</v>
          </cell>
          <cell r="F33">
            <v>82754</v>
          </cell>
        </row>
        <row r="34">
          <cell r="A34" t="str">
            <v>I33</v>
          </cell>
          <cell r="B34" t="str">
            <v>ARENA GRUESA</v>
          </cell>
          <cell r="C34" t="str">
            <v>Insumos</v>
          </cell>
          <cell r="D34" t="str">
            <v>M3</v>
          </cell>
          <cell r="E34">
            <v>47405</v>
          </cell>
          <cell r="F34">
            <v>39836</v>
          </cell>
        </row>
        <row r="35">
          <cell r="A35" t="str">
            <v>I34</v>
          </cell>
          <cell r="B35" t="str">
            <v>GRAVILLA COMUN DE RIO</v>
          </cell>
          <cell r="C35" t="str">
            <v>Insumos</v>
          </cell>
          <cell r="D35" t="str">
            <v>M3</v>
          </cell>
          <cell r="E35">
            <v>98477</v>
          </cell>
          <cell r="F35">
            <v>82754</v>
          </cell>
        </row>
        <row r="36">
          <cell r="A36" t="str">
            <v>I35</v>
          </cell>
          <cell r="B36" t="str">
            <v>GRAVILLA FINA 1/2"</v>
          </cell>
          <cell r="C36" t="str">
            <v>Insumos</v>
          </cell>
          <cell r="D36" t="str">
            <v>M3</v>
          </cell>
          <cell r="E36">
            <v>106053</v>
          </cell>
          <cell r="F36">
            <v>89120</v>
          </cell>
        </row>
        <row r="37">
          <cell r="A37" t="str">
            <v>I36</v>
          </cell>
          <cell r="B37" t="str">
            <v>MATERIAL SELECCIONADO DE 4"</v>
          </cell>
          <cell r="C37" t="str">
            <v>Insumos</v>
          </cell>
          <cell r="D37" t="str">
            <v>M3</v>
          </cell>
          <cell r="E37">
            <v>45451</v>
          </cell>
          <cell r="F37">
            <v>38194</v>
          </cell>
        </row>
        <row r="38">
          <cell r="A38" t="str">
            <v>I37</v>
          </cell>
          <cell r="B38" t="str">
            <v>PIEDRA MEDIA ZONGA</v>
          </cell>
          <cell r="C38" t="str">
            <v>Insumos</v>
          </cell>
          <cell r="D38" t="str">
            <v>M3</v>
          </cell>
          <cell r="E38">
            <v>60601</v>
          </cell>
          <cell r="F38">
            <v>50925</v>
          </cell>
        </row>
        <row r="39">
          <cell r="A39" t="str">
            <v>I38</v>
          </cell>
          <cell r="B39" t="str">
            <v>PIEDRA DE MANO</v>
          </cell>
          <cell r="C39" t="str">
            <v>Insumos</v>
          </cell>
          <cell r="D39" t="str">
            <v>M3</v>
          </cell>
          <cell r="E39">
            <v>60333</v>
          </cell>
          <cell r="F39">
            <v>50700</v>
          </cell>
        </row>
        <row r="40">
          <cell r="A40" t="str">
            <v>I39</v>
          </cell>
          <cell r="B40" t="str">
            <v>BASE GRANULAR B-200 NORMA INVIAS</v>
          </cell>
          <cell r="C40" t="str">
            <v>Insumos</v>
          </cell>
          <cell r="D40" t="str">
            <v>M3</v>
          </cell>
          <cell r="E40">
            <v>45451</v>
          </cell>
          <cell r="F40">
            <v>38194</v>
          </cell>
        </row>
        <row r="41">
          <cell r="A41" t="str">
            <v>I40</v>
          </cell>
          <cell r="B41" t="str">
            <v>BASE GRANULAR B-400 NORMA INVIAS</v>
          </cell>
          <cell r="C41" t="str">
            <v>Insumos</v>
          </cell>
          <cell r="D41" t="str">
            <v>M3</v>
          </cell>
          <cell r="E41">
            <v>53025</v>
          </cell>
          <cell r="F41">
            <v>44559</v>
          </cell>
        </row>
        <row r="42">
          <cell r="A42" t="str">
            <v>I41</v>
          </cell>
          <cell r="B42" t="str">
            <v>BASE GRANULAR B-600 NORMA INVIAS</v>
          </cell>
          <cell r="C42" t="str">
            <v>Insumos</v>
          </cell>
          <cell r="D42" t="str">
            <v>M3</v>
          </cell>
          <cell r="E42">
            <v>60601</v>
          </cell>
          <cell r="F42">
            <v>50925</v>
          </cell>
        </row>
        <row r="43">
          <cell r="A43" t="str">
            <v>I42</v>
          </cell>
          <cell r="B43" t="str">
            <v>BASE GRANULAR BG-1  NORMA INVIAS</v>
          </cell>
          <cell r="C43" t="str">
            <v>Insumos</v>
          </cell>
          <cell r="D43" t="str">
            <v>M3</v>
          </cell>
          <cell r="E43">
            <v>106053</v>
          </cell>
          <cell r="F43">
            <v>89120</v>
          </cell>
        </row>
        <row r="44">
          <cell r="A44" t="str">
            <v>I43</v>
          </cell>
          <cell r="B44" t="str">
            <v>SUB BASE GRANULAR SBG-1 NORMA INVIAS</v>
          </cell>
          <cell r="C44" t="str">
            <v>Insumos</v>
          </cell>
          <cell r="D44" t="str">
            <v>M3</v>
          </cell>
          <cell r="E44">
            <v>93931</v>
          </cell>
          <cell r="F44">
            <v>78934</v>
          </cell>
        </row>
        <row r="45">
          <cell r="A45" t="str">
            <v>I44</v>
          </cell>
          <cell r="B45" t="str">
            <v>SUB BASE GRANULAR SBG-4 NORMA INVIAS</v>
          </cell>
          <cell r="C45" t="str">
            <v>Insumos</v>
          </cell>
          <cell r="D45" t="str">
            <v>M3</v>
          </cell>
          <cell r="E45">
            <v>81810</v>
          </cell>
          <cell r="F45">
            <v>68748</v>
          </cell>
        </row>
        <row r="46">
          <cell r="A46" t="str">
            <v>I45</v>
          </cell>
          <cell r="B46" t="str">
            <v>AGUA M3</v>
          </cell>
          <cell r="C46" t="str">
            <v>Insumos</v>
          </cell>
          <cell r="D46" t="str">
            <v>M3</v>
          </cell>
          <cell r="E46">
            <v>2159</v>
          </cell>
          <cell r="F46">
            <v>2159</v>
          </cell>
        </row>
        <row r="47">
          <cell r="A47" t="str">
            <v>I46</v>
          </cell>
          <cell r="B47" t="str">
            <v>MATERIAL COMÚN DE CANTERA DE PRÉSTAMO EN SITIO DE TRANSPORTE/INSTALACIÓN EN OBRA</v>
          </cell>
          <cell r="C47" t="str">
            <v>Insumos</v>
          </cell>
          <cell r="D47" t="str">
            <v>M3</v>
          </cell>
          <cell r="E47">
            <v>18204</v>
          </cell>
          <cell r="F47">
            <v>18204</v>
          </cell>
        </row>
        <row r="48">
          <cell r="A48" t="str">
            <v>I47</v>
          </cell>
          <cell r="B48" t="str">
            <v>MATERIAL DE PRESTAMO CARGADO Y PUESTO EN OBRA</v>
          </cell>
          <cell r="C48" t="str">
            <v>Insumos</v>
          </cell>
          <cell r="D48" t="str">
            <v>M3</v>
          </cell>
          <cell r="E48">
            <v>22405</v>
          </cell>
          <cell r="F48">
            <v>22405</v>
          </cell>
        </row>
        <row r="49">
          <cell r="A49" t="str">
            <v>I48</v>
          </cell>
          <cell r="B49" t="str">
            <v>PIEDRA FILTRO</v>
          </cell>
          <cell r="C49" t="str">
            <v>Insumos</v>
          </cell>
          <cell r="D49" t="str">
            <v>M3</v>
          </cell>
          <cell r="E49">
            <v>61613</v>
          </cell>
          <cell r="F49">
            <v>61613</v>
          </cell>
        </row>
        <row r="50">
          <cell r="A50" t="str">
            <v>I49</v>
          </cell>
          <cell r="B50" t="str">
            <v>AGUA LITRO</v>
          </cell>
          <cell r="C50" t="str">
            <v>Insumos</v>
          </cell>
          <cell r="D50" t="str">
            <v>LT</v>
          </cell>
          <cell r="E50">
            <v>25</v>
          </cell>
          <cell r="F50">
            <v>25</v>
          </cell>
        </row>
        <row r="51">
          <cell r="A51" t="str">
            <v>I50</v>
          </cell>
          <cell r="B51" t="str">
            <v>AFIRMADO NORMA INVIAS</v>
          </cell>
          <cell r="C51" t="str">
            <v>Insumos</v>
          </cell>
          <cell r="D51" t="str">
            <v>M3</v>
          </cell>
          <cell r="E51">
            <v>53211</v>
          </cell>
          <cell r="F51">
            <v>53211</v>
          </cell>
        </row>
        <row r="52">
          <cell r="A52" t="str">
            <v>I51</v>
          </cell>
          <cell r="B52" t="str">
            <v>ARENA LIMPIA SIN SOBRETAMAÑOS</v>
          </cell>
          <cell r="C52" t="str">
            <v>Insumos</v>
          </cell>
          <cell r="D52" t="str">
            <v>M3</v>
          </cell>
          <cell r="E52">
            <v>50411</v>
          </cell>
          <cell r="F52">
            <v>50411</v>
          </cell>
        </row>
        <row r="53">
          <cell r="A53" t="str">
            <v>I52</v>
          </cell>
          <cell r="B53" t="str">
            <v>SUCIO DE RIO PARA AFIRMADOS</v>
          </cell>
          <cell r="C53" t="str">
            <v>Insumos</v>
          </cell>
          <cell r="D53" t="str">
            <v>M3</v>
          </cell>
          <cell r="E53">
            <v>49010</v>
          </cell>
          <cell r="F53">
            <v>49010</v>
          </cell>
        </row>
        <row r="54">
          <cell r="A54" t="str">
            <v>I53</v>
          </cell>
          <cell r="B54" t="str">
            <v>ACCESORIOS DE CONEXION POR ENCIMA PARA SANITARIO TIPO INSTITUCIONAL ELONGADO TIPO TOTO REF. TCDS O SIMILAR</v>
          </cell>
          <cell r="C54" t="str">
            <v>Insumos</v>
          </cell>
          <cell r="D54" t="str">
            <v>UND</v>
          </cell>
          <cell r="E54">
            <v>169684</v>
          </cell>
          <cell r="F54">
            <v>142592</v>
          </cell>
        </row>
        <row r="55">
          <cell r="A55" t="str">
            <v>I54</v>
          </cell>
          <cell r="B55" t="str">
            <v>ACCESORIOS DE CONEXION POSTERIOR PARA SANITARIOS MARCA A&amp;A Y MANCESA</v>
          </cell>
          <cell r="C55" t="str">
            <v>Insumos</v>
          </cell>
          <cell r="D55" t="str">
            <v>UND</v>
          </cell>
          <cell r="E55">
            <v>29523</v>
          </cell>
          <cell r="F55">
            <v>24809</v>
          </cell>
        </row>
        <row r="56">
          <cell r="A56" t="str">
            <v>I55</v>
          </cell>
          <cell r="B56" t="str">
            <v>ACCESORIOS PARA CONECTAR VÁLVULA ORINAL MEDIANO TIPO DOCOL REF. 4 AA TCDO1 O SIMILAR</v>
          </cell>
          <cell r="C56" t="str">
            <v>Insumos</v>
          </cell>
          <cell r="D56" t="str">
            <v>UND</v>
          </cell>
          <cell r="E56">
            <v>70297</v>
          </cell>
          <cell r="F56">
            <v>59073</v>
          </cell>
        </row>
        <row r="57">
          <cell r="A57" t="str">
            <v>I56</v>
          </cell>
          <cell r="B57" t="str">
            <v>BOTON ANTIVANDALICO CON PALANCA PARA MINUSVALIDO METÁLICO CROMADO PARA ACCIONAR VÁLVULA DE DESCARGA TIPO DOCOL REF. 4 AA 0184906 O SIMILAR.</v>
          </cell>
          <cell r="C57" t="str">
            <v>Insumos</v>
          </cell>
          <cell r="D57" t="str">
            <v>UND</v>
          </cell>
          <cell r="E57">
            <v>102025</v>
          </cell>
          <cell r="F57">
            <v>85735</v>
          </cell>
        </row>
        <row r="58">
          <cell r="A58" t="str">
            <v>I57</v>
          </cell>
          <cell r="B58" t="str">
            <v>BOTON ANTIVANDALICO METÁLICO CROMADO PARA ACCIONAR VÁLVULA DE DESCARGA TIPO DOCOL REF. 4 AA 01505006 O SIMILAR.</v>
          </cell>
          <cell r="C58" t="str">
            <v>Insumos</v>
          </cell>
          <cell r="D58" t="str">
            <v>UND</v>
          </cell>
          <cell r="E58">
            <v>359594</v>
          </cell>
          <cell r="F58">
            <v>302180</v>
          </cell>
        </row>
        <row r="59">
          <cell r="A59" t="str">
            <v>I58</v>
          </cell>
          <cell r="B59" t="str">
            <v>CEPILLERO EN PORCELANA TIPO ELITE DE CORONA REF. 06150100-1 O SIMILAR.</v>
          </cell>
          <cell r="C59" t="str">
            <v>Insumos</v>
          </cell>
          <cell r="D59" t="str">
            <v>UND</v>
          </cell>
          <cell r="E59">
            <v>16664</v>
          </cell>
          <cell r="F59">
            <v>14003</v>
          </cell>
        </row>
        <row r="60">
          <cell r="A60" t="str">
            <v>I59</v>
          </cell>
          <cell r="B60" t="str">
            <v>CEPILLERO EN PORCELANA TIPO ESPACIO DE CORONA REF. 04250100-1 O SIMILAR.</v>
          </cell>
          <cell r="C60" t="str">
            <v>Insumos</v>
          </cell>
          <cell r="D60" t="str">
            <v>UND</v>
          </cell>
          <cell r="E60">
            <v>25982</v>
          </cell>
          <cell r="F60">
            <v>21834</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246193</v>
          </cell>
          <cell r="F61">
            <v>206885</v>
          </cell>
        </row>
        <row r="62">
          <cell r="A62" t="str">
            <v>I61</v>
          </cell>
          <cell r="B62" t="str">
            <v>COMBO TIPO AVANTI COLOR BLANCO REF. 30336100K DE CORONA O SIMILAR (INCLUYE SANITARIO AVANTI CON TAPA Y TANQUE, LAVAMANOS DE PEDESTAL AVANTI).</v>
          </cell>
          <cell r="C62" t="str">
            <v>Insumos</v>
          </cell>
          <cell r="D62" t="str">
            <v>UND</v>
          </cell>
          <cell r="E62">
            <v>362098</v>
          </cell>
          <cell r="F62">
            <v>304284</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148474</v>
          </cell>
          <cell r="F63">
            <v>124768</v>
          </cell>
        </row>
        <row r="64">
          <cell r="A64" t="str">
            <v>I63</v>
          </cell>
          <cell r="B64" t="str">
            <v>GRIFERÍA LAVAMANOS ANTIVANDÁLICO CON PICO EXPUESTO REF:701310001 CORONA O SIMILAR</v>
          </cell>
          <cell r="C64" t="str">
            <v>Insumos</v>
          </cell>
          <cell r="D64" t="str">
            <v>UND</v>
          </cell>
          <cell r="E64">
            <v>415974</v>
          </cell>
          <cell r="F64">
            <v>349558</v>
          </cell>
        </row>
        <row r="65">
          <cell r="A65" t="str">
            <v>I64</v>
          </cell>
          <cell r="B65" t="str">
            <v>CONJUNTO GRIFERIA LAVAMANOS PRYSMA 4" CROMO TIPO GRIVAL REF. 54130 O SIMILAR (INCLUYE DESAGUE, SIFÓN BOTELLA Y GRAPAS).</v>
          </cell>
          <cell r="C65" t="str">
            <v>Insumos</v>
          </cell>
          <cell r="D65" t="str">
            <v>UND</v>
          </cell>
          <cell r="E65">
            <v>86202</v>
          </cell>
          <cell r="F65">
            <v>72439</v>
          </cell>
        </row>
        <row r="66">
          <cell r="A66" t="str">
            <v>I65</v>
          </cell>
          <cell r="B66" t="str">
            <v>CONJUNTO SANITARIO TIPO ACUACER COLOR BLANCO DE CORONA O SIMILAR (INCLUYE SANITARIO, TAPA, TANQUE, GRIFERIA, ACCESORIOS DE CONEXIÓN E INSTALACIÓN.)</v>
          </cell>
          <cell r="C66" t="str">
            <v>Insumos</v>
          </cell>
          <cell r="D66" t="str">
            <v>UND</v>
          </cell>
          <cell r="E66">
            <v>276157</v>
          </cell>
          <cell r="F66">
            <v>232065</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558751</v>
          </cell>
          <cell r="F67">
            <v>469539</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764159</v>
          </cell>
          <cell r="F68">
            <v>642150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513450</v>
          </cell>
          <cell r="F69">
            <v>431471</v>
          </cell>
        </row>
        <row r="70">
          <cell r="A70" t="str">
            <v>I69</v>
          </cell>
          <cell r="B70" t="str">
            <v>DUCHA MEZCLADORA CROMADA 8" TIPO GALAXIA DE GRIVAL SIN SALIDA BAÑERA REF. 50400001 O SIMILAR (INCLUYE UNIVERSAL, MEZCLADOR Y REGADERA)</v>
          </cell>
          <cell r="C70" t="str">
            <v>Insumos</v>
          </cell>
          <cell r="D70" t="str">
            <v>UND</v>
          </cell>
          <cell r="E70">
            <v>98486</v>
          </cell>
          <cell r="F70">
            <v>82761</v>
          </cell>
        </row>
        <row r="71">
          <cell r="A71" t="str">
            <v>I70</v>
          </cell>
          <cell r="B71" t="str">
            <v>DUCHA ANTIVANDÁLICA CON REGADERA TUBULAR REF: 754000001 CORONA O SIMILAR</v>
          </cell>
          <cell r="C71" t="str">
            <v>Insumos</v>
          </cell>
          <cell r="D71" t="str">
            <v>UND</v>
          </cell>
          <cell r="E71">
            <v>186956</v>
          </cell>
          <cell r="F71">
            <v>157106</v>
          </cell>
        </row>
        <row r="72">
          <cell r="A72" t="str">
            <v>I71</v>
          </cell>
          <cell r="B72" t="str">
            <v>DUCHA SENCILLA GALAXIA REF. 50430001 TIPO GRIVAL O SIMILAR. (INCLUYE UNIVERSAL Y REGADERA)</v>
          </cell>
          <cell r="C72" t="str">
            <v>Insumos</v>
          </cell>
          <cell r="D72" t="str">
            <v>UND</v>
          </cell>
          <cell r="E72">
            <v>45747</v>
          </cell>
          <cell r="F72">
            <v>38443</v>
          </cell>
        </row>
        <row r="73">
          <cell r="A73" t="str">
            <v>I72</v>
          </cell>
          <cell r="B73" t="str">
            <v>GANCHOS  EN PORCELANA TIPO ELITE REF. 06170100-1 DE CORONA O SIMILAR. (JUEGO DE 2 UND)</v>
          </cell>
          <cell r="C73" t="str">
            <v>Insumos</v>
          </cell>
          <cell r="D73" t="str">
            <v>JUEGO</v>
          </cell>
          <cell r="E73">
            <v>27268</v>
          </cell>
          <cell r="F73">
            <v>22914</v>
          </cell>
        </row>
        <row r="74">
          <cell r="A74" t="str">
            <v>I73</v>
          </cell>
          <cell r="B74" t="str">
            <v>GANCHOS  EN PORCELANA TIPO ESPACIO REF. 04270100-1 DE CORONA O SIMILAR. (JUEGO DE 2 UND)</v>
          </cell>
          <cell r="C74" t="str">
            <v>Insumos</v>
          </cell>
          <cell r="D74" t="str">
            <v>JUEGO</v>
          </cell>
          <cell r="E74">
            <v>23268</v>
          </cell>
          <cell r="F74">
            <v>19553</v>
          </cell>
        </row>
        <row r="75">
          <cell r="A75" t="str">
            <v>I74</v>
          </cell>
          <cell r="B75" t="str">
            <v>JABONERA DUCHA EN PORCELANA TIPO ELITE REF. 06110100-1 DE CORONA O SIMILAR.</v>
          </cell>
          <cell r="C75" t="str">
            <v>Insumos</v>
          </cell>
          <cell r="D75" t="str">
            <v>UND</v>
          </cell>
          <cell r="E75">
            <v>30301</v>
          </cell>
          <cell r="F75">
            <v>25463</v>
          </cell>
        </row>
        <row r="76">
          <cell r="A76" t="str">
            <v>I75</v>
          </cell>
          <cell r="B76" t="str">
            <v>JABONERA DUCHA EN PORCELANA TIPO ESPACIO REF. 04210100-1 DE CORONA O SIMILAR.</v>
          </cell>
          <cell r="C76" t="str">
            <v>Insumos</v>
          </cell>
          <cell r="D76" t="str">
            <v>UND</v>
          </cell>
          <cell r="E76">
            <v>15150</v>
          </cell>
          <cell r="F76">
            <v>12731</v>
          </cell>
        </row>
        <row r="77">
          <cell r="A77" t="str">
            <v>I76</v>
          </cell>
          <cell r="B77" t="str">
            <v>JABONERA LAVAMANOS EN PORCELANA TIPO ELITE REF. 06130100-1 DE CORONA O SIMILAR.</v>
          </cell>
          <cell r="C77" t="str">
            <v>Insumos</v>
          </cell>
          <cell r="D77" t="str">
            <v>UND</v>
          </cell>
          <cell r="E77">
            <v>22723</v>
          </cell>
          <cell r="F77">
            <v>19095</v>
          </cell>
        </row>
        <row r="78">
          <cell r="A78" t="str">
            <v>I77</v>
          </cell>
          <cell r="B78" t="str">
            <v>JABONERA LAVAMANOS EN PORCELANA TIPO ESPACIO REF. 04230100-1 DE CORONA O SIMILAR.</v>
          </cell>
          <cell r="C78" t="str">
            <v>Insumos</v>
          </cell>
          <cell r="D78" t="str">
            <v>UND</v>
          </cell>
          <cell r="E78">
            <v>27620</v>
          </cell>
          <cell r="F78">
            <v>23210</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95947</v>
          </cell>
          <cell r="F79">
            <v>80628</v>
          </cell>
        </row>
        <row r="80">
          <cell r="A80" t="str">
            <v>I79</v>
          </cell>
          <cell r="B80" t="str">
            <v>JUEGO INCRUSTACIONES X 4 UND TIPO PORCELANA DE CORONA-1 O SIMILAR (JABONERA LAVAMANOS, 2 GANCHOS, CEPILLERA, JABONERA DUCHA Y TOALLERO).</v>
          </cell>
          <cell r="C80" t="str">
            <v>Insumos</v>
          </cell>
          <cell r="D80" t="str">
            <v>UND</v>
          </cell>
          <cell r="E80">
            <v>95947</v>
          </cell>
          <cell r="F80">
            <v>80628</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155371</v>
          </cell>
          <cell r="F81">
            <v>130564</v>
          </cell>
        </row>
        <row r="82">
          <cell r="A82" t="str">
            <v>I81</v>
          </cell>
          <cell r="B82" t="str">
            <v>KIT GRIFERIA LAVAPLATOS SENCILLO GALAXIA CROMO REF. 50960 GRIVAL O SIMILAR (INCLUYE SIFON EN P, CANASTILLA 4" Y GRIVALFLEX)</v>
          </cell>
          <cell r="C82" t="str">
            <v>Insumos</v>
          </cell>
          <cell r="D82" t="str">
            <v>UND</v>
          </cell>
          <cell r="E82">
            <v>71055</v>
          </cell>
          <cell r="F82">
            <v>59710</v>
          </cell>
        </row>
        <row r="83">
          <cell r="A83" t="str">
            <v>I82</v>
          </cell>
          <cell r="B83" t="str">
            <v>LAVAMANOS SOBREPONER LINEA MARSELLA COLOR BLANCO DE CORONA REF. .13011000 O SIMILAR.</v>
          </cell>
          <cell r="C83" t="str">
            <v>Insumos</v>
          </cell>
          <cell r="D83" t="str">
            <v>UND</v>
          </cell>
          <cell r="E83">
            <v>97115</v>
          </cell>
          <cell r="F83">
            <v>81609</v>
          </cell>
        </row>
        <row r="84">
          <cell r="A84" t="str">
            <v>I83</v>
          </cell>
          <cell r="B84" t="str">
            <v>LAVAMANOS SOBREPONER LINEA STILO COLOR BLANCO DE CORONA REF. 072591001 O SIMILAR.</v>
          </cell>
          <cell r="C84" t="str">
            <v>Insumos</v>
          </cell>
          <cell r="D84" t="str">
            <v>UND</v>
          </cell>
          <cell r="E84">
            <v>227258</v>
          </cell>
          <cell r="F84">
            <v>190973</v>
          </cell>
        </row>
        <row r="85">
          <cell r="A85" t="str">
            <v>I84</v>
          </cell>
          <cell r="B85" t="str">
            <v>LAVAMANOS NOVARA DE SOBREPONER (INCLUYE ACCESORIOS) TIPO CORONA  O SIMILAR.</v>
          </cell>
          <cell r="C85" t="str">
            <v>Insumos</v>
          </cell>
          <cell r="D85" t="str">
            <v>UND</v>
          </cell>
          <cell r="E85">
            <v>220590</v>
          </cell>
          <cell r="F85">
            <v>185370</v>
          </cell>
        </row>
        <row r="86">
          <cell r="A86" t="str">
            <v>I85</v>
          </cell>
          <cell r="B86" t="str">
            <v>LAVAPLATOS DE EMPOTRAR DOBLE EN ACERO INOXIDABLE - TIPO SOCODA O SIMILAR - DIMENSIONES 81 X 51 CM.</v>
          </cell>
          <cell r="C86" t="str">
            <v>Insumos</v>
          </cell>
          <cell r="D86" t="str">
            <v>UND</v>
          </cell>
          <cell r="E86">
            <v>227258</v>
          </cell>
          <cell r="F86">
            <v>190973</v>
          </cell>
        </row>
        <row r="87">
          <cell r="A87" t="str">
            <v>I86</v>
          </cell>
          <cell r="B87" t="str">
            <v>LAVAPLATOS DE EMPOTRAR EN ACERO INOXIDABLE - TIPO SOCODA O SIMILAR - DIMENSIONES 45 X 49 CM.</v>
          </cell>
          <cell r="C87" t="str">
            <v>Insumos</v>
          </cell>
          <cell r="D87" t="str">
            <v>UND</v>
          </cell>
          <cell r="E87">
            <v>174230</v>
          </cell>
          <cell r="F87">
            <v>146412</v>
          </cell>
        </row>
        <row r="88">
          <cell r="A88" t="str">
            <v>I87</v>
          </cell>
          <cell r="B88" t="str">
            <v>MUEBLE ABIERTO PARA TAZA INSTITUCIONAL ELONGADA TIPO TOTO COLOR BLANCO REF. 5 AA SC534 O SIMILAR.</v>
          </cell>
          <cell r="C88" t="str">
            <v>Insumos</v>
          </cell>
          <cell r="D88" t="str">
            <v>UND</v>
          </cell>
          <cell r="E88">
            <v>87872</v>
          </cell>
          <cell r="F88">
            <v>73842</v>
          </cell>
        </row>
        <row r="89">
          <cell r="A89" t="str">
            <v>I88</v>
          </cell>
          <cell r="B89" t="str">
            <v>MUEBLE ABIERTO PARA TAZA INSTITUCIONAL ELONGADA TIPO TOTO COLOR BLANCO REF. 5 AA SC534 O SIMILAR.</v>
          </cell>
          <cell r="C89" t="str">
            <v>Insumos</v>
          </cell>
          <cell r="D89" t="str">
            <v>UND</v>
          </cell>
          <cell r="E89">
            <v>52193</v>
          </cell>
          <cell r="F89">
            <v>43860</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206047</v>
          </cell>
          <cell r="F90">
            <v>173149</v>
          </cell>
        </row>
        <row r="91">
          <cell r="A91" t="str">
            <v>I90</v>
          </cell>
          <cell r="B91" t="str">
            <v xml:space="preserve">ORINAL MEDIANO DE COLGAR LÍNEA SANTA FÉ EN PORCELANA COLOR BLANCO TIPO CORONA REF. 00401100-1 O SIMILAR. </v>
          </cell>
          <cell r="C91" t="str">
            <v>Insumos</v>
          </cell>
          <cell r="D91" t="str">
            <v>UND</v>
          </cell>
          <cell r="E91">
            <v>196578</v>
          </cell>
          <cell r="F91">
            <v>165192</v>
          </cell>
        </row>
        <row r="92">
          <cell r="A92" t="str">
            <v>I91</v>
          </cell>
          <cell r="B92" t="str">
            <v xml:space="preserve">ORINAL TIPO GOTTA BAJO CONSUMO 0,5 LPF SIFON OCULTO TIPO + GRIFERIA TIPO PUSH ANTIVANDALICA,  CORONA O SIMILAR </v>
          </cell>
          <cell r="C92" t="str">
            <v>Insumos</v>
          </cell>
          <cell r="D92" t="str">
            <v>UND</v>
          </cell>
          <cell r="E92">
            <v>682069</v>
          </cell>
          <cell r="F92">
            <v>573167</v>
          </cell>
        </row>
        <row r="93">
          <cell r="A93" t="str">
            <v>I92</v>
          </cell>
          <cell r="B93" t="str">
            <v>PAPELERA EN PORCELANA TIPO ELITE REF. 06140100-1 DE CORONA O SIMILAR.</v>
          </cell>
          <cell r="C93" t="str">
            <v>Insumos</v>
          </cell>
          <cell r="D93" t="str">
            <v>UND</v>
          </cell>
          <cell r="E93">
            <v>25758</v>
          </cell>
          <cell r="F93">
            <v>21645</v>
          </cell>
        </row>
        <row r="94">
          <cell r="A94" t="str">
            <v>I93</v>
          </cell>
          <cell r="B94" t="str">
            <v>PAPELERA EN PORCELANA TIPO ESPACIO REF. 04240100-1 TIPO CORONA O SIMILAR.</v>
          </cell>
          <cell r="C94" t="str">
            <v>Insumos</v>
          </cell>
          <cell r="D94" t="str">
            <v>UND</v>
          </cell>
          <cell r="E94">
            <v>29962</v>
          </cell>
          <cell r="F94">
            <v>25178</v>
          </cell>
        </row>
        <row r="95">
          <cell r="A95" t="str">
            <v>I94</v>
          </cell>
          <cell r="B95" t="str">
            <v>SANITARIO PARA DISCAPACITADO ELONGADO SIN ASIENTO COLOR BLANCO DE CONEXIÓN POR ENCIMA LINEA ADRIATICA DE CORONA REF. 21 AA 1318 O SIMILAR.</v>
          </cell>
          <cell r="C95" t="str">
            <v>Insumos</v>
          </cell>
          <cell r="D95" t="str">
            <v>UND</v>
          </cell>
          <cell r="E95">
            <v>392401</v>
          </cell>
          <cell r="F95">
            <v>329749</v>
          </cell>
        </row>
        <row r="96">
          <cell r="A96" t="str">
            <v>I95</v>
          </cell>
          <cell r="B96" t="str">
            <v>SANITARIO TIPO INSTITUCIONAL BAJO CONSUMO 1.6 LITROS POR DESCARGA, COLOR BLANCO PARA CONEXIÓN POR DETRÁS, NO INCLUYE MUEBLE  MANCESA REF 21-AA-41</v>
          </cell>
          <cell r="C96" t="str">
            <v>Insumos</v>
          </cell>
          <cell r="D96" t="str">
            <v>UND</v>
          </cell>
          <cell r="E96">
            <v>181076</v>
          </cell>
          <cell r="F96">
            <v>152165</v>
          </cell>
        </row>
        <row r="97">
          <cell r="A97" t="str">
            <v>I96</v>
          </cell>
          <cell r="B97" t="str">
            <v>SECADOR ELECTRICO PARA MANOS LIBRES EN ACERO INOXIDABLE 304 SATINADO TIPO ACCESORIOS &amp; ACABADOS REF. 1 AA 1318 O SIMILAR.</v>
          </cell>
          <cell r="C97" t="str">
            <v>Insumos</v>
          </cell>
          <cell r="D97" t="str">
            <v>UND</v>
          </cell>
          <cell r="E97">
            <v>866613</v>
          </cell>
          <cell r="F97">
            <v>728246</v>
          </cell>
        </row>
        <row r="98">
          <cell r="A98" t="str">
            <v>I97</v>
          </cell>
          <cell r="B98" t="str">
            <v>SIFON P PARA ORINAL SANTA FÉ TIPO GRIVAL REF.. 93301 O SIMILAR</v>
          </cell>
          <cell r="C98" t="str">
            <v>Insumos</v>
          </cell>
          <cell r="D98" t="str">
            <v>UND</v>
          </cell>
          <cell r="E98">
            <v>11348</v>
          </cell>
          <cell r="F98">
            <v>9536</v>
          </cell>
        </row>
        <row r="99">
          <cell r="A99" t="str">
            <v>I98</v>
          </cell>
          <cell r="B99" t="str">
            <v>TOALLERO EN PORCELANA TIPO ELITE REF. 09190100-1 DE CORONA O SIMILAR.</v>
          </cell>
          <cell r="C99" t="str">
            <v>Insumos</v>
          </cell>
          <cell r="D99" t="str">
            <v>UND</v>
          </cell>
          <cell r="E99">
            <v>19996</v>
          </cell>
          <cell r="F99">
            <v>16803</v>
          </cell>
        </row>
        <row r="100">
          <cell r="A100" t="str">
            <v>I99</v>
          </cell>
          <cell r="B100" t="str">
            <v>TOALLERO EN PORCELANA TIPO ESPACIO REF. 04290100-1 DE CORONA O SIMILAR.</v>
          </cell>
          <cell r="C100" t="str">
            <v>Insumos</v>
          </cell>
          <cell r="D100" t="str">
            <v>UND</v>
          </cell>
          <cell r="E100">
            <v>28986</v>
          </cell>
          <cell r="F100">
            <v>24358</v>
          </cell>
        </row>
        <row r="101">
          <cell r="A101" t="str">
            <v>I100</v>
          </cell>
          <cell r="B101" t="str">
            <v>VALVULA ANTIVANDALICA  PARA ORINAL</v>
          </cell>
          <cell r="C101" t="str">
            <v>Insumos</v>
          </cell>
          <cell r="D101" t="str">
            <v>UND</v>
          </cell>
          <cell r="E101">
            <v>156703</v>
          </cell>
          <cell r="F101">
            <v>131683</v>
          </cell>
        </row>
        <row r="102">
          <cell r="A102" t="str">
            <v>I101</v>
          </cell>
          <cell r="B102" t="str">
            <v>VALVULA ANTIVANDALICA PARA SANITARIO ALTA PRESION TIPO DOCOL REF. 4 AA 01051300 O SIMILAR.</v>
          </cell>
          <cell r="C102" t="str">
            <v>Insumos</v>
          </cell>
          <cell r="D102" t="str">
            <v>UND</v>
          </cell>
          <cell r="E102">
            <v>240896</v>
          </cell>
          <cell r="F102">
            <v>202434</v>
          </cell>
        </row>
        <row r="103">
          <cell r="A103" t="str">
            <v>I102</v>
          </cell>
          <cell r="B103" t="str">
            <v>VALVULA ANTIVANDALICA PARA SANITARIO BAJA PRESION TIPO DOCOL REF. 4 AA 01021500 O SIMILAR.</v>
          </cell>
          <cell r="C103" t="str">
            <v>Insumos</v>
          </cell>
          <cell r="D103" t="str">
            <v>UND</v>
          </cell>
          <cell r="E103">
            <v>104083</v>
          </cell>
          <cell r="F103">
            <v>87465</v>
          </cell>
        </row>
        <row r="104">
          <cell r="A104" t="str">
            <v>I103</v>
          </cell>
          <cell r="B104" t="str">
            <v>DISPENSADOR PARA JABON LIQUIDO MARCA A&amp;A CUERPO EN ACERO INOXIDABLE CAPACIDAD 1.2 LITROS. REF 8-AA-600</v>
          </cell>
          <cell r="C104" t="str">
            <v>Insumos</v>
          </cell>
          <cell r="D104" t="str">
            <v>UND</v>
          </cell>
          <cell r="E104">
            <v>111071</v>
          </cell>
          <cell r="F104">
            <v>93337</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194024</v>
          </cell>
          <cell r="F105">
            <v>163045</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804215</v>
          </cell>
          <cell r="F106">
            <v>675811</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1335675</v>
          </cell>
          <cell r="F107">
            <v>1122416</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137784</v>
          </cell>
          <cell r="F108">
            <v>115785</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309313</v>
          </cell>
          <cell r="F109">
            <v>259927</v>
          </cell>
        </row>
        <row r="110">
          <cell r="A110" t="str">
            <v>I109</v>
          </cell>
          <cell r="B110" t="str">
            <v>BARRA DE SEGURIDAD EN ACERO INOXIDABLE SATINADO CON TORNILLOS ESCONDIDOS PARA INSTALAR EN SANITARIO SIN TANQUE MARCA A&amp;A REF 8-AA-808</v>
          </cell>
          <cell r="C110" t="str">
            <v>Insumos</v>
          </cell>
          <cell r="D110" t="str">
            <v>UND</v>
          </cell>
          <cell r="E110">
            <v>400700</v>
          </cell>
          <cell r="F110">
            <v>336723</v>
          </cell>
        </row>
        <row r="111">
          <cell r="A111" t="str">
            <v>I110</v>
          </cell>
          <cell r="B111" t="str">
            <v>PERCHA SENCILLA EN ACERO INOXIDABLE MARCA A&amp;A REF 8-AA210B</v>
          </cell>
          <cell r="C111" t="str">
            <v>Insumos</v>
          </cell>
          <cell r="D111" t="str">
            <v>UND</v>
          </cell>
          <cell r="E111">
            <v>33741</v>
          </cell>
          <cell r="F111">
            <v>28354</v>
          </cell>
        </row>
        <row r="112">
          <cell r="A112" t="str">
            <v>I111</v>
          </cell>
          <cell r="B112" t="str">
            <v>PERCHA SENCILLA EN ACERO INOXIDABLE MARCA A&amp;A REF 8-AA211B</v>
          </cell>
          <cell r="C112" t="str">
            <v>Insumos</v>
          </cell>
          <cell r="D112" t="str">
            <v>UND</v>
          </cell>
          <cell r="E112">
            <v>36553</v>
          </cell>
          <cell r="F112">
            <v>30717</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308278</v>
          </cell>
          <cell r="F113">
            <v>259057</v>
          </cell>
        </row>
        <row r="114">
          <cell r="A114" t="str">
            <v>I113</v>
          </cell>
          <cell r="B114" t="str">
            <v>SANITARIO LINEA INFANTIL COMPLETO CON FLUITMASTER Y VALVULA DE REGULACION SANITARIA</v>
          </cell>
          <cell r="C114" t="str">
            <v>Insumos</v>
          </cell>
          <cell r="D114" t="str">
            <v>UND</v>
          </cell>
          <cell r="E114">
            <v>533238</v>
          </cell>
          <cell r="F114">
            <v>448099</v>
          </cell>
        </row>
        <row r="115">
          <cell r="A115" t="str">
            <v>I114</v>
          </cell>
          <cell r="B115" t="str">
            <v>FLUITMASTER  PARA SANITARIO</v>
          </cell>
          <cell r="C115" t="str">
            <v>Insumos</v>
          </cell>
          <cell r="D115" t="str">
            <v>UND</v>
          </cell>
          <cell r="E115">
            <v>49990</v>
          </cell>
          <cell r="F115">
            <v>42008</v>
          </cell>
        </row>
        <row r="116">
          <cell r="A116" t="str">
            <v>I115</v>
          </cell>
          <cell r="B116" t="str">
            <v>LAVAPLATOS SOCODA 80*51 DOBLE POCETA,MEZCLADOR PISCIS DE LAVAPLATOS,KIT DE CANASTILLA Y SIFÓN</v>
          </cell>
          <cell r="C116" t="str">
            <v>Insumos</v>
          </cell>
          <cell r="D116" t="str">
            <v>UND</v>
          </cell>
          <cell r="E116">
            <v>349939</v>
          </cell>
          <cell r="F116">
            <v>294066</v>
          </cell>
        </row>
        <row r="117">
          <cell r="A117" t="str">
            <v>I116</v>
          </cell>
          <cell r="B117" t="str">
            <v>LAVAPLATOS SOCODA 60*40,MEZCLADOR PISCIS DE LAVAPLATOS,KIT CANASTILLA Y SIFÓN</v>
          </cell>
          <cell r="C117" t="str">
            <v>Insumos</v>
          </cell>
          <cell r="D117" t="str">
            <v>UND</v>
          </cell>
          <cell r="E117">
            <v>183302</v>
          </cell>
          <cell r="F117">
            <v>154035</v>
          </cell>
        </row>
        <row r="118">
          <cell r="A118" t="str">
            <v>I117</v>
          </cell>
          <cell r="B118" t="str">
            <v>LAVAPLATOS SOCODA 1.00*51,MEZCLADOR PISCIS DE LAVAPALTOS,KIT DE CANASTILLA Y SIFÓN</v>
          </cell>
          <cell r="C118" t="str">
            <v>Insumos</v>
          </cell>
          <cell r="D118" t="str">
            <v>UND</v>
          </cell>
          <cell r="E118">
            <v>216628</v>
          </cell>
          <cell r="F118">
            <v>182040</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291542</v>
          </cell>
          <cell r="F119">
            <v>244993</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675110</v>
          </cell>
          <cell r="F120">
            <v>567319</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811951</v>
          </cell>
          <cell r="F121">
            <v>682312</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711562</v>
          </cell>
          <cell r="F122">
            <v>597951</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1033388</v>
          </cell>
          <cell r="F123">
            <v>868393</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950361</v>
          </cell>
          <cell r="F124">
            <v>798623</v>
          </cell>
        </row>
        <row r="125">
          <cell r="A125" t="str">
            <v>I124</v>
          </cell>
          <cell r="B125" t="str">
            <v>PUERTA DUCHA ACRILICO (INCLUYE MARCO EN ALUMINIO ANODIZADO, PASADOR Y TOALLERO) A TODO COSTO</v>
          </cell>
          <cell r="C125" t="str">
            <v>Insumos</v>
          </cell>
          <cell r="D125" t="str">
            <v>M2</v>
          </cell>
          <cell r="E125">
            <v>282253</v>
          </cell>
          <cell r="F125">
            <v>237187</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1033388</v>
          </cell>
          <cell r="F126">
            <v>868393</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945589</v>
          </cell>
          <cell r="F127">
            <v>794613</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858349</v>
          </cell>
          <cell r="F128">
            <v>721302</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745447</v>
          </cell>
          <cell r="F129">
            <v>626426</v>
          </cell>
        </row>
        <row r="130">
          <cell r="A130" t="str">
            <v>I129</v>
          </cell>
          <cell r="B130" t="str">
            <v>SUMINISTRO E INSTALACION DE ESPEJO   4 MM. BISELADO Y PULIDO EN CUATRO LADOS. (INCLUYE ELEMENTOS DE FIJACIÓN AL MURO).</v>
          </cell>
          <cell r="C130" t="str">
            <v>Insumos</v>
          </cell>
          <cell r="D130" t="str">
            <v>M2</v>
          </cell>
          <cell r="E130">
            <v>132160</v>
          </cell>
          <cell r="F130">
            <v>111059</v>
          </cell>
        </row>
        <row r="131">
          <cell r="A131" t="str">
            <v>I130</v>
          </cell>
          <cell r="B131" t="str">
            <v>SUMINISTRO E INSTALACION DE ESPEJO  6 MM. SIN BISELAR Y SIN MARCO. (INCLUYE ELEMENTOS DE FIJACIÓN AL MURO).</v>
          </cell>
          <cell r="C131" t="str">
            <v>Insumos</v>
          </cell>
          <cell r="D131" t="str">
            <v>M2</v>
          </cell>
          <cell r="E131">
            <v>146526</v>
          </cell>
          <cell r="F131">
            <v>123131</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318509</v>
          </cell>
          <cell r="F132">
            <v>267655</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293040</v>
          </cell>
          <cell r="F133">
            <v>246252</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719649</v>
          </cell>
          <cell r="F134">
            <v>604747</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678824</v>
          </cell>
          <cell r="F135">
            <v>570440</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741465</v>
          </cell>
          <cell r="F136">
            <v>623080</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727829</v>
          </cell>
          <cell r="F137">
            <v>611621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823660</v>
          </cell>
          <cell r="F138">
            <v>692151</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823660</v>
          </cell>
          <cell r="F139">
            <v>692151</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823660</v>
          </cell>
          <cell r="F140">
            <v>692151</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734802</v>
          </cell>
          <cell r="F141">
            <v>617481</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687988</v>
          </cell>
          <cell r="F142">
            <v>578141</v>
          </cell>
        </row>
        <row r="143">
          <cell r="A143" t="str">
            <v>I142</v>
          </cell>
          <cell r="B143" t="str">
            <v>VENTANERIA APOYADA EN PERFILERIA DE ALUMINIO EMBEBIDA EN MURO Y CIELO RASO, CON VIDRIO TEMPLADO 8MM INCOLORO</v>
          </cell>
          <cell r="C143" t="str">
            <v>Insumos</v>
          </cell>
          <cell r="D143" t="str">
            <v>M2</v>
          </cell>
          <cell r="E143">
            <v>389217</v>
          </cell>
          <cell r="F143">
            <v>327073</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570266</v>
          </cell>
          <cell r="F144">
            <v>479215</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172411</v>
          </cell>
          <cell r="F145">
            <v>144883</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281921</v>
          </cell>
          <cell r="F146">
            <v>236908</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299373</v>
          </cell>
          <cell r="F147">
            <v>251574</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1190228</v>
          </cell>
          <cell r="F148">
            <v>1000192</v>
          </cell>
        </row>
        <row r="149">
          <cell r="A149" t="str">
            <v>I148</v>
          </cell>
          <cell r="B149" t="str">
            <v>REJILLA EN ALUMINIO ANODIZADO MATE BLANCO SU LONGUITUD ES VARIABLE, VERIFICAR EN PLANTAS GENERALES.</v>
          </cell>
          <cell r="C149" t="str">
            <v>Insumos</v>
          </cell>
          <cell r="D149" t="str">
            <v>M2</v>
          </cell>
          <cell r="E149">
            <v>359370</v>
          </cell>
          <cell r="F149">
            <v>301992</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359370</v>
          </cell>
          <cell r="F150">
            <v>301992</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260650</v>
          </cell>
          <cell r="F151">
            <v>219034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298882</v>
          </cell>
          <cell r="F152">
            <v>251161</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262406</v>
          </cell>
          <cell r="F153">
            <v>220509</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232621</v>
          </cell>
          <cell r="F154">
            <v>195480</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248805</v>
          </cell>
          <cell r="F155">
            <v>209080</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466586</v>
          </cell>
          <cell r="F156">
            <v>392089</v>
          </cell>
        </row>
        <row r="157">
          <cell r="A157" t="str">
            <v>I156</v>
          </cell>
          <cell r="B157" t="str">
            <v>ANGULO ALUMINIO 1"X1"</v>
          </cell>
          <cell r="C157" t="str">
            <v>Insumos</v>
          </cell>
          <cell r="D157" t="str">
            <v>ML</v>
          </cell>
          <cell r="E157">
            <v>1684</v>
          </cell>
          <cell r="F157">
            <v>1415</v>
          </cell>
        </row>
        <row r="158">
          <cell r="A158" t="str">
            <v>I157</v>
          </cell>
          <cell r="B158" t="str">
            <v>TEE ALUMINIO 1"X1"</v>
          </cell>
          <cell r="C158" t="str">
            <v>Insumos</v>
          </cell>
          <cell r="D158" t="str">
            <v>ML</v>
          </cell>
          <cell r="E158">
            <v>1684</v>
          </cell>
          <cell r="F158">
            <v>1415</v>
          </cell>
        </row>
        <row r="159">
          <cell r="A159" t="str">
            <v>I158</v>
          </cell>
          <cell r="B159" t="str">
            <v>REMACHE POP</v>
          </cell>
          <cell r="C159" t="str">
            <v>Insumos</v>
          </cell>
          <cell r="D159" t="str">
            <v>UND</v>
          </cell>
          <cell r="E159">
            <v>99</v>
          </cell>
          <cell r="F159">
            <v>83</v>
          </cell>
        </row>
        <row r="160">
          <cell r="A160" t="str">
            <v>I159</v>
          </cell>
          <cell r="B160" t="str">
            <v>TUBO ALUMINIO 1" 1M</v>
          </cell>
          <cell r="C160" t="str">
            <v>Insumos</v>
          </cell>
          <cell r="D160" t="str">
            <v>UND</v>
          </cell>
          <cell r="E160">
            <v>18331</v>
          </cell>
          <cell r="F160">
            <v>15404</v>
          </cell>
        </row>
        <row r="161">
          <cell r="A161" t="str">
            <v>I160</v>
          </cell>
          <cell r="B161" t="str">
            <v>ANGULO  HIERRO 2" X 1/4"</v>
          </cell>
          <cell r="C161" t="str">
            <v>Insumos</v>
          </cell>
          <cell r="D161" t="str">
            <v>UND</v>
          </cell>
          <cell r="E161">
            <v>93184</v>
          </cell>
          <cell r="F161">
            <v>78306</v>
          </cell>
        </row>
        <row r="162">
          <cell r="A162" t="str">
            <v>I161</v>
          </cell>
          <cell r="B162" t="str">
            <v>ANGULO  HIERRO 3/4" X 1/8"</v>
          </cell>
          <cell r="C162" t="str">
            <v>Insumos</v>
          </cell>
          <cell r="D162" t="str">
            <v>M</v>
          </cell>
          <cell r="E162">
            <v>4545</v>
          </cell>
          <cell r="F162">
            <v>3819</v>
          </cell>
        </row>
        <row r="163">
          <cell r="A163" t="str">
            <v>I162</v>
          </cell>
          <cell r="B163" t="str">
            <v>ARO TAPA  ANGULO 1"*1" TRAMPA GRASA</v>
          </cell>
          <cell r="C163" t="str">
            <v>Insumos</v>
          </cell>
          <cell r="D163" t="str">
            <v>UND</v>
          </cell>
          <cell r="E163">
            <v>121203</v>
          </cell>
          <cell r="F163">
            <v>101851</v>
          </cell>
        </row>
        <row r="164">
          <cell r="A164" t="str">
            <v>I163</v>
          </cell>
          <cell r="B164" t="str">
            <v>ARO Y TAPA CONO DIAMETRO 0.89 M.</v>
          </cell>
          <cell r="C164" t="str">
            <v>Insumos</v>
          </cell>
          <cell r="D164" t="str">
            <v>UND</v>
          </cell>
          <cell r="E164">
            <v>117749</v>
          </cell>
          <cell r="F164">
            <v>98949</v>
          </cell>
        </row>
        <row r="165">
          <cell r="A165" t="str">
            <v>I164</v>
          </cell>
          <cell r="B165" t="str">
            <v>ESCALERA DE GATO EN "C" DE 6 PASOS EN TUBERIA AGUA NEGRA 3/4" TIPO COLMENA O SIMILAR. SUMINISTRO E INSTALACIÓN A TODO COSTO.</v>
          </cell>
          <cell r="C165" t="str">
            <v>Insumos</v>
          </cell>
          <cell r="D165" t="str">
            <v>UND</v>
          </cell>
          <cell r="E165">
            <v>150506</v>
          </cell>
          <cell r="F165">
            <v>126476</v>
          </cell>
        </row>
        <row r="166">
          <cell r="A166" t="str">
            <v>I165</v>
          </cell>
          <cell r="B166" t="str">
            <v>ESCALERA METALICA TIPO CANASTA ACERO 3/4" Y 5/8"  DE 90 KILOGRAMOS (SEGUN DETALLE PLANO) A TODO COSTO. PARA TANQUE DE AGUA.</v>
          </cell>
          <cell r="C166" t="str">
            <v>Insumos</v>
          </cell>
          <cell r="D166" t="str">
            <v>UND</v>
          </cell>
          <cell r="E166">
            <v>314979</v>
          </cell>
          <cell r="F166">
            <v>264688</v>
          </cell>
        </row>
        <row r="167">
          <cell r="A167" t="str">
            <v>I166</v>
          </cell>
          <cell r="B167" t="str">
            <v>LÁMINA GALVANIZADA CAL. 18 (1.22 X 2.44 M).</v>
          </cell>
          <cell r="C167" t="str">
            <v>Insumos</v>
          </cell>
          <cell r="D167" t="str">
            <v>UND</v>
          </cell>
          <cell r="E167">
            <v>158170</v>
          </cell>
          <cell r="F167">
            <v>132916</v>
          </cell>
        </row>
        <row r="168">
          <cell r="A168" t="str">
            <v>I167</v>
          </cell>
          <cell r="B168" t="str">
            <v>LAMINA GALVANIZADA CAL. 20 TIPO ACESCO O SIMILAR.</v>
          </cell>
          <cell r="C168" t="str">
            <v>Insumos</v>
          </cell>
          <cell r="D168" t="str">
            <v>M2</v>
          </cell>
          <cell r="E168">
            <v>28784</v>
          </cell>
          <cell r="F168">
            <v>24188</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325734</v>
          </cell>
          <cell r="F169">
            <v>273726</v>
          </cell>
        </row>
        <row r="170">
          <cell r="A170" t="str">
            <v>I169</v>
          </cell>
          <cell r="B170" t="str">
            <v>MALLA ESLABONADA 21/4*21/4 *2 MTS</v>
          </cell>
          <cell r="C170" t="str">
            <v>Insumos</v>
          </cell>
          <cell r="D170" t="str">
            <v>M2</v>
          </cell>
          <cell r="E170">
            <v>15907</v>
          </cell>
          <cell r="F170">
            <v>13367</v>
          </cell>
        </row>
        <row r="171">
          <cell r="A171" t="str">
            <v>I170</v>
          </cell>
          <cell r="B171" t="str">
            <v>CONCERTINA DIAMETRO 18" ESPIRAL ESPACIADO CADA 20 INCLUYE CABLE GALVANIZADO SUPER GX DE 1/8 Y PERROS DE SUJECION 3/16</v>
          </cell>
          <cell r="C171" t="str">
            <v>Insumos</v>
          </cell>
          <cell r="D171" t="str">
            <v>M</v>
          </cell>
          <cell r="E171">
            <v>28026</v>
          </cell>
          <cell r="F171">
            <v>23551</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291427</v>
          </cell>
          <cell r="F172">
            <v>244897</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342093</v>
          </cell>
          <cell r="F173">
            <v>287473</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268570</v>
          </cell>
          <cell r="F174">
            <v>225689</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319235</v>
          </cell>
          <cell r="F175">
            <v>268265</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251894</v>
          </cell>
          <cell r="F176">
            <v>211676</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274753</v>
          </cell>
          <cell r="F177">
            <v>230885</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267454</v>
          </cell>
          <cell r="F178">
            <v>224751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300800</v>
          </cell>
          <cell r="F179">
            <v>252773</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211426</v>
          </cell>
          <cell r="F180">
            <v>177669</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188570</v>
          </cell>
          <cell r="F181">
            <v>158462</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224760</v>
          </cell>
          <cell r="F182">
            <v>188874</v>
          </cell>
        </row>
        <row r="183">
          <cell r="A183" t="str">
            <v>I182</v>
          </cell>
          <cell r="B183" t="str">
            <v>MARCO METALICO PUERTAS E= 12 CM SENCILLO EN LÁMINA GALVANIZADA CAL. 18 PARA PUERTA CON ANCHO 0.76 A 1.10 M. Y ALTURA 2.11 A 2.40 M. (SUMINISTRO).</v>
          </cell>
          <cell r="C183" t="str">
            <v>Insumos</v>
          </cell>
          <cell r="D183" t="str">
            <v>UND</v>
          </cell>
          <cell r="E183">
            <v>201889</v>
          </cell>
          <cell r="F183">
            <v>169655</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233141</v>
          </cell>
          <cell r="F184">
            <v>195917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273673</v>
          </cell>
          <cell r="F185">
            <v>229977</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214853</v>
          </cell>
          <cell r="F186">
            <v>180549</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255391</v>
          </cell>
          <cell r="F187">
            <v>214614</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201517</v>
          </cell>
          <cell r="F188">
            <v>169342</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219800</v>
          </cell>
          <cell r="F189">
            <v>184706</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240638</v>
          </cell>
          <cell r="F190">
            <v>202217</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213960</v>
          </cell>
          <cell r="F191">
            <v>179798</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121476</v>
          </cell>
          <cell r="F192">
            <v>102081</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153812</v>
          </cell>
          <cell r="F193">
            <v>129254</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131595</v>
          </cell>
          <cell r="F194">
            <v>110584</v>
          </cell>
        </row>
        <row r="195">
          <cell r="A195" t="str">
            <v>I194</v>
          </cell>
          <cell r="B195" t="str">
            <v>MARCO METALICO PUERTAS E= 8.5 CM SENCILLO EN LÁMINA GALVANIZADA CAL. 18 PARA PUERTA CON ANCHO 0.76 A 1.10 M. Y ALTURA 2.11 A 2.40 M. (SUMINISTRO).</v>
          </cell>
          <cell r="C195" t="str">
            <v>Insumos</v>
          </cell>
          <cell r="D195" t="str">
            <v>UND</v>
          </cell>
          <cell r="E195">
            <v>158126</v>
          </cell>
          <cell r="F195">
            <v>132879</v>
          </cell>
        </row>
        <row r="196">
          <cell r="A196" t="str">
            <v>I195</v>
          </cell>
          <cell r="B196" t="str">
            <v>MARCO SENCILLO EN ANGULO EN ACERO A-37</v>
          </cell>
          <cell r="C196" t="str">
            <v>Insumos</v>
          </cell>
          <cell r="D196" t="str">
            <v>UND</v>
          </cell>
          <cell r="E196">
            <v>196880</v>
          </cell>
          <cell r="F196">
            <v>165445</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56267</v>
          </cell>
          <cell r="F197">
            <v>47283</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80599</v>
          </cell>
          <cell r="F198">
            <v>67730</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274807</v>
          </cell>
          <cell r="F199">
            <v>230930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388723</v>
          </cell>
          <cell r="F200">
            <v>326658</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513792</v>
          </cell>
          <cell r="F201">
            <v>431758</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368460</v>
          </cell>
          <cell r="F202">
            <v>309630</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417610</v>
          </cell>
          <cell r="F203">
            <v>350933</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523148</v>
          </cell>
          <cell r="F204">
            <v>439620</v>
          </cell>
        </row>
        <row r="205">
          <cell r="A205" t="str">
            <v>I204</v>
          </cell>
          <cell r="B205" t="str">
            <v>MARCO Y TAPA CAJA INSPECCION SEGÚN NORMA CS 280-3 CON DIAMETRO DE 0.685 M. INCLUYE CONCRETO DE 4.000 PSI.</v>
          </cell>
          <cell r="C205" t="str">
            <v>Insumos</v>
          </cell>
          <cell r="D205" t="str">
            <v>UND</v>
          </cell>
          <cell r="E205">
            <v>681774</v>
          </cell>
          <cell r="F205">
            <v>572919</v>
          </cell>
        </row>
        <row r="206">
          <cell r="A206" t="str">
            <v>I205</v>
          </cell>
          <cell r="B206" t="str">
            <v>PLATINA  2'' X 1/4''</v>
          </cell>
          <cell r="C206" t="str">
            <v>Insumos</v>
          </cell>
          <cell r="D206" t="str">
            <v>M</v>
          </cell>
          <cell r="E206">
            <v>9391</v>
          </cell>
          <cell r="F206">
            <v>7892</v>
          </cell>
        </row>
        <row r="207">
          <cell r="A207" t="str">
            <v>I206</v>
          </cell>
          <cell r="B207" t="str">
            <v>PLATINA 5 X 5 CM</v>
          </cell>
          <cell r="C207" t="str">
            <v>Insumos</v>
          </cell>
          <cell r="D207" t="str">
            <v>UND</v>
          </cell>
          <cell r="E207">
            <v>3787</v>
          </cell>
          <cell r="F207">
            <v>3182</v>
          </cell>
        </row>
        <row r="208">
          <cell r="A208" t="str">
            <v>I207</v>
          </cell>
          <cell r="B208" t="str">
            <v>PLATINA SOPORTE 3 MM</v>
          </cell>
          <cell r="C208" t="str">
            <v>Insumos</v>
          </cell>
          <cell r="D208" t="str">
            <v>UND</v>
          </cell>
          <cell r="E208">
            <v>3787</v>
          </cell>
          <cell r="F208">
            <v>3182</v>
          </cell>
        </row>
        <row r="209">
          <cell r="A209" t="str">
            <v>I208</v>
          </cell>
          <cell r="B209" t="str">
            <v>PUERTA CABINAS SANITARIAS SISTEMA CANTILIVER EN ACERO INOXIDABLE CAL. 18. SEGÚN DETALLE. INCLUYE SUMINISTRO, INSTALACIÓN, PASADOR DE CIERRE.</v>
          </cell>
          <cell r="C209" t="str">
            <v>Insumos</v>
          </cell>
          <cell r="D209" t="str">
            <v>M2</v>
          </cell>
          <cell r="E209">
            <v>863583</v>
          </cell>
          <cell r="F209">
            <v>725700</v>
          </cell>
        </row>
        <row r="210">
          <cell r="A210" t="str">
            <v>I209</v>
          </cell>
          <cell r="B210" t="str">
            <v>PUERTA CABINAS SANITARIAS SISTEMA CANTILIVER EN ACERO INOXIDABLE CAL. 20. SEGÚN DETALLE. INCLUYE SUMINISTRO, INSTALACIÓN, PASADOR DE CIERRE .</v>
          </cell>
          <cell r="C210" t="str">
            <v>Insumos</v>
          </cell>
          <cell r="D210" t="str">
            <v>M2</v>
          </cell>
          <cell r="E210">
            <v>833280</v>
          </cell>
          <cell r="F210">
            <v>700235</v>
          </cell>
        </row>
        <row r="211">
          <cell r="A211" t="str">
            <v>I210</v>
          </cell>
          <cell r="B211" t="str">
            <v>PUERTA ACERO INOXIDABLE CAL. 20. SEGÚN DETALLE. INCLUYE SUMINISTRO E INSTALACIÓN .</v>
          </cell>
          <cell r="C211" t="str">
            <v>Insumos</v>
          </cell>
          <cell r="D211" t="str">
            <v>M2</v>
          </cell>
          <cell r="E211">
            <v>924184</v>
          </cell>
          <cell r="F211">
            <v>776625</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515119</v>
          </cell>
          <cell r="F212">
            <v>432873</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499970</v>
          </cell>
          <cell r="F213">
            <v>420143</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437118</v>
          </cell>
          <cell r="F214">
            <v>367326</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532706</v>
          </cell>
          <cell r="F215">
            <v>447652</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524988</v>
          </cell>
          <cell r="F216">
            <v>441166</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620683</v>
          </cell>
          <cell r="F217">
            <v>521582</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490196</v>
          </cell>
          <cell r="F218">
            <v>411929</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497911</v>
          </cell>
          <cell r="F219">
            <v>418413</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490196</v>
          </cell>
          <cell r="F220">
            <v>411929</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567858</v>
          </cell>
          <cell r="F221">
            <v>477192</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560140</v>
          </cell>
          <cell r="F222">
            <v>470706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7977997</v>
          </cell>
          <cell r="F223">
            <v>6704199</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701016</v>
          </cell>
          <cell r="F224">
            <v>589089</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533059</v>
          </cell>
          <cell r="F225">
            <v>447949</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525342</v>
          </cell>
          <cell r="F226">
            <v>441464</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533059</v>
          </cell>
          <cell r="F227">
            <v>447949</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525342</v>
          </cell>
          <cell r="F228">
            <v>441464</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467133</v>
          </cell>
          <cell r="F229">
            <v>392549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467133</v>
          </cell>
          <cell r="F230">
            <v>392549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227258</v>
          </cell>
          <cell r="F231">
            <v>190973</v>
          </cell>
        </row>
        <row r="232">
          <cell r="A232" t="str">
            <v>I231</v>
          </cell>
          <cell r="B232" t="str">
            <v>SOPORTE METALICO EN ANGULO PARA MESON ANCLADO A MURO CON CHAZOS EXPANSIVOS</v>
          </cell>
          <cell r="C232" t="str">
            <v>Insumos</v>
          </cell>
          <cell r="D232" t="str">
            <v>UND</v>
          </cell>
          <cell r="E232">
            <v>60601</v>
          </cell>
          <cell r="F232">
            <v>50925</v>
          </cell>
        </row>
        <row r="233">
          <cell r="A233" t="str">
            <v>I232</v>
          </cell>
          <cell r="B233" t="str">
            <v>TAPA LÁMINA GALVANIZADA CAL.16" ANGULO 1"*1" TRAMPA GRASA</v>
          </cell>
          <cell r="C233" t="str">
            <v>Insumos</v>
          </cell>
          <cell r="D233" t="str">
            <v>UND</v>
          </cell>
          <cell r="E233">
            <v>169684</v>
          </cell>
          <cell r="F233">
            <v>142592</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269877</v>
          </cell>
          <cell r="F234">
            <v>226787</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296573</v>
          </cell>
          <cell r="F235">
            <v>249221</v>
          </cell>
        </row>
        <row r="236">
          <cell r="A236" t="str">
            <v>I235</v>
          </cell>
          <cell r="B236" t="str">
            <v>TUBERIA MUEBLE RECTANGULAR 20 X 40 MM 0.90 MM ESPESOR CALIBRE 20</v>
          </cell>
          <cell r="C236" t="str">
            <v>Insumos</v>
          </cell>
          <cell r="D236" t="str">
            <v>M</v>
          </cell>
          <cell r="E236">
            <v>5375</v>
          </cell>
          <cell r="F236">
            <v>4517</v>
          </cell>
        </row>
        <row r="237">
          <cell r="A237" t="str">
            <v>I236</v>
          </cell>
          <cell r="B237" t="str">
            <v>TUBO AGUAS NEGRAS DIAMETRO 2" CAL. 0.080</v>
          </cell>
          <cell r="C237" t="str">
            <v>Insumos</v>
          </cell>
          <cell r="D237" t="str">
            <v>M</v>
          </cell>
          <cell r="E237">
            <v>12300</v>
          </cell>
          <cell r="F237">
            <v>10336</v>
          </cell>
        </row>
        <row r="238">
          <cell r="A238" t="str">
            <v>I237</v>
          </cell>
          <cell r="B238" t="str">
            <v>TUBO HG 2"</v>
          </cell>
          <cell r="C238" t="str">
            <v>Insumos</v>
          </cell>
          <cell r="D238" t="str">
            <v>M</v>
          </cell>
          <cell r="E238">
            <v>46658</v>
          </cell>
          <cell r="F238">
            <v>39208</v>
          </cell>
        </row>
        <row r="239">
          <cell r="A239" t="str">
            <v>I238</v>
          </cell>
          <cell r="B239" t="str">
            <v>TUBO HG 3"</v>
          </cell>
          <cell r="C239" t="str">
            <v>Insumos</v>
          </cell>
          <cell r="D239" t="str">
            <v>M</v>
          </cell>
          <cell r="E239">
            <v>71655</v>
          </cell>
          <cell r="F239">
            <v>60214</v>
          </cell>
        </row>
        <row r="240">
          <cell r="A240" t="str">
            <v>I239</v>
          </cell>
          <cell r="B240" t="str">
            <v>ANGULO 2"* 2"*3/16"</v>
          </cell>
          <cell r="C240" t="str">
            <v>Insumos</v>
          </cell>
          <cell r="D240" t="str">
            <v>M</v>
          </cell>
          <cell r="E240">
            <v>14498</v>
          </cell>
          <cell r="F240">
            <v>12183</v>
          </cell>
        </row>
        <row r="241">
          <cell r="A241" t="str">
            <v>I240</v>
          </cell>
          <cell r="B241" t="str">
            <v>ANGULO 1-1/2"1-1/2"*3/16"</v>
          </cell>
          <cell r="C241" t="str">
            <v>Insumos</v>
          </cell>
          <cell r="D241" t="str">
            <v>M</v>
          </cell>
          <cell r="E241">
            <v>14498</v>
          </cell>
          <cell r="F241">
            <v>12183</v>
          </cell>
        </row>
        <row r="242">
          <cell r="A242" t="str">
            <v>I241</v>
          </cell>
          <cell r="B242" t="str">
            <v>PLATINA 2"*3/16*</v>
          </cell>
          <cell r="C242" t="str">
            <v>Insumos</v>
          </cell>
          <cell r="D242" t="str">
            <v>M</v>
          </cell>
          <cell r="E242">
            <v>5332</v>
          </cell>
          <cell r="F242">
            <v>4481</v>
          </cell>
        </row>
        <row r="243">
          <cell r="A243" t="str">
            <v>I242</v>
          </cell>
          <cell r="B243" t="str">
            <v xml:space="preserve">MALLA GALVANIZADA 12-2" </v>
          </cell>
          <cell r="C243" t="str">
            <v>Insumos</v>
          </cell>
          <cell r="D243" t="str">
            <v>M2</v>
          </cell>
          <cell r="E243">
            <v>21663</v>
          </cell>
          <cell r="F243">
            <v>18204</v>
          </cell>
        </row>
        <row r="244">
          <cell r="A244" t="str">
            <v>I243</v>
          </cell>
          <cell r="B244" t="str">
            <v>ALAMBRE GALVANIZADO CAL 12</v>
          </cell>
          <cell r="C244" t="str">
            <v>Insumos</v>
          </cell>
          <cell r="D244" t="str">
            <v>KG</v>
          </cell>
          <cell r="E244">
            <v>5000</v>
          </cell>
          <cell r="F244">
            <v>4202</v>
          </cell>
        </row>
        <row r="245">
          <cell r="A245" t="str">
            <v>I244</v>
          </cell>
          <cell r="B245" t="str">
            <v>PLATINA 50X50 DE 1/16 "</v>
          </cell>
          <cell r="C245" t="str">
            <v>Insumos</v>
          </cell>
          <cell r="D245" t="str">
            <v>UND</v>
          </cell>
          <cell r="E245">
            <v>50276</v>
          </cell>
          <cell r="F245">
            <v>42249</v>
          </cell>
        </row>
        <row r="246">
          <cell r="A246" t="str">
            <v>I245</v>
          </cell>
          <cell r="B246" t="str">
            <v>PLATINA 80X80 DE 1/16 "</v>
          </cell>
          <cell r="C246" t="str">
            <v>Insumos</v>
          </cell>
          <cell r="D246" t="str">
            <v>UND</v>
          </cell>
          <cell r="E246">
            <v>68952</v>
          </cell>
          <cell r="F246">
            <v>57943</v>
          </cell>
        </row>
        <row r="247">
          <cell r="A247" t="str">
            <v>I246</v>
          </cell>
          <cell r="B247" t="str">
            <v>RIEL LAMINA LÁMINA GALVANIZADA CAL 16.</v>
          </cell>
          <cell r="C247" t="str">
            <v>Insumos</v>
          </cell>
          <cell r="D247" t="str">
            <v>M</v>
          </cell>
          <cell r="E247">
            <v>23702</v>
          </cell>
          <cell r="F247">
            <v>19918</v>
          </cell>
        </row>
        <row r="248">
          <cell r="A248" t="str">
            <v>I247</v>
          </cell>
          <cell r="B248" t="str">
            <v xml:space="preserve">TUBULAR 15*8 CAL 16 </v>
          </cell>
          <cell r="C248" t="str">
            <v>Insumos</v>
          </cell>
          <cell r="D248" t="str">
            <v>M</v>
          </cell>
          <cell r="E248">
            <v>17670</v>
          </cell>
          <cell r="F248">
            <v>14849</v>
          </cell>
        </row>
        <row r="249">
          <cell r="A249" t="str">
            <v>I248</v>
          </cell>
          <cell r="B249" t="str">
            <v>PERFIL ESTRUCTURAL EN U 160*60</v>
          </cell>
          <cell r="C249" t="str">
            <v>Insumos</v>
          </cell>
          <cell r="D249" t="str">
            <v>M</v>
          </cell>
          <cell r="E249">
            <v>29494</v>
          </cell>
          <cell r="F249">
            <v>24785</v>
          </cell>
        </row>
        <row r="250">
          <cell r="A250" t="str">
            <v>I249</v>
          </cell>
          <cell r="B250" t="str">
            <v>LÁMINA GALVANIZADA CAL 16.</v>
          </cell>
          <cell r="C250" t="str">
            <v>Insumos</v>
          </cell>
          <cell r="D250" t="str">
            <v>M2</v>
          </cell>
          <cell r="E250">
            <v>38988</v>
          </cell>
          <cell r="F250">
            <v>32763</v>
          </cell>
        </row>
        <row r="251">
          <cell r="A251" t="str">
            <v>I250</v>
          </cell>
          <cell r="B251" t="str">
            <v>LÁMINA GALVANIZADA CAL 18.</v>
          </cell>
          <cell r="C251" t="str">
            <v>Insumos</v>
          </cell>
          <cell r="D251" t="str">
            <v>M2</v>
          </cell>
          <cell r="E251">
            <v>51714</v>
          </cell>
          <cell r="F251">
            <v>43457</v>
          </cell>
        </row>
        <row r="252">
          <cell r="A252" t="str">
            <v>I251</v>
          </cell>
          <cell r="B252" t="str">
            <v>CERROJO DOBLE LLAVE REF 148582</v>
          </cell>
          <cell r="C252" t="str">
            <v>Insumos</v>
          </cell>
          <cell r="D252" t="str">
            <v>UND</v>
          </cell>
          <cell r="E252">
            <v>110453</v>
          </cell>
          <cell r="F252">
            <v>92818</v>
          </cell>
        </row>
        <row r="253">
          <cell r="A253" t="str">
            <v>I252</v>
          </cell>
          <cell r="B253" t="str">
            <v>RODACHINAS ACERO</v>
          </cell>
          <cell r="C253" t="str">
            <v>Insumos</v>
          </cell>
          <cell r="D253" t="str">
            <v>UND</v>
          </cell>
          <cell r="E253">
            <v>18963</v>
          </cell>
          <cell r="F253">
            <v>15935</v>
          </cell>
        </row>
        <row r="254">
          <cell r="A254" t="str">
            <v>I253</v>
          </cell>
          <cell r="B254" t="str">
            <v>PLATINA  25 x 25 CM X 1"</v>
          </cell>
          <cell r="C254" t="str">
            <v>Insumos</v>
          </cell>
          <cell r="D254" t="str">
            <v>UND</v>
          </cell>
          <cell r="E254">
            <v>99981</v>
          </cell>
          <cell r="F254">
            <v>84018</v>
          </cell>
        </row>
        <row r="255">
          <cell r="A255" t="str">
            <v>I254</v>
          </cell>
          <cell r="B255" t="str">
            <v>BOLARDO LISO HF</v>
          </cell>
          <cell r="C255" t="str">
            <v>Insumos</v>
          </cell>
          <cell r="D255" t="str">
            <v>UND</v>
          </cell>
          <cell r="E255">
            <v>323217</v>
          </cell>
          <cell r="F255">
            <v>271611</v>
          </cell>
        </row>
        <row r="256">
          <cell r="A256" t="str">
            <v>I255</v>
          </cell>
          <cell r="B256" t="str">
            <v>DEFENSA DE PROTECCIÓN VIAL TIPO INVIAS</v>
          </cell>
          <cell r="C256" t="str">
            <v>Insumos</v>
          </cell>
          <cell r="D256" t="str">
            <v>ML</v>
          </cell>
          <cell r="E256">
            <v>266620</v>
          </cell>
          <cell r="F256">
            <v>224050</v>
          </cell>
        </row>
        <row r="257">
          <cell r="A257" t="str">
            <v>I256</v>
          </cell>
          <cell r="B257" t="str">
            <v>CARRETEL DE HIERRO</v>
          </cell>
          <cell r="C257" t="str">
            <v>Insumos</v>
          </cell>
          <cell r="D257" t="str">
            <v>UND</v>
          </cell>
          <cell r="E257">
            <v>749869</v>
          </cell>
          <cell r="F257">
            <v>630142</v>
          </cell>
        </row>
        <row r="258">
          <cell r="A258" t="str">
            <v>I257</v>
          </cell>
          <cell r="B258" t="str">
            <v>BARRA ANTIPANICO HORIZONTAL SOLO SALIDA - TIPO AZBE REF. B0950 O SIMILAR.</v>
          </cell>
          <cell r="C258" t="str">
            <v>Insumos</v>
          </cell>
          <cell r="D258" t="str">
            <v>UND</v>
          </cell>
          <cell r="E258">
            <v>1137081</v>
          </cell>
          <cell r="F258">
            <v>955530</v>
          </cell>
        </row>
        <row r="259">
          <cell r="A259" t="str">
            <v>I258</v>
          </cell>
          <cell r="B259" t="str">
            <v>CERRADURA BELL WOOD POMO MADERA - ALCOBA TIPO SCHALAGE REF. A50WS O SIMILAR. ACABADO SEGÚN DISEÑO.</v>
          </cell>
          <cell r="C259" t="str">
            <v>Insumos</v>
          </cell>
          <cell r="D259" t="str">
            <v>UND</v>
          </cell>
          <cell r="E259">
            <v>42005</v>
          </cell>
          <cell r="F259">
            <v>35298</v>
          </cell>
        </row>
        <row r="260">
          <cell r="A260" t="str">
            <v>I259</v>
          </cell>
          <cell r="B260" t="str">
            <v>CERRADURA BELL WOOD POMO MADERA - BAÑO TIPO SCHALAGE REF. A40S O SIMILAR. ACABADO SEGÚN DISEÑO.</v>
          </cell>
          <cell r="C260" t="str">
            <v>Insumos</v>
          </cell>
          <cell r="D260" t="str">
            <v>UND</v>
          </cell>
          <cell r="E260">
            <v>42005</v>
          </cell>
          <cell r="F260">
            <v>35298</v>
          </cell>
        </row>
        <row r="261">
          <cell r="A261" t="str">
            <v>I260</v>
          </cell>
          <cell r="B261" t="str">
            <v>CERRADURA BELL WOOD POMO MADERA - ENTRADA TIPO SCHALAGE REF. A80PD O SIMILAR. ACABADO SEGÚN DISEÑO.</v>
          </cell>
          <cell r="C261" t="str">
            <v>Insumos</v>
          </cell>
          <cell r="D261" t="str">
            <v>UND</v>
          </cell>
          <cell r="E261">
            <v>64850</v>
          </cell>
          <cell r="F261">
            <v>54496</v>
          </cell>
        </row>
        <row r="262">
          <cell r="A262" t="str">
            <v>I261</v>
          </cell>
          <cell r="B262" t="str">
            <v>CERRADURA CERROJO DOBLE LLAVE - TIPO SCHALAGE REF. B362PX O SIMILAR. ACABADO SEGÚN DISEÑO.</v>
          </cell>
          <cell r="C262" t="str">
            <v>Insumos</v>
          </cell>
          <cell r="D262" t="str">
            <v>UND</v>
          </cell>
          <cell r="E262">
            <v>111071</v>
          </cell>
          <cell r="F262">
            <v>93337</v>
          </cell>
        </row>
        <row r="263">
          <cell r="A263" t="str">
            <v>I262</v>
          </cell>
          <cell r="B263" t="str">
            <v>CERRADURA CERROJO LLAVE VOLTEADOR - TIPO SCHALAGE REF. B360PX O SIMILAR. ACABADO SEGÚN DISEÑO.</v>
          </cell>
          <cell r="C263" t="str">
            <v>Insumos</v>
          </cell>
          <cell r="D263" t="str">
            <v>UND</v>
          </cell>
          <cell r="E263">
            <v>111071</v>
          </cell>
          <cell r="F263">
            <v>93337</v>
          </cell>
        </row>
        <row r="264">
          <cell r="A264" t="str">
            <v>I263</v>
          </cell>
          <cell r="B264" t="str">
            <v>CERRADURA ORBIT POMO METALICO - ALCOBA TIPO SCHALAGE REF. A50PD O SIMILAR. ACABADO SEGÚN DISEÑO.</v>
          </cell>
          <cell r="C264" t="str">
            <v>Insumos</v>
          </cell>
          <cell r="D264" t="str">
            <v>UND</v>
          </cell>
          <cell r="E264">
            <v>121969</v>
          </cell>
          <cell r="F264">
            <v>102495</v>
          </cell>
        </row>
        <row r="265">
          <cell r="A265" t="str">
            <v>I264</v>
          </cell>
          <cell r="B265" t="str">
            <v>CERRADURA ORBIT POMO METALICO - BAÑO TIPO SCHALAGE REF. A40S O SIMILAR. ACABADO SEGÚN DISEÑO.</v>
          </cell>
          <cell r="C265" t="str">
            <v>Insumos</v>
          </cell>
          <cell r="D265" t="str">
            <v>UND</v>
          </cell>
          <cell r="E265">
            <v>100703</v>
          </cell>
          <cell r="F265">
            <v>84624</v>
          </cell>
        </row>
        <row r="266">
          <cell r="A266" t="str">
            <v>I265</v>
          </cell>
          <cell r="B266" t="str">
            <v>CERRADURA ORBIT POMO METALICO - ENTRADA TIPO SCHALAGE REF. A80PD O SIMILAR. ACABADO SEGÚN DISEÑO.</v>
          </cell>
          <cell r="C266" t="str">
            <v>Insumos</v>
          </cell>
          <cell r="D266" t="str">
            <v>UND</v>
          </cell>
          <cell r="E266">
            <v>117046</v>
          </cell>
          <cell r="F266">
            <v>98358</v>
          </cell>
        </row>
        <row r="267">
          <cell r="A267" t="str">
            <v>I266</v>
          </cell>
          <cell r="B267" t="str">
            <v>MANILLA Y CILINDRO EXTERIOR PARA BARRA ANTIPANICO HORIZONTAL - TIPO AZBE REF. 9510M O SIMILAR.</v>
          </cell>
          <cell r="C267" t="str">
            <v>Insumos</v>
          </cell>
          <cell r="D267" t="str">
            <v>UND</v>
          </cell>
          <cell r="E267">
            <v>226712</v>
          </cell>
          <cell r="F267">
            <v>190514</v>
          </cell>
        </row>
        <row r="268">
          <cell r="A268" t="str">
            <v>I267</v>
          </cell>
          <cell r="B268" t="str">
            <v>CERRADURA ENTRADA PRINCIPAL  - TIPO SCHALAGE REF. H387  O SIMILAR. ACABADO SEGÚN DISEÑO.</v>
          </cell>
          <cell r="C268" t="str">
            <v>Insumos</v>
          </cell>
          <cell r="D268" t="str">
            <v>UND</v>
          </cell>
          <cell r="E268">
            <v>294024</v>
          </cell>
          <cell r="F268">
            <v>247079</v>
          </cell>
        </row>
        <row r="269">
          <cell r="A269" t="str">
            <v>I268</v>
          </cell>
          <cell r="B269" t="str">
            <v xml:space="preserve">CERRADURA ENTRADA PRINCIPAL HE-380 TIPO SCHALAGE O SIMILAR. ACABADO SEGÚN DISEÑO. (INCLUYE SUMINISTRO E INSTALACIÓN) </v>
          </cell>
          <cell r="C269" t="str">
            <v>Insumos</v>
          </cell>
          <cell r="D269" t="str">
            <v>UND</v>
          </cell>
          <cell r="E269">
            <v>377807</v>
          </cell>
          <cell r="F269">
            <v>317485</v>
          </cell>
        </row>
        <row r="270">
          <cell r="A270" t="str">
            <v>I269</v>
          </cell>
          <cell r="B270" t="str">
            <v>CERRADURA YALE TRES MACHUELOS</v>
          </cell>
          <cell r="C270" t="str">
            <v>Insumos</v>
          </cell>
          <cell r="D270" t="str">
            <v>UND</v>
          </cell>
          <cell r="E270">
            <v>166638</v>
          </cell>
          <cell r="F270">
            <v>140032</v>
          </cell>
        </row>
        <row r="271">
          <cell r="A271" t="str">
            <v>I270</v>
          </cell>
          <cell r="B271" t="str">
            <v>ACPM</v>
          </cell>
          <cell r="C271" t="str">
            <v>Insumos</v>
          </cell>
          <cell r="D271" t="str">
            <v>GAL</v>
          </cell>
          <cell r="E271">
            <v>13502</v>
          </cell>
          <cell r="F271">
            <v>13502</v>
          </cell>
        </row>
        <row r="272">
          <cell r="A272" t="str">
            <v>I271</v>
          </cell>
          <cell r="B272" t="str">
            <v>GASOLINA CORRIENTE</v>
          </cell>
          <cell r="C272" t="str">
            <v>Insumos</v>
          </cell>
          <cell r="D272" t="str">
            <v>GAL</v>
          </cell>
          <cell r="E272">
            <v>11834</v>
          </cell>
          <cell r="F272">
            <v>11834</v>
          </cell>
        </row>
        <row r="273">
          <cell r="A273" t="str">
            <v>I272</v>
          </cell>
          <cell r="B273" t="str">
            <v>LUBRICANTE PARA PVC CORRUGADA</v>
          </cell>
          <cell r="C273" t="str">
            <v>Insumos</v>
          </cell>
          <cell r="D273" t="str">
            <v>UND</v>
          </cell>
          <cell r="E273">
            <v>146526</v>
          </cell>
          <cell r="F273">
            <v>123131</v>
          </cell>
        </row>
        <row r="274">
          <cell r="A274" t="str">
            <v>I273</v>
          </cell>
          <cell r="B274" t="str">
            <v>GRASA ECON X 370 GRS</v>
          </cell>
          <cell r="C274" t="str">
            <v>Insumos</v>
          </cell>
          <cell r="D274" t="str">
            <v>UND</v>
          </cell>
          <cell r="E274">
            <v>9080</v>
          </cell>
          <cell r="F274">
            <v>7630</v>
          </cell>
        </row>
        <row r="275">
          <cell r="A275" t="str">
            <v>I274</v>
          </cell>
          <cell r="B275" t="str">
            <v>CEMENTO GRIS</v>
          </cell>
          <cell r="C275" t="str">
            <v>Insumos</v>
          </cell>
          <cell r="D275" t="str">
            <v>KG</v>
          </cell>
          <cell r="E275">
            <v>759</v>
          </cell>
          <cell r="F275">
            <v>638</v>
          </cell>
        </row>
        <row r="276">
          <cell r="A276" t="str">
            <v>I275</v>
          </cell>
          <cell r="B276" t="str">
            <v>CONCRETO PREMEZCLADO PARA PAVIMENTO MR 43 KG/CM2</v>
          </cell>
          <cell r="C276" t="str">
            <v>Insumos</v>
          </cell>
          <cell r="D276" t="str">
            <v>M3</v>
          </cell>
          <cell r="E276">
            <v>616559</v>
          </cell>
          <cell r="F276">
            <v>518117</v>
          </cell>
        </row>
        <row r="277">
          <cell r="A277" t="str">
            <v>I276</v>
          </cell>
          <cell r="B277" t="str">
            <v>GROUTING 17.5 MPA</v>
          </cell>
          <cell r="C277" t="str">
            <v>Insumos</v>
          </cell>
          <cell r="D277" t="str">
            <v>M3</v>
          </cell>
          <cell r="E277">
            <v>530052</v>
          </cell>
          <cell r="F277">
            <v>445422</v>
          </cell>
        </row>
        <row r="278">
          <cell r="A278" t="str">
            <v>I277</v>
          </cell>
          <cell r="B278" t="str">
            <v>CAL</v>
          </cell>
          <cell r="C278" t="str">
            <v>Insumos</v>
          </cell>
          <cell r="D278" t="str">
            <v>KG</v>
          </cell>
          <cell r="E278">
            <v>1285</v>
          </cell>
          <cell r="F278">
            <v>1080</v>
          </cell>
        </row>
        <row r="279">
          <cell r="A279" t="str">
            <v>I278</v>
          </cell>
          <cell r="B279" t="str">
            <v>MORTERO DE NIVELACION SIKAGROUT O SIMILAR</v>
          </cell>
          <cell r="C279" t="str">
            <v>Insumos</v>
          </cell>
          <cell r="D279" t="str">
            <v>LT</v>
          </cell>
          <cell r="E279">
            <v>29978</v>
          </cell>
          <cell r="F279">
            <v>25192</v>
          </cell>
        </row>
        <row r="280">
          <cell r="A280" t="str">
            <v>I279</v>
          </cell>
          <cell r="B280" t="str">
            <v xml:space="preserve">ADOQUIN DE CONCRETO (8*10*20) </v>
          </cell>
          <cell r="C280" t="str">
            <v>Insumos</v>
          </cell>
          <cell r="D280" t="str">
            <v>UND</v>
          </cell>
          <cell r="E280">
            <v>1001</v>
          </cell>
          <cell r="F280">
            <v>841</v>
          </cell>
        </row>
        <row r="281">
          <cell r="A281" t="str">
            <v>I280</v>
          </cell>
          <cell r="B281" t="str">
            <v>ADOQUIN ECOLOGICO</v>
          </cell>
          <cell r="C281" t="str">
            <v>Insumos</v>
          </cell>
          <cell r="D281" t="str">
            <v>UND</v>
          </cell>
          <cell r="E281">
            <v>1333</v>
          </cell>
          <cell r="F281">
            <v>1120</v>
          </cell>
        </row>
        <row r="282">
          <cell r="A282" t="str">
            <v>I281</v>
          </cell>
          <cell r="B282" t="str">
            <v>CAL HIDRATADA</v>
          </cell>
          <cell r="C282" t="str">
            <v>Insumos</v>
          </cell>
          <cell r="D282" t="str">
            <v>KG</v>
          </cell>
          <cell r="E282">
            <v>1499</v>
          </cell>
          <cell r="F282">
            <v>1260</v>
          </cell>
        </row>
        <row r="283">
          <cell r="A283" t="str">
            <v>I282</v>
          </cell>
          <cell r="B283" t="str">
            <v>SUELO CEMENTO 10:1</v>
          </cell>
          <cell r="C283" t="str">
            <v>Insumos</v>
          </cell>
          <cell r="D283" t="str">
            <v>M3</v>
          </cell>
          <cell r="E283">
            <v>149975</v>
          </cell>
          <cell r="F283">
            <v>126029</v>
          </cell>
        </row>
        <row r="284">
          <cell r="A284" t="str">
            <v>I283</v>
          </cell>
          <cell r="B284" t="str">
            <v>CONCRETO PREMEZCLADO PARA PAVIMENTO MR 45 KG/CM2</v>
          </cell>
          <cell r="C284" t="str">
            <v>Insumos</v>
          </cell>
          <cell r="D284" t="str">
            <v>M3</v>
          </cell>
          <cell r="E284">
            <v>649884</v>
          </cell>
          <cell r="F284">
            <v>546121</v>
          </cell>
        </row>
        <row r="285">
          <cell r="A285" t="str">
            <v>I284</v>
          </cell>
          <cell r="B285" t="str">
            <v>BOLARDO EN CONCRETO DIAMETRO 18cm Y ALTURA LIBRE 62 cm</v>
          </cell>
          <cell r="C285" t="str">
            <v>Insumos</v>
          </cell>
          <cell r="D285" t="str">
            <v>UND</v>
          </cell>
          <cell r="E285">
            <v>91509</v>
          </cell>
          <cell r="F285">
            <v>76898</v>
          </cell>
        </row>
        <row r="286">
          <cell r="A286" t="str">
            <v>I285</v>
          </cell>
          <cell r="B286" t="str">
            <v>CONCRETO PREMEZCLADO PARA PAVIMENTO MR 42 KG/CM2</v>
          </cell>
          <cell r="C286" t="str">
            <v>Insumos</v>
          </cell>
          <cell r="D286" t="str">
            <v>M3</v>
          </cell>
          <cell r="E286">
            <v>599894</v>
          </cell>
          <cell r="F286">
            <v>504113</v>
          </cell>
        </row>
        <row r="287">
          <cell r="A287" t="str">
            <v>I286</v>
          </cell>
          <cell r="B287" t="str">
            <v>CONCRETO PREMEZCLADO 4000 PSI - 28MPA</v>
          </cell>
          <cell r="C287" t="str">
            <v>Insumos</v>
          </cell>
          <cell r="D287" t="str">
            <v>M3</v>
          </cell>
          <cell r="E287">
            <v>549903</v>
          </cell>
          <cell r="F287">
            <v>462103</v>
          </cell>
        </row>
        <row r="288">
          <cell r="A288" t="str">
            <v>I287</v>
          </cell>
          <cell r="B288" t="str">
            <v>CONCRETO PREMEZCLADO 3000 PSI - 21MPA</v>
          </cell>
          <cell r="C288" t="str">
            <v>Insumos</v>
          </cell>
          <cell r="D288" t="str">
            <v>M3</v>
          </cell>
          <cell r="E288">
            <v>499911</v>
          </cell>
          <cell r="F288">
            <v>420093</v>
          </cell>
        </row>
        <row r="289">
          <cell r="A289" t="str">
            <v>I288</v>
          </cell>
          <cell r="B289" t="str">
            <v>CABALLETE LISO TEJA TIPO CINDULIT / CINDURIB  L=3.05 M. O SIMILAR.  COLOR VERDE, AZUL O ROJO SEGÚN DISEÑO.</v>
          </cell>
          <cell r="C289" t="str">
            <v>Insumos</v>
          </cell>
          <cell r="D289" t="str">
            <v>UND</v>
          </cell>
          <cell r="E289">
            <v>119508</v>
          </cell>
          <cell r="F289">
            <v>100427</v>
          </cell>
        </row>
        <row r="290">
          <cell r="A290" t="str">
            <v>I289</v>
          </cell>
          <cell r="B290" t="str">
            <v>FACHADA F MULTIPANEL 300FS TIPO HUNTER DOUGLAS ALUZINC 0,6 MM Y ALUMINIO 0,7 MM. O SIMILAR</v>
          </cell>
          <cell r="C290" t="str">
            <v>Insumos</v>
          </cell>
          <cell r="D290" t="str">
            <v>M2</v>
          </cell>
          <cell r="E290">
            <v>136204</v>
          </cell>
          <cell r="F290">
            <v>114457</v>
          </cell>
        </row>
        <row r="291">
          <cell r="A291" t="str">
            <v>I290</v>
          </cell>
          <cell r="B291" t="str">
            <v>LIMAHOYA LISA TEJA TIPO CINDULIT / CINDURIB  L=3.05 M. O SIMILAR. COLOR VERDE, AZUL O ROJO SEGÚN DISEÑO.</v>
          </cell>
          <cell r="C291" t="str">
            <v>Insumos</v>
          </cell>
          <cell r="D291" t="str">
            <v>UND</v>
          </cell>
          <cell r="E291">
            <v>126052</v>
          </cell>
          <cell r="F291">
            <v>105926</v>
          </cell>
        </row>
        <row r="292">
          <cell r="A292" t="str">
            <v>I291</v>
          </cell>
          <cell r="B292" t="str">
            <v>PERFIL ACERO ESTRUCTURAL PHR ASTM A500 GRADO 50 - TIPO ACESCO O SIMILAR</v>
          </cell>
          <cell r="C292" t="str">
            <v>Insumos</v>
          </cell>
          <cell r="D292" t="str">
            <v>KG</v>
          </cell>
          <cell r="E292">
            <v>4295</v>
          </cell>
          <cell r="F292">
            <v>3609</v>
          </cell>
        </row>
        <row r="293">
          <cell r="A293" t="str">
            <v>I292</v>
          </cell>
          <cell r="B293" t="str">
            <v>PERFIL HEA  A-36</v>
          </cell>
          <cell r="C293" t="str">
            <v>Insumos</v>
          </cell>
          <cell r="D293" t="str">
            <v>KG</v>
          </cell>
          <cell r="E293">
            <v>3868</v>
          </cell>
          <cell r="F293">
            <v>3250</v>
          </cell>
        </row>
        <row r="294">
          <cell r="A294" t="str">
            <v>I293</v>
          </cell>
          <cell r="B294" t="str">
            <v>PERFIL IPE  A-36</v>
          </cell>
          <cell r="C294" t="str">
            <v>Insumos</v>
          </cell>
          <cell r="D294" t="str">
            <v>KG</v>
          </cell>
          <cell r="E294">
            <v>3868</v>
          </cell>
          <cell r="F294">
            <v>3250</v>
          </cell>
        </row>
        <row r="295">
          <cell r="A295" t="str">
            <v>I294</v>
          </cell>
          <cell r="B295" t="str">
            <v xml:space="preserve">PERFIL EN LAMINA DELGADA EN C  GRADO 40 </v>
          </cell>
          <cell r="C295" t="str">
            <v>Insumos</v>
          </cell>
          <cell r="D295" t="str">
            <v>KG</v>
          </cell>
          <cell r="E295">
            <v>5974</v>
          </cell>
          <cell r="F295">
            <v>5020</v>
          </cell>
        </row>
        <row r="296">
          <cell r="A296" t="str">
            <v>I295</v>
          </cell>
          <cell r="B296" t="str">
            <v xml:space="preserve">PLATINAS ACERO A-36  </v>
          </cell>
          <cell r="C296" t="str">
            <v>Insumos</v>
          </cell>
          <cell r="D296" t="str">
            <v>KG</v>
          </cell>
          <cell r="E296">
            <v>3868</v>
          </cell>
          <cell r="F296">
            <v>3250</v>
          </cell>
        </row>
        <row r="297">
          <cell r="A297" t="str">
            <v>I296</v>
          </cell>
          <cell r="B297" t="str">
            <v>TEJA TERMOACUSTICA TIPO CINDURIB O SIMILAR A=0.78 M. E = 0.35 MM. COLOR VERDE, AZUL O ROJO SEGÚN DISEÑO.</v>
          </cell>
          <cell r="C297" t="str">
            <v>Insumos</v>
          </cell>
          <cell r="D297" t="str">
            <v>M2</v>
          </cell>
          <cell r="E297">
            <v>47314</v>
          </cell>
          <cell r="F297">
            <v>39760</v>
          </cell>
        </row>
        <row r="298">
          <cell r="A298" t="str">
            <v>I297</v>
          </cell>
          <cell r="B298" t="str">
            <v>TEJA TRASLUCIDA TIPO CINDURIB  A=0.78 M E=0.35 MM O SIMILAR. CRISTAL O OPAL  SEGÚN DISEÑO.</v>
          </cell>
          <cell r="C298" t="str">
            <v>Insumos</v>
          </cell>
          <cell r="D298" t="str">
            <v>M2</v>
          </cell>
          <cell r="E298">
            <v>132033</v>
          </cell>
          <cell r="F298">
            <v>110952</v>
          </cell>
        </row>
        <row r="299">
          <cell r="A299" t="str">
            <v>I298</v>
          </cell>
          <cell r="B299" t="str">
            <v>TEJA TERMOACUSTICA TIPO CINDULIT 180 O SIMILAR A=0.78 M. E = 0.35 MM. COLOR VERDE, AZUL O ROJO SEGÚN DISEÑO.</v>
          </cell>
          <cell r="C299" t="str">
            <v>Insumos</v>
          </cell>
          <cell r="D299" t="str">
            <v>M2</v>
          </cell>
          <cell r="E299">
            <v>40059</v>
          </cell>
          <cell r="F299">
            <v>33663</v>
          </cell>
        </row>
        <row r="300">
          <cell r="A300" t="str">
            <v>I299</v>
          </cell>
          <cell r="B300" t="str">
            <v xml:space="preserve">TORNILLO AUTOPERFORANTE TEJA TIPO CINDU O SIMILAR. DIAM. 2 1/2". </v>
          </cell>
          <cell r="C300" t="str">
            <v>Insumos</v>
          </cell>
          <cell r="D300" t="str">
            <v>UND</v>
          </cell>
          <cell r="E300">
            <v>456</v>
          </cell>
          <cell r="F300">
            <v>383</v>
          </cell>
        </row>
        <row r="301">
          <cell r="A301" t="str">
            <v>I300</v>
          </cell>
          <cell r="B301" t="str">
            <v>TORNILLO AUTOPERFORANTE TEJA TIPO CINDU O SIMILAR. DIAM. 3/4".</v>
          </cell>
          <cell r="C301" t="str">
            <v>Insumos</v>
          </cell>
          <cell r="D301" t="str">
            <v>UND</v>
          </cell>
          <cell r="E301">
            <v>314</v>
          </cell>
          <cell r="F301">
            <v>264</v>
          </cell>
        </row>
        <row r="302">
          <cell r="A302" t="str">
            <v>I301</v>
          </cell>
          <cell r="B302" t="str">
            <v>TUBERIA ESTRUCTURAL A.S.T.M.  A-500 GRADO C - REDONDA, CUADRADA O RECTANGULAR SEGÚN DISEÑO - TIPO COLMENA O SIMILAR</v>
          </cell>
          <cell r="C302" t="str">
            <v>Insumos</v>
          </cell>
          <cell r="D302" t="str">
            <v>KG</v>
          </cell>
          <cell r="E302">
            <v>7504</v>
          </cell>
          <cell r="F302">
            <v>6306</v>
          </cell>
        </row>
        <row r="303">
          <cell r="A303" t="str">
            <v>I302</v>
          </cell>
          <cell r="B303" t="str">
            <v>TEJA DE ZINC ONDULADA TZO L=2.44X0.80</v>
          </cell>
          <cell r="C303" t="str">
            <v>Insumos</v>
          </cell>
          <cell r="D303" t="str">
            <v>UND</v>
          </cell>
          <cell r="E303">
            <v>31817</v>
          </cell>
          <cell r="F303">
            <v>26737</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609454</v>
          </cell>
          <cell r="F304">
            <v>512146</v>
          </cell>
        </row>
        <row r="305">
          <cell r="A305" t="str">
            <v>I304</v>
          </cell>
          <cell r="B305" t="str">
            <v>PERFILES HEA  A-36  ( INCLUYE SOLDADURA, ANTICORROSIVO Y ESMALTE + PROTECCION ANTIFUEGO E INSTALACION)</v>
          </cell>
          <cell r="C305" t="str">
            <v>Insumos</v>
          </cell>
          <cell r="D305" t="str">
            <v>KG</v>
          </cell>
          <cell r="E305">
            <v>12733</v>
          </cell>
          <cell r="F305">
            <v>10700</v>
          </cell>
        </row>
        <row r="306">
          <cell r="A306" t="str">
            <v>I305</v>
          </cell>
          <cell r="B306" t="str">
            <v>ALFAJIAS EN CONCRETO 2.500 PSI A=0.25 M (INCLUYE REFUERZO)</v>
          </cell>
          <cell r="C306" t="str">
            <v>Insumos</v>
          </cell>
          <cell r="D306" t="str">
            <v>M</v>
          </cell>
          <cell r="E306">
            <v>30224</v>
          </cell>
          <cell r="F306">
            <v>25398</v>
          </cell>
        </row>
        <row r="307">
          <cell r="A307" t="str">
            <v>I306</v>
          </cell>
          <cell r="B307" t="str">
            <v>ESCALERA METALICA PARA POLVORIN</v>
          </cell>
          <cell r="C307" t="str">
            <v>Insumos</v>
          </cell>
          <cell r="D307" t="str">
            <v>UND</v>
          </cell>
          <cell r="E307">
            <v>6464379</v>
          </cell>
          <cell r="F307">
            <v>5432251</v>
          </cell>
        </row>
        <row r="308">
          <cell r="A308" t="str">
            <v>I307</v>
          </cell>
          <cell r="B308" t="str">
            <v>TEJA ONDULADA FIBROCEMENTO PERFIL 7 0,92x1,52M</v>
          </cell>
          <cell r="C308" t="str">
            <v>Insumos</v>
          </cell>
          <cell r="D308" t="str">
            <v>UND</v>
          </cell>
          <cell r="E308">
            <v>23328</v>
          </cell>
          <cell r="F308">
            <v>19603</v>
          </cell>
        </row>
        <row r="309">
          <cell r="A309" t="str">
            <v>I308</v>
          </cell>
          <cell r="B309" t="str">
            <v>TEJA ONDULADA FIBROCEMENTO PERFIL 5 0,92x1,52M</v>
          </cell>
          <cell r="C309" t="str">
            <v>Insumos</v>
          </cell>
          <cell r="D309" t="str">
            <v>UND</v>
          </cell>
          <cell r="E309">
            <v>24997</v>
          </cell>
          <cell r="F309">
            <v>21006</v>
          </cell>
        </row>
        <row r="310">
          <cell r="A310" t="str">
            <v>I309</v>
          </cell>
          <cell r="B310" t="str">
            <v>CABALLETE FIBROCEMENTO FIJO 15</v>
          </cell>
          <cell r="C310" t="str">
            <v>Insumos</v>
          </cell>
          <cell r="D310" t="str">
            <v>UND</v>
          </cell>
          <cell r="E310">
            <v>29163</v>
          </cell>
          <cell r="F310">
            <v>24507</v>
          </cell>
        </row>
        <row r="311">
          <cell r="A311" t="str">
            <v>I310</v>
          </cell>
          <cell r="B311" t="str">
            <v>CABALLETE FIBROCEMENTO FIJO 15 - 20</v>
          </cell>
          <cell r="C311" t="str">
            <v>Insumos</v>
          </cell>
          <cell r="D311" t="str">
            <v>UND</v>
          </cell>
          <cell r="E311">
            <v>29163</v>
          </cell>
          <cell r="F311">
            <v>24507</v>
          </cell>
        </row>
        <row r="312">
          <cell r="A312" t="str">
            <v>I311</v>
          </cell>
          <cell r="B312" t="str">
            <v>CABALLETE FIBROCEMENTO UNIVERSAL</v>
          </cell>
          <cell r="C312" t="str">
            <v>Insumos</v>
          </cell>
          <cell r="D312" t="str">
            <v>UND</v>
          </cell>
          <cell r="E312">
            <v>44992</v>
          </cell>
          <cell r="F312">
            <v>37808</v>
          </cell>
        </row>
        <row r="313">
          <cell r="A313" t="str">
            <v>I312</v>
          </cell>
          <cell r="B313" t="str">
            <v>CLARABOYA FIBROCEMENTO  #6 P7</v>
          </cell>
          <cell r="C313" t="str">
            <v>Insumos</v>
          </cell>
          <cell r="D313" t="str">
            <v>UND</v>
          </cell>
          <cell r="E313">
            <v>51659</v>
          </cell>
          <cell r="F313">
            <v>43411</v>
          </cell>
        </row>
        <row r="314">
          <cell r="A314" t="str">
            <v>I313</v>
          </cell>
          <cell r="B314" t="str">
            <v>VIDRIO TRANSPARENTE 3MM</v>
          </cell>
          <cell r="C314" t="str">
            <v>Insumos</v>
          </cell>
          <cell r="D314" t="str">
            <v>M2</v>
          </cell>
          <cell r="E314">
            <v>24997</v>
          </cell>
          <cell r="F314">
            <v>21006</v>
          </cell>
        </row>
        <row r="315">
          <cell r="A315" t="str">
            <v>I314</v>
          </cell>
          <cell r="B315" t="str">
            <v>LIMAHOYA ASBESTO CEMENTO PERFIL 7-1000</v>
          </cell>
          <cell r="C315" t="str">
            <v>Insumos</v>
          </cell>
          <cell r="D315" t="str">
            <v>UND</v>
          </cell>
          <cell r="E315">
            <v>22496</v>
          </cell>
          <cell r="F315">
            <v>18904</v>
          </cell>
        </row>
        <row r="316">
          <cell r="A316" t="str">
            <v>I315</v>
          </cell>
          <cell r="B316" t="str">
            <v>TEJA TRASLUCIDA PVC ONDULADA 3,66x0,83M</v>
          </cell>
          <cell r="C316" t="str">
            <v>Insumos</v>
          </cell>
          <cell r="D316" t="str">
            <v>M2</v>
          </cell>
          <cell r="E316">
            <v>83318</v>
          </cell>
          <cell r="F316">
            <v>70015</v>
          </cell>
        </row>
        <row r="317">
          <cell r="A317" t="str">
            <v>I316</v>
          </cell>
          <cell r="B317" t="str">
            <v>TEJA TRASLUCIDA PVC ONDULADA 2,44x0,83M</v>
          </cell>
          <cell r="C317" t="str">
            <v>Insumos</v>
          </cell>
          <cell r="D317" t="str">
            <v>M2</v>
          </cell>
          <cell r="E317">
            <v>56656</v>
          </cell>
          <cell r="F317">
            <v>47610</v>
          </cell>
        </row>
        <row r="318">
          <cell r="A318" t="str">
            <v>I317</v>
          </cell>
          <cell r="B318" t="str">
            <v>GANCHO AMARRE ETERNIT</v>
          </cell>
          <cell r="C318" t="str">
            <v>Insumos</v>
          </cell>
          <cell r="D318" t="str">
            <v>UND</v>
          </cell>
          <cell r="E318">
            <v>518</v>
          </cell>
          <cell r="F318">
            <v>435</v>
          </cell>
        </row>
        <row r="319">
          <cell r="A319" t="str">
            <v>I318</v>
          </cell>
          <cell r="B319" t="str">
            <v>LAMINA POLICARBONATO 6MM TRANSP ALVEOLAR</v>
          </cell>
          <cell r="C319" t="str">
            <v>Insumos</v>
          </cell>
          <cell r="D319" t="str">
            <v>UND</v>
          </cell>
          <cell r="E319">
            <v>866514</v>
          </cell>
          <cell r="F319">
            <v>728163</v>
          </cell>
        </row>
        <row r="320">
          <cell r="A320" t="str">
            <v>I319</v>
          </cell>
          <cell r="B320" t="str">
            <v>REMATE U 6X20 10MM POLICARB  LATERAL-FINAL LAMINA</v>
          </cell>
          <cell r="C320" t="str">
            <v>Insumos</v>
          </cell>
          <cell r="D320" t="str">
            <v>UND</v>
          </cell>
          <cell r="E320">
            <v>14999</v>
          </cell>
          <cell r="F320">
            <v>12604</v>
          </cell>
        </row>
        <row r="321">
          <cell r="A321" t="str">
            <v>I320</v>
          </cell>
          <cell r="B321" t="str">
            <v>CINTALAUMINIO INDUSTRIAL SELLO POLICARBONATO 32M</v>
          </cell>
          <cell r="C321" t="str">
            <v>Insumos</v>
          </cell>
          <cell r="D321" t="str">
            <v>UND</v>
          </cell>
          <cell r="E321">
            <v>99981</v>
          </cell>
          <cell r="F321">
            <v>84018</v>
          </cell>
        </row>
        <row r="322">
          <cell r="A322" t="str">
            <v>I321</v>
          </cell>
          <cell r="B322" t="str">
            <v>TEJA TERMOACUSTICA AJOVER</v>
          </cell>
          <cell r="C322" t="str">
            <v>Insumos</v>
          </cell>
          <cell r="D322" t="str">
            <v>M2</v>
          </cell>
          <cell r="E322">
            <v>24997</v>
          </cell>
          <cell r="F322">
            <v>21006</v>
          </cell>
        </row>
        <row r="323">
          <cell r="A323" t="str">
            <v>I322</v>
          </cell>
          <cell r="B323" t="str">
            <v>PLACA ICOPOR TEXTURIZADO 60x60</v>
          </cell>
          <cell r="C323" t="str">
            <v>Insumos</v>
          </cell>
          <cell r="D323" t="str">
            <v>UND</v>
          </cell>
          <cell r="E323">
            <v>5000</v>
          </cell>
          <cell r="F323">
            <v>4202</v>
          </cell>
        </row>
        <row r="324">
          <cell r="A324" t="str">
            <v>I323</v>
          </cell>
          <cell r="B324" t="str">
            <v>VIDRIO TRASLUCIDO 3MM</v>
          </cell>
          <cell r="C324" t="str">
            <v>Insumos</v>
          </cell>
          <cell r="D324" t="str">
            <v>M2</v>
          </cell>
          <cell r="E324">
            <v>24997</v>
          </cell>
          <cell r="F324">
            <v>21006</v>
          </cell>
        </row>
        <row r="325">
          <cell r="A325" t="str">
            <v>I324</v>
          </cell>
          <cell r="B325" t="str">
            <v>VIDRIO TRASLUCIDO 4MM</v>
          </cell>
          <cell r="C325" t="str">
            <v>Insumos</v>
          </cell>
          <cell r="D325" t="str">
            <v>M2</v>
          </cell>
          <cell r="E325">
            <v>34994</v>
          </cell>
          <cell r="F325">
            <v>29407</v>
          </cell>
        </row>
        <row r="326">
          <cell r="A326" t="str">
            <v>I325</v>
          </cell>
          <cell r="B326" t="str">
            <v>VIDRIO TRASLUCIDO 6MM</v>
          </cell>
          <cell r="C326" t="str">
            <v>Insumos</v>
          </cell>
          <cell r="D326" t="str">
            <v>M2</v>
          </cell>
          <cell r="E326">
            <v>54990</v>
          </cell>
          <cell r="F326">
            <v>46210</v>
          </cell>
        </row>
        <row r="327">
          <cell r="A327" t="str">
            <v>I326</v>
          </cell>
          <cell r="B327" t="str">
            <v>CINTA MALLA DE FIBRA DE VIDRIO ( 90 M. )</v>
          </cell>
          <cell r="C327" t="str">
            <v>Insumos</v>
          </cell>
          <cell r="D327" t="str">
            <v>ROLLO</v>
          </cell>
          <cell r="E327">
            <v>14393</v>
          </cell>
          <cell r="F327">
            <v>12095</v>
          </cell>
        </row>
        <row r="328">
          <cell r="A328" t="str">
            <v>I327</v>
          </cell>
          <cell r="B328" t="str">
            <v>CINTA PAPEL ( 75 M.)</v>
          </cell>
          <cell r="C328" t="str">
            <v>Insumos</v>
          </cell>
          <cell r="D328" t="str">
            <v>ROLLO</v>
          </cell>
          <cell r="E328">
            <v>12119</v>
          </cell>
          <cell r="F328">
            <v>10184</v>
          </cell>
        </row>
        <row r="329">
          <cell r="A329" t="str">
            <v>I328</v>
          </cell>
          <cell r="B329" t="str">
            <v>FIBRA DE VIDRIO FRESCASA DE 2 1/2"</v>
          </cell>
          <cell r="C329" t="str">
            <v>Insumos</v>
          </cell>
          <cell r="D329" t="str">
            <v>M2</v>
          </cell>
          <cell r="E329">
            <v>9090</v>
          </cell>
          <cell r="F329">
            <v>7639</v>
          </cell>
        </row>
        <row r="330">
          <cell r="A330" t="str">
            <v>I329</v>
          </cell>
          <cell r="B330" t="str">
            <v>FIBRA DE VIDRIO FRESCASA DE 3 1/2"</v>
          </cell>
          <cell r="C330" t="str">
            <v>Insumos</v>
          </cell>
          <cell r="D330" t="str">
            <v>M2</v>
          </cell>
          <cell r="E330">
            <v>11362</v>
          </cell>
          <cell r="F330">
            <v>9548</v>
          </cell>
        </row>
        <row r="331">
          <cell r="A331" t="str">
            <v>I330</v>
          </cell>
          <cell r="B331" t="str">
            <v>MASILLA SUPERMASTIC USG</v>
          </cell>
          <cell r="C331" t="str">
            <v>Insumos</v>
          </cell>
          <cell r="D331" t="str">
            <v>CANECA</v>
          </cell>
          <cell r="E331">
            <v>51510</v>
          </cell>
          <cell r="F331">
            <v>43286</v>
          </cell>
        </row>
        <row r="332">
          <cell r="A332" t="str">
            <v>I331</v>
          </cell>
          <cell r="B332" t="str">
            <v>PERFIL CANAL CAL. 26 ( 90 MM ) - 2.44 M.</v>
          </cell>
          <cell r="C332" t="str">
            <v>Insumos</v>
          </cell>
          <cell r="D332" t="str">
            <v>UND</v>
          </cell>
          <cell r="E332">
            <v>5862</v>
          </cell>
          <cell r="F332">
            <v>4926</v>
          </cell>
        </row>
        <row r="333">
          <cell r="A333" t="str">
            <v>I332</v>
          </cell>
          <cell r="B333" t="str">
            <v>PERFIL CANAL CAL.24 ( 90 MM ) - 2.44 M.</v>
          </cell>
          <cell r="C333" t="str">
            <v>Insumos</v>
          </cell>
          <cell r="D333" t="str">
            <v>UND</v>
          </cell>
          <cell r="E333">
            <v>11514</v>
          </cell>
          <cell r="F333">
            <v>9676</v>
          </cell>
        </row>
        <row r="334">
          <cell r="A334" t="str">
            <v>I333</v>
          </cell>
          <cell r="B334" t="str">
            <v>PERFIL OMEGA CAL 24 - 2.44 M.</v>
          </cell>
          <cell r="C334" t="str">
            <v>Insumos</v>
          </cell>
          <cell r="D334" t="str">
            <v>UND</v>
          </cell>
          <cell r="E334">
            <v>16359</v>
          </cell>
          <cell r="F334">
            <v>13747</v>
          </cell>
        </row>
        <row r="335">
          <cell r="A335" t="str">
            <v>I334</v>
          </cell>
          <cell r="B335" t="str">
            <v>PERFIL OMEGA CAL 26 - 2.44 M.</v>
          </cell>
          <cell r="C335" t="str">
            <v>Insumos</v>
          </cell>
          <cell r="D335" t="str">
            <v>UND</v>
          </cell>
          <cell r="E335">
            <v>5454</v>
          </cell>
          <cell r="F335">
            <v>4583</v>
          </cell>
        </row>
        <row r="336">
          <cell r="A336" t="str">
            <v>I335</v>
          </cell>
          <cell r="B336" t="str">
            <v>PERFIL PARAL CAL 24 - 2.44 M.</v>
          </cell>
          <cell r="C336" t="str">
            <v>Insumos</v>
          </cell>
          <cell r="D336" t="str">
            <v>UND</v>
          </cell>
          <cell r="E336">
            <v>11967</v>
          </cell>
          <cell r="F336">
            <v>10056</v>
          </cell>
        </row>
        <row r="337">
          <cell r="A337" t="str">
            <v>I336</v>
          </cell>
          <cell r="B337" t="str">
            <v>PERFIL PARAL CAL 26 - 2.44 M.</v>
          </cell>
          <cell r="C337" t="str">
            <v>Insumos</v>
          </cell>
          <cell r="D337" t="str">
            <v>UND</v>
          </cell>
          <cell r="E337">
            <v>7818</v>
          </cell>
          <cell r="F337">
            <v>6570</v>
          </cell>
        </row>
        <row r="338">
          <cell r="A338" t="str">
            <v>I337</v>
          </cell>
          <cell r="B338" t="str">
            <v>PLACA YESO TIPO GYPLAC ESTANDAR 1/2" (12.7 MM) DE 1.22 X 2.44 MM. O SIMILAR.</v>
          </cell>
          <cell r="C338" t="str">
            <v>Insumos</v>
          </cell>
          <cell r="D338" t="str">
            <v>M2</v>
          </cell>
          <cell r="E338">
            <v>28635</v>
          </cell>
          <cell r="F338">
            <v>24063</v>
          </cell>
        </row>
        <row r="339">
          <cell r="A339" t="str">
            <v>I338</v>
          </cell>
          <cell r="B339" t="str">
            <v xml:space="preserve">PLACA YESO TIPO GYPLAC R.H. 1/2" (12.7 MM) DE 1.22 X 2.44 MM. O SIMILAR. </v>
          </cell>
          <cell r="C339" t="str">
            <v>Insumos</v>
          </cell>
          <cell r="D339" t="str">
            <v>M2</v>
          </cell>
          <cell r="E339">
            <v>32269</v>
          </cell>
          <cell r="F339">
            <v>27117</v>
          </cell>
        </row>
        <row r="340">
          <cell r="A340" t="str">
            <v>I339</v>
          </cell>
          <cell r="B340" t="str">
            <v>PLACA DE FIBROCEMENTO  E= 10 MM</v>
          </cell>
          <cell r="C340" t="str">
            <v>Insumos</v>
          </cell>
          <cell r="D340" t="str">
            <v>M2</v>
          </cell>
          <cell r="E340">
            <v>24521</v>
          </cell>
          <cell r="F340">
            <v>20606</v>
          </cell>
        </row>
        <row r="341">
          <cell r="A341" t="str">
            <v>I340</v>
          </cell>
          <cell r="B341" t="str">
            <v>SUPERBOARD  ( 2.44 X 1.22 )  E= 6 MM</v>
          </cell>
          <cell r="C341" t="str">
            <v>Insumos</v>
          </cell>
          <cell r="D341" t="str">
            <v>M2</v>
          </cell>
          <cell r="E341">
            <v>36360</v>
          </cell>
          <cell r="F341">
            <v>30555</v>
          </cell>
        </row>
        <row r="342">
          <cell r="A342" t="str">
            <v>I341</v>
          </cell>
          <cell r="B342" t="str">
            <v>SUPERBOARD  ( 2.44 X 1.22 )  E= 8 MM</v>
          </cell>
          <cell r="C342" t="str">
            <v>Insumos</v>
          </cell>
          <cell r="D342" t="str">
            <v>M2</v>
          </cell>
          <cell r="E342">
            <v>51510</v>
          </cell>
          <cell r="F342">
            <v>43286</v>
          </cell>
        </row>
        <row r="343">
          <cell r="A343" t="str">
            <v>I342</v>
          </cell>
          <cell r="B343" t="str">
            <v>TORNILLO AUTOPERFORANTE  EST.  7/16 "</v>
          </cell>
          <cell r="C343" t="str">
            <v>Insumos</v>
          </cell>
          <cell r="D343" t="str">
            <v>UND</v>
          </cell>
          <cell r="E343">
            <v>20</v>
          </cell>
          <cell r="F343">
            <v>17</v>
          </cell>
        </row>
        <row r="344">
          <cell r="A344" t="str">
            <v>I343</v>
          </cell>
          <cell r="B344" t="str">
            <v>TORNILLO AUTOPERFORANTE YESO 6 X1</v>
          </cell>
          <cell r="C344" t="str">
            <v>Insumos</v>
          </cell>
          <cell r="D344" t="str">
            <v>UND</v>
          </cell>
          <cell r="E344">
            <v>20</v>
          </cell>
          <cell r="F344">
            <v>17</v>
          </cell>
        </row>
        <row r="345">
          <cell r="A345" t="str">
            <v>I344</v>
          </cell>
          <cell r="B345" t="str">
            <v>TORNILLO PTA BROCA EXTRAPL. EST 8 X 1/2" ( 13MM )</v>
          </cell>
          <cell r="C345" t="str">
            <v>Insumos</v>
          </cell>
          <cell r="D345" t="str">
            <v>UND</v>
          </cell>
          <cell r="E345">
            <v>61</v>
          </cell>
          <cell r="F345">
            <v>51</v>
          </cell>
        </row>
        <row r="346">
          <cell r="A346" t="str">
            <v>I345</v>
          </cell>
          <cell r="B346" t="str">
            <v>PERFIL METALICO CAL 12 - 2,5MM. - 2,44M.</v>
          </cell>
          <cell r="C346" t="str">
            <v>Insumos</v>
          </cell>
          <cell r="D346" t="str">
            <v>UND</v>
          </cell>
          <cell r="E346">
            <v>54542</v>
          </cell>
          <cell r="F346">
            <v>45834</v>
          </cell>
        </row>
        <row r="347">
          <cell r="A347" t="str">
            <v>I346</v>
          </cell>
          <cell r="B347" t="str">
            <v>MASILLA PLASTICA</v>
          </cell>
          <cell r="C347" t="str">
            <v>Insumos</v>
          </cell>
          <cell r="D347" t="str">
            <v>KG</v>
          </cell>
          <cell r="E347">
            <v>33327</v>
          </cell>
          <cell r="F347">
            <v>28006</v>
          </cell>
        </row>
        <row r="348">
          <cell r="A348" t="str">
            <v>I347</v>
          </cell>
          <cell r="B348" t="str">
            <v>INSTALACIÓN Y PUESTA EN FUNCIONAMIENTO EQUIPO DE PRESIÓN.</v>
          </cell>
          <cell r="C348" t="str">
            <v>Insumos</v>
          </cell>
          <cell r="D348" t="str">
            <v>UND</v>
          </cell>
          <cell r="E348">
            <v>2108961</v>
          </cell>
          <cell r="F348">
            <v>1772236</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12666514</v>
          </cell>
          <cell r="F349">
            <v>10644129</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12666514</v>
          </cell>
          <cell r="F350">
            <v>10644129</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20249985</v>
          </cell>
          <cell r="F351">
            <v>17016794</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12819415</v>
          </cell>
          <cell r="F352">
            <v>10772618</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13283385</v>
          </cell>
          <cell r="F353">
            <v>11162508</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13283385</v>
          </cell>
          <cell r="F354">
            <v>11162508</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13283385</v>
          </cell>
          <cell r="F355">
            <v>11162508</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13283385</v>
          </cell>
          <cell r="F356">
            <v>11162508</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14508341</v>
          </cell>
          <cell r="F357">
            <v>12191883</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15005701</v>
          </cell>
          <cell r="F358">
            <v>12609833</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17861588</v>
          </cell>
          <cell r="F359">
            <v>15009738</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2393668</v>
          </cell>
          <cell r="F360">
            <v>2011486</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2866430</v>
          </cell>
          <cell r="F361">
            <v>2408765</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4166414</v>
          </cell>
          <cell r="F362">
            <v>3501188</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7923758</v>
          </cell>
          <cell r="F363">
            <v>6658620</v>
          </cell>
        </row>
        <row r="364">
          <cell r="A364" t="str">
            <v>I363</v>
          </cell>
          <cell r="B364" t="str">
            <v>SUMINISTRO, TRANSPORTE E INSTALACIÓN DE ASCENSOR TIPO PASAJEROS, PARA 8 PERSONAS O 630 KILOGRAMOS, 3 PARADAS MAQUINA LATERAL 1.10 * 1.40 * 2.20</v>
          </cell>
          <cell r="C364" t="str">
            <v>Insumos</v>
          </cell>
          <cell r="D364" t="str">
            <v>UND</v>
          </cell>
          <cell r="E364">
            <v>119978874</v>
          </cell>
          <cell r="F364">
            <v>100822583</v>
          </cell>
        </row>
        <row r="365">
          <cell r="A365" t="str">
            <v>I364</v>
          </cell>
          <cell r="B365" t="str">
            <v>SUMINISTRO, TRANSPORTE E INSTALACIÓN SISTEMA DE PRESION PARA RED CONTRA INCENDIOS</v>
          </cell>
          <cell r="C365" t="str">
            <v>Insumos</v>
          </cell>
          <cell r="D365" t="str">
            <v>UND</v>
          </cell>
          <cell r="E365">
            <v>17996832</v>
          </cell>
          <cell r="F365">
            <v>15123388</v>
          </cell>
        </row>
        <row r="366">
          <cell r="A366" t="str">
            <v>I365</v>
          </cell>
          <cell r="B366" t="str">
            <v>SUMINISTRO, TRANSPORTE E INSTALACIÓN EQUIPO DE PRESION CONSTANTE</v>
          </cell>
          <cell r="C366" t="str">
            <v>Insumos</v>
          </cell>
          <cell r="D366" t="str">
            <v>UND</v>
          </cell>
          <cell r="E366">
            <v>18330106</v>
          </cell>
          <cell r="F366">
            <v>15403450</v>
          </cell>
        </row>
        <row r="367">
          <cell r="A367" t="str">
            <v>I366</v>
          </cell>
          <cell r="B367" t="str">
            <v>TORON N°15  GRADO 1860 D =0,6"</v>
          </cell>
          <cell r="C367" t="str">
            <v>Insumos</v>
          </cell>
          <cell r="D367" t="str">
            <v>M</v>
          </cell>
          <cell r="E367">
            <v>5962</v>
          </cell>
          <cell r="F367">
            <v>5010</v>
          </cell>
        </row>
        <row r="368">
          <cell r="A368" t="str">
            <v>I367</v>
          </cell>
          <cell r="B368" t="str">
            <v>EMULSION ASFALTICA TIPO CRL-1</v>
          </cell>
          <cell r="C368" t="str">
            <v>Insumos</v>
          </cell>
          <cell r="D368" t="str">
            <v>LT</v>
          </cell>
          <cell r="E368">
            <v>2895</v>
          </cell>
          <cell r="F368">
            <v>2895</v>
          </cell>
        </row>
        <row r="369">
          <cell r="A369" t="str">
            <v>I368</v>
          </cell>
          <cell r="B369" t="str">
            <v>EMULSION ASFALTICA TIPO CRR-1</v>
          </cell>
          <cell r="C369" t="str">
            <v>Insumos</v>
          </cell>
          <cell r="D369" t="str">
            <v>LT</v>
          </cell>
          <cell r="E369">
            <v>2915</v>
          </cell>
          <cell r="F369">
            <v>2915</v>
          </cell>
        </row>
        <row r="370">
          <cell r="A370" t="str">
            <v>I369</v>
          </cell>
          <cell r="B370" t="str">
            <v>MEZCLA ASFALTICA TIPO MDC-1</v>
          </cell>
          <cell r="C370" t="str">
            <v>Insumos</v>
          </cell>
          <cell r="D370" t="str">
            <v>M3</v>
          </cell>
          <cell r="E370">
            <v>575530</v>
          </cell>
          <cell r="F370">
            <v>575530</v>
          </cell>
        </row>
        <row r="371">
          <cell r="A371" t="str">
            <v>I370</v>
          </cell>
          <cell r="B371" t="str">
            <v xml:space="preserve">MEZCLA ASFALTICA TIPO MDC-2 </v>
          </cell>
          <cell r="C371" t="str">
            <v>Insumos</v>
          </cell>
          <cell r="D371" t="str">
            <v>M3</v>
          </cell>
          <cell r="E371">
            <v>593731</v>
          </cell>
          <cell r="F371">
            <v>593731</v>
          </cell>
        </row>
        <row r="372">
          <cell r="A372" t="str">
            <v>I371</v>
          </cell>
          <cell r="B372" t="str">
            <v>MEZCLA ASFALTICA TIPO MDC-3</v>
          </cell>
          <cell r="C372" t="str">
            <v>Insumos</v>
          </cell>
          <cell r="D372" t="str">
            <v>M3</v>
          </cell>
          <cell r="E372">
            <v>635742</v>
          </cell>
          <cell r="F372">
            <v>635742</v>
          </cell>
        </row>
        <row r="373">
          <cell r="A373" t="str">
            <v>I372</v>
          </cell>
          <cell r="B373" t="str">
            <v>PASTO KIKUYO (CORTADO)</v>
          </cell>
          <cell r="C373" t="str">
            <v>Insumos</v>
          </cell>
          <cell r="D373" t="str">
            <v>M2</v>
          </cell>
          <cell r="E373">
            <v>9599</v>
          </cell>
          <cell r="F373">
            <v>9599</v>
          </cell>
        </row>
        <row r="374">
          <cell r="A374" t="str">
            <v>I373</v>
          </cell>
          <cell r="B374" t="str">
            <v>PLANTAS ORNAMENTALES VARIAS</v>
          </cell>
          <cell r="C374" t="str">
            <v>Insumos</v>
          </cell>
          <cell r="D374" t="str">
            <v>UND</v>
          </cell>
          <cell r="E374">
            <v>3101</v>
          </cell>
          <cell r="F374">
            <v>3101</v>
          </cell>
        </row>
        <row r="375">
          <cell r="A375" t="str">
            <v>I374</v>
          </cell>
          <cell r="B375" t="str">
            <v>TIERRA NEGRA</v>
          </cell>
          <cell r="C375" t="str">
            <v>Insumos</v>
          </cell>
          <cell r="D375" t="str">
            <v>M3</v>
          </cell>
          <cell r="E375">
            <v>93536</v>
          </cell>
          <cell r="F375">
            <v>93536</v>
          </cell>
        </row>
        <row r="376">
          <cell r="A376" t="str">
            <v>I375</v>
          </cell>
          <cell r="B376" t="str">
            <v>GRAMA TIPO BERMUDA GRASS</v>
          </cell>
          <cell r="C376" t="str">
            <v>Insumos</v>
          </cell>
          <cell r="D376" t="str">
            <v>M2</v>
          </cell>
          <cell r="E376">
            <v>8565</v>
          </cell>
          <cell r="F376">
            <v>8565</v>
          </cell>
        </row>
        <row r="377">
          <cell r="A377" t="str">
            <v>I376</v>
          </cell>
          <cell r="B377" t="str">
            <v>AISLADOR SISMICO DIS DI=650</v>
          </cell>
          <cell r="C377" t="str">
            <v>Insumos</v>
          </cell>
          <cell r="D377" t="str">
            <v>UND</v>
          </cell>
          <cell r="E377">
            <v>35625911</v>
          </cell>
          <cell r="F377">
            <v>29937740</v>
          </cell>
        </row>
        <row r="378">
          <cell r="A378" t="str">
            <v>I377</v>
          </cell>
          <cell r="B378" t="str">
            <v>PERNOS, TUERCA Y ARANDELA PARA FIJACION DE AISLADORES</v>
          </cell>
          <cell r="C378" t="str">
            <v>Insumos</v>
          </cell>
          <cell r="D378" t="str">
            <v>UND</v>
          </cell>
          <cell r="E378">
            <v>5027</v>
          </cell>
          <cell r="F378">
            <v>4224</v>
          </cell>
        </row>
        <row r="379">
          <cell r="A379" t="str">
            <v>I378</v>
          </cell>
          <cell r="B379" t="str">
            <v>PLANTILLA PARA UBICACIÓN DE PERNOS PARA FIJAR AISLADOR SISMICO</v>
          </cell>
          <cell r="C379" t="str">
            <v>Insumos</v>
          </cell>
          <cell r="D379" t="str">
            <v>UND</v>
          </cell>
          <cell r="E379">
            <v>258575</v>
          </cell>
          <cell r="F379">
            <v>217290</v>
          </cell>
        </row>
        <row r="380">
          <cell r="A380" t="str">
            <v>I379</v>
          </cell>
          <cell r="B380" t="str">
            <v>AISLADOR SISMICO DIS DI=1000</v>
          </cell>
          <cell r="C380" t="str">
            <v>Insumos</v>
          </cell>
          <cell r="D380" t="str">
            <v>UND</v>
          </cell>
          <cell r="E380">
            <v>41515680</v>
          </cell>
          <cell r="F380">
            <v>34887126</v>
          </cell>
        </row>
        <row r="381">
          <cell r="A381" t="str">
            <v>I380</v>
          </cell>
          <cell r="B381" t="str">
            <v>TUBO GALVANIZADO 4"</v>
          </cell>
          <cell r="C381" t="str">
            <v>Insumos</v>
          </cell>
          <cell r="D381" t="str">
            <v>UND</v>
          </cell>
          <cell r="E381">
            <v>416594</v>
          </cell>
          <cell r="F381">
            <v>350079</v>
          </cell>
        </row>
        <row r="382">
          <cell r="A382" t="str">
            <v>I381</v>
          </cell>
          <cell r="B382" t="str">
            <v>LAMINA METALICA DE 1/2"</v>
          </cell>
          <cell r="C382" t="str">
            <v>Insumos</v>
          </cell>
          <cell r="D382" t="str">
            <v>UND</v>
          </cell>
          <cell r="E382">
            <v>525051</v>
          </cell>
          <cell r="F382">
            <v>441219</v>
          </cell>
        </row>
        <row r="383">
          <cell r="A383" t="str">
            <v>I382</v>
          </cell>
          <cell r="B383" t="str">
            <v>JUNTA TIPO VSL T -100 O SIMILAR</v>
          </cell>
          <cell r="C383" t="str">
            <v>Insumos</v>
          </cell>
          <cell r="D383" t="str">
            <v>M</v>
          </cell>
          <cell r="E383">
            <v>2416241</v>
          </cell>
          <cell r="F383">
            <v>2030455</v>
          </cell>
        </row>
        <row r="384">
          <cell r="A384" t="str">
            <v>I383</v>
          </cell>
          <cell r="B384" t="str">
            <v>BLOQUES DE CESPED</v>
          </cell>
          <cell r="C384" t="str">
            <v>Insumos</v>
          </cell>
          <cell r="D384" t="str">
            <v>M2</v>
          </cell>
          <cell r="E384">
            <v>7280</v>
          </cell>
          <cell r="F384">
            <v>7280</v>
          </cell>
        </row>
        <row r="385">
          <cell r="A385" t="str">
            <v>I384</v>
          </cell>
          <cell r="B385" t="str">
            <v>ARBOL DE GRAN PORTE</v>
          </cell>
          <cell r="C385" t="str">
            <v>Insumos</v>
          </cell>
          <cell r="D385" t="str">
            <v>UND</v>
          </cell>
          <cell r="E385">
            <v>182040</v>
          </cell>
          <cell r="F385">
            <v>182040</v>
          </cell>
        </row>
        <row r="386">
          <cell r="A386" t="str">
            <v>I385</v>
          </cell>
          <cell r="B386" t="str">
            <v>CANECA METALICA PARA BASUREROS</v>
          </cell>
          <cell r="C386" t="str">
            <v>Insumos</v>
          </cell>
          <cell r="D386" t="str">
            <v>UND</v>
          </cell>
          <cell r="E386">
            <v>265756</v>
          </cell>
          <cell r="F386">
            <v>223324</v>
          </cell>
        </row>
        <row r="387">
          <cell r="A387" t="str">
            <v>I386</v>
          </cell>
          <cell r="B387" t="str">
            <v>TUBO PVC CONDUIT 2"</v>
          </cell>
          <cell r="C387" t="str">
            <v>Insumos</v>
          </cell>
          <cell r="D387" t="str">
            <v>M</v>
          </cell>
          <cell r="E387">
            <v>6031</v>
          </cell>
          <cell r="F387">
            <v>5068</v>
          </cell>
        </row>
        <row r="388">
          <cell r="A388" t="str">
            <v>I387</v>
          </cell>
          <cell r="B388" t="str">
            <v>SOLUCION</v>
          </cell>
          <cell r="C388" t="str">
            <v>Insumos</v>
          </cell>
          <cell r="D388" t="str">
            <v>LT</v>
          </cell>
          <cell r="E388">
            <v>74700</v>
          </cell>
          <cell r="F388">
            <v>62773</v>
          </cell>
        </row>
        <row r="389">
          <cell r="A389" t="str">
            <v>I388</v>
          </cell>
          <cell r="B389" t="str">
            <v>VARILLA DE 1" ROSCADA PARA ANCLAJES DE LUMINARIA</v>
          </cell>
          <cell r="C389" t="str">
            <v>Insumos</v>
          </cell>
          <cell r="D389" t="str">
            <v>M</v>
          </cell>
          <cell r="E389">
            <v>22697</v>
          </cell>
          <cell r="F389">
            <v>19073</v>
          </cell>
        </row>
        <row r="390">
          <cell r="A390" t="str">
            <v>I389</v>
          </cell>
          <cell r="B390" t="str">
            <v xml:space="preserve">PLANTILLA PARA UBICACIÓN  DE PERNOS BASES LUMINARIAS </v>
          </cell>
          <cell r="C390" t="str">
            <v>Insumos</v>
          </cell>
          <cell r="D390" t="str">
            <v>UND</v>
          </cell>
          <cell r="E390">
            <v>71826</v>
          </cell>
          <cell r="F390">
            <v>60358</v>
          </cell>
        </row>
        <row r="391">
          <cell r="A391" t="str">
            <v>I390</v>
          </cell>
          <cell r="B391" t="str">
            <v>POSTE EN CONCRETO PREFABRICADO</v>
          </cell>
          <cell r="C391" t="str">
            <v>Insumos</v>
          </cell>
          <cell r="D391" t="str">
            <v>M</v>
          </cell>
          <cell r="E391">
            <v>58322</v>
          </cell>
          <cell r="F391">
            <v>49010</v>
          </cell>
        </row>
        <row r="392">
          <cell r="A392" t="str">
            <v>I391</v>
          </cell>
          <cell r="B392" t="str">
            <v>PLANTULA DE  LIMONCILLO Y/O CITRONELA O SIMILAR</v>
          </cell>
          <cell r="C392" t="str">
            <v>Insumos</v>
          </cell>
          <cell r="D392" t="str">
            <v>UND</v>
          </cell>
          <cell r="E392">
            <v>1120</v>
          </cell>
          <cell r="F392">
            <v>1120</v>
          </cell>
        </row>
        <row r="393">
          <cell r="A393" t="str">
            <v>I392</v>
          </cell>
          <cell r="B393" t="str">
            <v>REPOSICION PLANTULAS</v>
          </cell>
          <cell r="C393" t="str">
            <v>Insumos</v>
          </cell>
          <cell r="D393" t="str">
            <v>UND</v>
          </cell>
          <cell r="E393">
            <v>3501</v>
          </cell>
          <cell r="F393">
            <v>3501</v>
          </cell>
        </row>
        <row r="394">
          <cell r="A394" t="str">
            <v>I393</v>
          </cell>
          <cell r="B394" t="str">
            <v>SEMILLAS PARA BIOMANTO</v>
          </cell>
          <cell r="C394" t="str">
            <v>Insumos</v>
          </cell>
          <cell r="D394" t="str">
            <v>KG</v>
          </cell>
          <cell r="E394">
            <v>56013</v>
          </cell>
          <cell r="F394">
            <v>56013</v>
          </cell>
        </row>
        <row r="395">
          <cell r="A395" t="str">
            <v>I394</v>
          </cell>
          <cell r="B395" t="str">
            <v>GALLINAZA</v>
          </cell>
          <cell r="C395" t="str">
            <v>Insumos</v>
          </cell>
          <cell r="D395" t="str">
            <v>KG</v>
          </cell>
          <cell r="E395">
            <v>419</v>
          </cell>
          <cell r="F395">
            <v>419</v>
          </cell>
        </row>
        <row r="396">
          <cell r="A396" t="str">
            <v>I395</v>
          </cell>
          <cell r="B396" t="str">
            <v>PLANTULA DE CAÑABRAVA O SIMILAR</v>
          </cell>
          <cell r="C396" t="str">
            <v>Insumos</v>
          </cell>
          <cell r="D396" t="str">
            <v>UND</v>
          </cell>
          <cell r="E396">
            <v>699</v>
          </cell>
          <cell r="F396">
            <v>699</v>
          </cell>
        </row>
        <row r="397">
          <cell r="A397" t="str">
            <v>I396</v>
          </cell>
          <cell r="B397" t="str">
            <v>ESTACAS DE MARATON</v>
          </cell>
          <cell r="C397" t="str">
            <v>Insumos</v>
          </cell>
          <cell r="D397" t="str">
            <v>UND</v>
          </cell>
          <cell r="E397">
            <v>981</v>
          </cell>
          <cell r="F397">
            <v>981</v>
          </cell>
        </row>
        <row r="398">
          <cell r="A398" t="str">
            <v>I397</v>
          </cell>
          <cell r="B398" t="str">
            <v>ESTACAS DE GUADUA</v>
          </cell>
          <cell r="C398" t="str">
            <v>Insumos</v>
          </cell>
          <cell r="D398" t="str">
            <v>UND</v>
          </cell>
          <cell r="E398">
            <v>3501</v>
          </cell>
          <cell r="F398">
            <v>3501</v>
          </cell>
        </row>
        <row r="399">
          <cell r="A399" t="str">
            <v>I398</v>
          </cell>
          <cell r="B399" t="str">
            <v>ALFALISTO BLANCO O SIMILAR</v>
          </cell>
          <cell r="C399" t="str">
            <v>Insumos</v>
          </cell>
          <cell r="D399" t="str">
            <v>KG</v>
          </cell>
          <cell r="E399">
            <v>2224</v>
          </cell>
          <cell r="F399">
            <v>1869</v>
          </cell>
        </row>
        <row r="400">
          <cell r="A400" t="str">
            <v>I399</v>
          </cell>
          <cell r="B400" t="str">
            <v>ALFALISTO GRIS O SIMILAR.</v>
          </cell>
          <cell r="C400" t="str">
            <v>Insumos</v>
          </cell>
          <cell r="D400" t="str">
            <v>KG</v>
          </cell>
          <cell r="E400">
            <v>1696</v>
          </cell>
          <cell r="F400">
            <v>1425</v>
          </cell>
        </row>
        <row r="401">
          <cell r="A401" t="str">
            <v>I400</v>
          </cell>
          <cell r="B401" t="str">
            <v>ALFALISTOPLUS O SIMILAR.</v>
          </cell>
          <cell r="C401" t="str">
            <v>Insumos</v>
          </cell>
          <cell r="D401" t="str">
            <v>KG</v>
          </cell>
          <cell r="E401">
            <v>4111</v>
          </cell>
          <cell r="F401">
            <v>3455</v>
          </cell>
        </row>
        <row r="402">
          <cell r="A402" t="str">
            <v>I401</v>
          </cell>
          <cell r="B402" t="str">
            <v>BISAGRAS ALUMINIO 3"</v>
          </cell>
          <cell r="C402" t="str">
            <v>Insumos</v>
          </cell>
          <cell r="D402" t="str">
            <v>UND</v>
          </cell>
          <cell r="E402">
            <v>3787</v>
          </cell>
          <cell r="F402">
            <v>3182</v>
          </cell>
        </row>
        <row r="403">
          <cell r="A403" t="str">
            <v>I402</v>
          </cell>
          <cell r="B403" t="str">
            <v>BROCA PARA MURO 5/8" X 8"</v>
          </cell>
          <cell r="C403" t="str">
            <v>Insumos</v>
          </cell>
          <cell r="D403" t="str">
            <v>UND</v>
          </cell>
          <cell r="E403">
            <v>12876</v>
          </cell>
          <cell r="F403">
            <v>10820</v>
          </cell>
        </row>
        <row r="404">
          <cell r="A404" t="str">
            <v>I403</v>
          </cell>
          <cell r="B404" t="str">
            <v>BROCA PARA MURO 7/8" X 8"</v>
          </cell>
          <cell r="C404" t="str">
            <v>Insumos</v>
          </cell>
          <cell r="D404" t="str">
            <v>UND</v>
          </cell>
          <cell r="E404">
            <v>12876</v>
          </cell>
          <cell r="F404">
            <v>10820</v>
          </cell>
        </row>
        <row r="405">
          <cell r="A405" t="str">
            <v>I404</v>
          </cell>
          <cell r="B405" t="str">
            <v>CEMENTO BLANCO</v>
          </cell>
          <cell r="C405" t="str">
            <v>Insumos</v>
          </cell>
          <cell r="D405" t="str">
            <v>KG</v>
          </cell>
          <cell r="E405">
            <v>2273</v>
          </cell>
          <cell r="F405">
            <v>1910</v>
          </cell>
        </row>
        <row r="406">
          <cell r="A406" t="str">
            <v>I405</v>
          </cell>
          <cell r="B406" t="str">
            <v>CHAZO PUNTILLA</v>
          </cell>
          <cell r="C406" t="str">
            <v>Insumos</v>
          </cell>
          <cell r="D406" t="str">
            <v>UND</v>
          </cell>
          <cell r="E406">
            <v>305</v>
          </cell>
          <cell r="F406">
            <v>256</v>
          </cell>
        </row>
        <row r="407">
          <cell r="A407" t="str">
            <v>I406</v>
          </cell>
          <cell r="B407" t="str">
            <v xml:space="preserve">CHAZOS 3/8 X 2" </v>
          </cell>
          <cell r="C407" t="str">
            <v>Insumos</v>
          </cell>
          <cell r="D407" t="str">
            <v>UND</v>
          </cell>
          <cell r="E407">
            <v>1135</v>
          </cell>
          <cell r="F407">
            <v>954</v>
          </cell>
        </row>
        <row r="408">
          <cell r="A408" t="str">
            <v>I407</v>
          </cell>
          <cell r="B408" t="str">
            <v>CINTA DE DEMARCACION * 10 M.</v>
          </cell>
          <cell r="C408" t="str">
            <v>Insumos</v>
          </cell>
          <cell r="D408" t="str">
            <v>M</v>
          </cell>
          <cell r="E408">
            <v>149</v>
          </cell>
          <cell r="F408">
            <v>125</v>
          </cell>
        </row>
        <row r="409">
          <cell r="A409" t="str">
            <v>I408</v>
          </cell>
          <cell r="B409" t="str">
            <v>COLOR MINERAL</v>
          </cell>
          <cell r="C409" t="str">
            <v>Insumos</v>
          </cell>
          <cell r="D409" t="str">
            <v>KG</v>
          </cell>
          <cell r="E409">
            <v>16057</v>
          </cell>
          <cell r="F409">
            <v>13493</v>
          </cell>
        </row>
        <row r="410">
          <cell r="A410" t="str">
            <v>I409</v>
          </cell>
          <cell r="B410" t="str">
            <v>DILATACION EN BRONCE PC09</v>
          </cell>
          <cell r="C410" t="str">
            <v>Insumos</v>
          </cell>
          <cell r="D410" t="str">
            <v>M</v>
          </cell>
          <cell r="E410">
            <v>15149</v>
          </cell>
          <cell r="F410">
            <v>12730</v>
          </cell>
        </row>
        <row r="411">
          <cell r="A411" t="str">
            <v>I410</v>
          </cell>
          <cell r="B411" t="str">
            <v>ENDURECEDOR COLOR GRIS  TIPO ROCKTOP DE TOXEMENT O SIMILAR.</v>
          </cell>
          <cell r="C411" t="str">
            <v>Insumos</v>
          </cell>
          <cell r="D411" t="str">
            <v>KG</v>
          </cell>
          <cell r="E411">
            <v>1204</v>
          </cell>
          <cell r="F411">
            <v>1012</v>
          </cell>
        </row>
        <row r="412">
          <cell r="A412" t="str">
            <v>I411</v>
          </cell>
          <cell r="B412" t="str">
            <v>ESTOPA</v>
          </cell>
          <cell r="C412" t="str">
            <v>Insumos</v>
          </cell>
          <cell r="D412" t="str">
            <v>KG</v>
          </cell>
          <cell r="E412">
            <v>66661</v>
          </cell>
          <cell r="F412">
            <v>56018</v>
          </cell>
        </row>
        <row r="413">
          <cell r="A413" t="str">
            <v>I412</v>
          </cell>
          <cell r="B413" t="str">
            <v>EXTRACTOR EOLICO VERTICAL DE 12"</v>
          </cell>
          <cell r="C413" t="str">
            <v>Insumos</v>
          </cell>
          <cell r="D413" t="str">
            <v>UND</v>
          </cell>
          <cell r="E413">
            <v>181652</v>
          </cell>
          <cell r="F413">
            <v>152649</v>
          </cell>
        </row>
        <row r="414">
          <cell r="A414" t="str">
            <v>I413</v>
          </cell>
          <cell r="B414" t="str">
            <v>GRAVILLA MONA ( 25 KILOS )</v>
          </cell>
          <cell r="C414" t="str">
            <v>Insumos</v>
          </cell>
          <cell r="D414" t="str">
            <v>BUL</v>
          </cell>
          <cell r="E414">
            <v>7271</v>
          </cell>
          <cell r="F414">
            <v>6110</v>
          </cell>
        </row>
        <row r="415">
          <cell r="A415" t="str">
            <v>I414</v>
          </cell>
          <cell r="B415" t="str">
            <v>LAMINA METALDECK  LAMINA 2"  CAL.16  - TIPO ACESCO O SIMILAR.</v>
          </cell>
          <cell r="C415" t="str">
            <v>Insumos</v>
          </cell>
          <cell r="D415" t="str">
            <v>M2</v>
          </cell>
          <cell r="E415">
            <v>31126</v>
          </cell>
          <cell r="F415">
            <v>26156</v>
          </cell>
        </row>
        <row r="416">
          <cell r="A416" t="str">
            <v>I415</v>
          </cell>
          <cell r="B416" t="str">
            <v xml:space="preserve">LAMINA CORPALOSA </v>
          </cell>
          <cell r="C416" t="str">
            <v>Insumos</v>
          </cell>
          <cell r="D416" t="str">
            <v>M2</v>
          </cell>
          <cell r="E416">
            <v>42722</v>
          </cell>
          <cell r="F416">
            <v>35901</v>
          </cell>
        </row>
        <row r="417">
          <cell r="A417" t="str">
            <v>I416</v>
          </cell>
          <cell r="B417" t="str">
            <v>LLAVE TERMINAL MANGUERA 1/2"</v>
          </cell>
          <cell r="C417" t="str">
            <v>Insumos</v>
          </cell>
          <cell r="D417" t="str">
            <v>UND</v>
          </cell>
          <cell r="E417">
            <v>24088</v>
          </cell>
          <cell r="F417">
            <v>20242</v>
          </cell>
        </row>
        <row r="418">
          <cell r="A418" t="str">
            <v>I417</v>
          </cell>
          <cell r="B418" t="str">
            <v>PABMERIL PLIEGO 9" X 11"</v>
          </cell>
          <cell r="C418" t="str">
            <v>Insumos</v>
          </cell>
          <cell r="D418" t="str">
            <v>UND</v>
          </cell>
          <cell r="E418">
            <v>3583</v>
          </cell>
          <cell r="F418">
            <v>3011</v>
          </cell>
        </row>
        <row r="419">
          <cell r="A419" t="str">
            <v>I418</v>
          </cell>
          <cell r="B419" t="str">
            <v>PEGACOR BLANCO</v>
          </cell>
          <cell r="C419" t="str">
            <v>Insumos</v>
          </cell>
          <cell r="D419" t="str">
            <v>KG</v>
          </cell>
          <cell r="E419">
            <v>2423</v>
          </cell>
          <cell r="F419">
            <v>2036</v>
          </cell>
        </row>
        <row r="420">
          <cell r="A420" t="str">
            <v>I419</v>
          </cell>
          <cell r="B420" t="str">
            <v>PEGANTE BOXER</v>
          </cell>
          <cell r="C420" t="str">
            <v>Insumos</v>
          </cell>
          <cell r="D420" t="str">
            <v>GAL</v>
          </cell>
          <cell r="E420">
            <v>90903</v>
          </cell>
          <cell r="F420">
            <v>76389</v>
          </cell>
        </row>
        <row r="421">
          <cell r="A421" t="str">
            <v>I420</v>
          </cell>
          <cell r="B421" t="str">
            <v>PISTOLA INYECTOR PARA EPOXICO</v>
          </cell>
          <cell r="C421" t="str">
            <v>Insumos</v>
          </cell>
          <cell r="D421" t="str">
            <v>UND</v>
          </cell>
          <cell r="E421">
            <v>439668</v>
          </cell>
          <cell r="F421">
            <v>369469</v>
          </cell>
        </row>
        <row r="422">
          <cell r="A422" t="str">
            <v>I421</v>
          </cell>
          <cell r="B422" t="str">
            <v>PLACA DE IDENTIFICACION EN ALUMINIO ALTO RELIEVE DE 12 X 5 CM. SEGÚN NORMA CS 278-1</v>
          </cell>
          <cell r="C422" t="str">
            <v>Insumos</v>
          </cell>
          <cell r="D422" t="str">
            <v>UND</v>
          </cell>
          <cell r="E422">
            <v>5299</v>
          </cell>
          <cell r="F422">
            <v>4453</v>
          </cell>
        </row>
        <row r="423">
          <cell r="A423" t="str">
            <v>I422</v>
          </cell>
          <cell r="B423" t="str">
            <v>PLASTOCRETE DM DE SIKA IMPERMEABILIZANTE PARA CONCRETOS O SIMILAR.</v>
          </cell>
          <cell r="C423" t="str">
            <v>Insumos</v>
          </cell>
          <cell r="D423" t="str">
            <v>KG</v>
          </cell>
          <cell r="E423">
            <v>10893</v>
          </cell>
          <cell r="F423">
            <v>9154</v>
          </cell>
        </row>
        <row r="424">
          <cell r="A424" t="str">
            <v>I423</v>
          </cell>
          <cell r="B424" t="str">
            <v>POLIETILENO NO. 6</v>
          </cell>
          <cell r="C424" t="str">
            <v>Insumos</v>
          </cell>
          <cell r="D424" t="str">
            <v>M2</v>
          </cell>
          <cell r="E424">
            <v>3787</v>
          </cell>
          <cell r="F424">
            <v>3182</v>
          </cell>
        </row>
        <row r="425">
          <cell r="A425" t="str">
            <v>I424</v>
          </cell>
          <cell r="B425" t="str">
            <v>PUNTILLA CON CABEZA 1"</v>
          </cell>
          <cell r="C425" t="str">
            <v>Insumos</v>
          </cell>
          <cell r="D425" t="str">
            <v>LB</v>
          </cell>
          <cell r="E425">
            <v>3787</v>
          </cell>
          <cell r="F425">
            <v>3182</v>
          </cell>
        </row>
        <row r="426">
          <cell r="A426" t="str">
            <v>I425</v>
          </cell>
          <cell r="B426" t="str">
            <v>PUNTILLA CON CABEZA 2"</v>
          </cell>
          <cell r="C426" t="str">
            <v>Insumos</v>
          </cell>
          <cell r="D426" t="str">
            <v>LB</v>
          </cell>
          <cell r="E426">
            <v>3787</v>
          </cell>
          <cell r="F426">
            <v>3182</v>
          </cell>
        </row>
        <row r="427">
          <cell r="A427" t="str">
            <v>I426</v>
          </cell>
          <cell r="B427" t="str">
            <v>PUNTILLA CON CABEZA 3"</v>
          </cell>
          <cell r="C427" t="str">
            <v>Insumos</v>
          </cell>
          <cell r="D427" t="str">
            <v>LB</v>
          </cell>
          <cell r="E427">
            <v>3787</v>
          </cell>
          <cell r="F427">
            <v>3182</v>
          </cell>
        </row>
        <row r="428">
          <cell r="A428" t="str">
            <v>I427</v>
          </cell>
          <cell r="B428" t="str">
            <v>SIKA-1 IMPERMEABILIZANTE INTEGRAL MORTEROS O SIMILAR.</v>
          </cell>
          <cell r="C428" t="str">
            <v>Insumos</v>
          </cell>
          <cell r="D428" t="str">
            <v>KG</v>
          </cell>
          <cell r="E428">
            <v>10716</v>
          </cell>
          <cell r="F428">
            <v>9005</v>
          </cell>
        </row>
        <row r="429">
          <cell r="A429" t="str">
            <v>I428</v>
          </cell>
          <cell r="B429" t="str">
            <v>SIKADUR -42  ANCLAJE O SIMILAR.</v>
          </cell>
          <cell r="C429" t="str">
            <v>Insumos</v>
          </cell>
          <cell r="D429" t="str">
            <v>KG</v>
          </cell>
          <cell r="E429">
            <v>34796</v>
          </cell>
          <cell r="F429">
            <v>29240</v>
          </cell>
        </row>
        <row r="430">
          <cell r="A430" t="str">
            <v>I429</v>
          </cell>
          <cell r="B430" t="str">
            <v>SIKADUR -32 PRIMER</v>
          </cell>
          <cell r="C430" t="str">
            <v>Insumos</v>
          </cell>
          <cell r="D430" t="str">
            <v>KG</v>
          </cell>
          <cell r="E430">
            <v>86650</v>
          </cell>
          <cell r="F430">
            <v>72815</v>
          </cell>
        </row>
        <row r="431">
          <cell r="A431" t="str">
            <v>I430</v>
          </cell>
          <cell r="B431" t="str">
            <v>SIKADUR PANEL O SIMILAR.</v>
          </cell>
          <cell r="C431" t="str">
            <v>Insumos</v>
          </cell>
          <cell r="D431" t="str">
            <v>KG</v>
          </cell>
          <cell r="E431">
            <v>51316</v>
          </cell>
          <cell r="F431">
            <v>43123</v>
          </cell>
        </row>
        <row r="432">
          <cell r="A432" t="str">
            <v>I431</v>
          </cell>
          <cell r="B432" t="str">
            <v>SIKAFLEX 1A TUBO 305 CC O SIMILAR.</v>
          </cell>
          <cell r="C432" t="str">
            <v>Insumos</v>
          </cell>
          <cell r="D432" t="str">
            <v>UND</v>
          </cell>
          <cell r="E432">
            <v>34094</v>
          </cell>
          <cell r="F432">
            <v>28650</v>
          </cell>
        </row>
        <row r="433">
          <cell r="A433" t="str">
            <v>I432</v>
          </cell>
          <cell r="B433" t="str">
            <v>SIKAFLEX PRO 3 WF TUBO 600 CC O SIMILAR.</v>
          </cell>
          <cell r="C433" t="str">
            <v>Insumos</v>
          </cell>
          <cell r="D433" t="str">
            <v>UND</v>
          </cell>
          <cell r="E433">
            <v>81016</v>
          </cell>
          <cell r="F433">
            <v>68081</v>
          </cell>
        </row>
        <row r="434">
          <cell r="A434" t="str">
            <v>I433</v>
          </cell>
          <cell r="B434" t="str">
            <v>SILICONA TUBO 280 ML</v>
          </cell>
          <cell r="C434" t="str">
            <v>Insumos</v>
          </cell>
          <cell r="D434" t="str">
            <v>UND</v>
          </cell>
          <cell r="E434">
            <v>11817</v>
          </cell>
          <cell r="F434">
            <v>9930</v>
          </cell>
        </row>
        <row r="435">
          <cell r="A435" t="str">
            <v>I434</v>
          </cell>
          <cell r="B435" t="str">
            <v>SOLDADURA DE ESTAÑO 60-40 250GR 1/16"  (1.6 MM)</v>
          </cell>
          <cell r="C435" t="str">
            <v>Insumos</v>
          </cell>
          <cell r="D435" t="str">
            <v>UND</v>
          </cell>
          <cell r="E435">
            <v>27572</v>
          </cell>
          <cell r="F435">
            <v>23170</v>
          </cell>
        </row>
        <row r="436">
          <cell r="A436" t="str">
            <v>I435</v>
          </cell>
          <cell r="B436" t="str">
            <v>SOLDADURA ELECTRICA TIPO WESTARCO SUPER E- 6013  DE 1/8 O SIMILAR.</v>
          </cell>
          <cell r="C436" t="str">
            <v>Insumos</v>
          </cell>
          <cell r="D436" t="str">
            <v>KG</v>
          </cell>
          <cell r="E436">
            <v>11360</v>
          </cell>
          <cell r="F436">
            <v>9546</v>
          </cell>
        </row>
        <row r="437">
          <cell r="A437" t="str">
            <v>I436</v>
          </cell>
          <cell r="B437" t="str">
            <v>SOLDADURA EXOTERMICA TIPO CADWELD O SIMILAR  DE 115 GRADOS</v>
          </cell>
          <cell r="C437" t="str">
            <v>Insumos</v>
          </cell>
          <cell r="D437" t="str">
            <v>UND</v>
          </cell>
          <cell r="E437">
            <v>30297</v>
          </cell>
          <cell r="F437">
            <v>25460</v>
          </cell>
        </row>
        <row r="438">
          <cell r="A438" t="str">
            <v>I437</v>
          </cell>
          <cell r="B438" t="str">
            <v xml:space="preserve">SOLDADURA E 6013 </v>
          </cell>
          <cell r="C438" t="str">
            <v>Insumos</v>
          </cell>
          <cell r="D438" t="str">
            <v>KG</v>
          </cell>
          <cell r="E438">
            <v>9544</v>
          </cell>
          <cell r="F438">
            <v>8020</v>
          </cell>
        </row>
        <row r="439">
          <cell r="A439" t="str">
            <v>I438</v>
          </cell>
          <cell r="B439" t="str">
            <v>SOLDADURA Y LIMPIADOR</v>
          </cell>
          <cell r="C439" t="str">
            <v>Insumos</v>
          </cell>
          <cell r="D439" t="str">
            <v>UND</v>
          </cell>
          <cell r="E439">
            <v>2236</v>
          </cell>
          <cell r="F439">
            <v>1879</v>
          </cell>
        </row>
        <row r="440">
          <cell r="A440" t="str">
            <v>I439</v>
          </cell>
          <cell r="B440" t="str">
            <v>SOLDADURA E7018</v>
          </cell>
          <cell r="C440" t="str">
            <v>Insumos</v>
          </cell>
          <cell r="D440" t="str">
            <v>KG</v>
          </cell>
          <cell r="E440">
            <v>13646</v>
          </cell>
          <cell r="F440">
            <v>11467</v>
          </cell>
        </row>
        <row r="441">
          <cell r="A441" t="str">
            <v>I440</v>
          </cell>
          <cell r="B441" t="str">
            <v>WIN PLASTICO</v>
          </cell>
          <cell r="C441" t="str">
            <v>Insumos</v>
          </cell>
          <cell r="D441" t="str">
            <v>M</v>
          </cell>
          <cell r="E441">
            <v>4242</v>
          </cell>
          <cell r="F441">
            <v>3565</v>
          </cell>
        </row>
        <row r="442">
          <cell r="A442" t="str">
            <v>I441</v>
          </cell>
          <cell r="B442" t="str">
            <v xml:space="preserve">SIKA ANTISOL ROJO </v>
          </cell>
          <cell r="C442" t="str">
            <v>Insumos</v>
          </cell>
          <cell r="D442" t="str">
            <v>KG</v>
          </cell>
          <cell r="E442">
            <v>15727</v>
          </cell>
          <cell r="F442">
            <v>13216</v>
          </cell>
        </row>
        <row r="443">
          <cell r="A443" t="str">
            <v>I442</v>
          </cell>
          <cell r="B443" t="str">
            <v xml:space="preserve">SIKA SEPAROL </v>
          </cell>
          <cell r="C443" t="str">
            <v>Insumos</v>
          </cell>
          <cell r="D443" t="str">
            <v>KG</v>
          </cell>
          <cell r="E443">
            <v>20387</v>
          </cell>
          <cell r="F443">
            <v>17132</v>
          </cell>
        </row>
        <row r="444">
          <cell r="A444" t="str">
            <v>I443</v>
          </cell>
          <cell r="B444" t="str">
            <v xml:space="preserve">POLIETILENO NEGRO CAL 3.5 </v>
          </cell>
          <cell r="C444" t="str">
            <v>Insumos</v>
          </cell>
          <cell r="D444" t="str">
            <v>M</v>
          </cell>
          <cell r="E444">
            <v>5605</v>
          </cell>
          <cell r="F444">
            <v>4710</v>
          </cell>
        </row>
        <row r="445">
          <cell r="A445" t="str">
            <v>I444</v>
          </cell>
          <cell r="B445" t="str">
            <v>FALLEBA +PORTA CANDADO</v>
          </cell>
          <cell r="C445" t="str">
            <v>Insumos</v>
          </cell>
          <cell r="D445" t="str">
            <v>UND</v>
          </cell>
          <cell r="E445">
            <v>53025</v>
          </cell>
          <cell r="F445">
            <v>44559</v>
          </cell>
        </row>
        <row r="446">
          <cell r="A446" t="str">
            <v>I445</v>
          </cell>
          <cell r="B446" t="str">
            <v xml:space="preserve">BISAGRA EN TUBO </v>
          </cell>
          <cell r="C446" t="str">
            <v>Insumos</v>
          </cell>
          <cell r="D446" t="str">
            <v>UND</v>
          </cell>
          <cell r="E446">
            <v>37875</v>
          </cell>
          <cell r="F446">
            <v>31828</v>
          </cell>
        </row>
        <row r="447">
          <cell r="A447" t="str">
            <v>I446</v>
          </cell>
          <cell r="B447" t="str">
            <v>BISAGRAS ALUMINIO VAIVEN 3"</v>
          </cell>
          <cell r="C447" t="str">
            <v>Insumos</v>
          </cell>
          <cell r="D447" t="str">
            <v>UND</v>
          </cell>
          <cell r="E447">
            <v>23483</v>
          </cell>
          <cell r="F447">
            <v>19734</v>
          </cell>
        </row>
        <row r="448">
          <cell r="A448" t="str">
            <v>I447</v>
          </cell>
          <cell r="B448" t="str">
            <v>FIBRA PARA CERRAMIENTO PROVISIONAL H=2,1M</v>
          </cell>
          <cell r="C448" t="str">
            <v>Insumos</v>
          </cell>
          <cell r="D448" t="str">
            <v>M</v>
          </cell>
          <cell r="E448">
            <v>3331</v>
          </cell>
          <cell r="F448">
            <v>2799</v>
          </cell>
        </row>
        <row r="449">
          <cell r="A449" t="str">
            <v>I448</v>
          </cell>
          <cell r="B449" t="str">
            <v>VALLA EN LONA</v>
          </cell>
          <cell r="C449" t="str">
            <v>Insumos</v>
          </cell>
          <cell r="D449" t="str">
            <v>M2</v>
          </cell>
          <cell r="E449">
            <v>75751</v>
          </cell>
          <cell r="F449">
            <v>63656</v>
          </cell>
        </row>
        <row r="450">
          <cell r="A450" t="str">
            <v>I449</v>
          </cell>
          <cell r="B450" t="str">
            <v>VALLA EN LONA TIPO TRIPODE (3 USOS)</v>
          </cell>
          <cell r="C450" t="str">
            <v>Insumos</v>
          </cell>
          <cell r="D450" t="str">
            <v>UND</v>
          </cell>
          <cell r="E450">
            <v>272710</v>
          </cell>
          <cell r="F450">
            <v>229168</v>
          </cell>
        </row>
        <row r="451">
          <cell r="A451" t="str">
            <v>I450</v>
          </cell>
          <cell r="B451" t="str">
            <v>SEÑAL PREVENTIVA, REGLAMENTARIA E INFORMATIVA (2 USOS)</v>
          </cell>
          <cell r="C451" t="str">
            <v>Insumos</v>
          </cell>
          <cell r="D451" t="str">
            <v>UND</v>
          </cell>
          <cell r="E451">
            <v>151502</v>
          </cell>
          <cell r="F451">
            <v>127313</v>
          </cell>
        </row>
        <row r="452">
          <cell r="A452" t="str">
            <v>I451</v>
          </cell>
          <cell r="B452" t="str">
            <v>DELINEADOR PLASTICO ( 8  USOS)</v>
          </cell>
          <cell r="C452" t="str">
            <v>Insumos</v>
          </cell>
          <cell r="D452" t="str">
            <v>UND</v>
          </cell>
          <cell r="E452">
            <v>45451</v>
          </cell>
          <cell r="F452">
            <v>38194</v>
          </cell>
        </row>
        <row r="453">
          <cell r="A453" t="str">
            <v>I452</v>
          </cell>
          <cell r="B453" t="str">
            <v>CINTA REFLECTIVA DE SEGURIDAD (2 HILERAS)</v>
          </cell>
          <cell r="C453" t="str">
            <v>Insumos</v>
          </cell>
          <cell r="D453" t="str">
            <v>M</v>
          </cell>
          <cell r="E453">
            <v>120</v>
          </cell>
          <cell r="F453">
            <v>101</v>
          </cell>
        </row>
        <row r="454">
          <cell r="A454" t="str">
            <v>I453</v>
          </cell>
          <cell r="B454" t="str">
            <v>ESTRUCTURA EN GUADUA-CUARTÓN</v>
          </cell>
          <cell r="C454" t="str">
            <v>Insumos</v>
          </cell>
          <cell r="D454" t="str">
            <v>M</v>
          </cell>
          <cell r="E454">
            <v>30297</v>
          </cell>
          <cell r="F454">
            <v>25460</v>
          </cell>
        </row>
        <row r="455">
          <cell r="A455" t="str">
            <v>I454</v>
          </cell>
          <cell r="B455" t="str">
            <v>PASAMANOS EN LISTÓN</v>
          </cell>
          <cell r="C455" t="str">
            <v>Insumos</v>
          </cell>
          <cell r="D455" t="str">
            <v>M</v>
          </cell>
          <cell r="E455">
            <v>10605</v>
          </cell>
          <cell r="F455">
            <v>8912</v>
          </cell>
        </row>
        <row r="456">
          <cell r="A456" t="str">
            <v>I455</v>
          </cell>
          <cell r="B456" t="str">
            <v>ESTRUCTURA EN GUADUA</v>
          </cell>
          <cell r="C456" t="str">
            <v>Insumos</v>
          </cell>
          <cell r="D456" t="str">
            <v>M2</v>
          </cell>
          <cell r="E456">
            <v>2423</v>
          </cell>
          <cell r="F456">
            <v>2036</v>
          </cell>
        </row>
        <row r="457">
          <cell r="A457" t="str">
            <v>I456</v>
          </cell>
          <cell r="B457" t="str">
            <v>PLÁSTICO TRANSPARENTE CALIBRE 6</v>
          </cell>
          <cell r="C457" t="str">
            <v>Insumos</v>
          </cell>
          <cell r="D457" t="str">
            <v>M2</v>
          </cell>
          <cell r="E457">
            <v>2725</v>
          </cell>
          <cell r="F457">
            <v>2290</v>
          </cell>
        </row>
        <row r="458">
          <cell r="A458" t="str">
            <v>I457</v>
          </cell>
          <cell r="B458" t="str">
            <v>MATERIALES VARIOS PARA RANSPORTE/INSTALACION/FIJACION  DE CAMARAS CIRCULARES</v>
          </cell>
          <cell r="C458" t="str">
            <v>Insumos</v>
          </cell>
          <cell r="D458" t="str">
            <v>UND</v>
          </cell>
          <cell r="E458">
            <v>8618</v>
          </cell>
          <cell r="F458">
            <v>7242</v>
          </cell>
        </row>
        <row r="459">
          <cell r="A459" t="str">
            <v>I458</v>
          </cell>
          <cell r="B459" t="str">
            <v>ARO-TAPA HD DE 0.58 M - SELLO ELASTICO - LLAVE SEGURIDAD</v>
          </cell>
          <cell r="C459" t="str">
            <v>Insumos</v>
          </cell>
          <cell r="D459" t="str">
            <v>UND</v>
          </cell>
          <cell r="E459">
            <v>1024818</v>
          </cell>
          <cell r="F459">
            <v>861192</v>
          </cell>
        </row>
        <row r="460">
          <cell r="A460" t="str">
            <v>I459</v>
          </cell>
          <cell r="B460" t="str">
            <v>ARO-TAPA HFDE 0.60X 100 KG</v>
          </cell>
          <cell r="C460" t="str">
            <v>Insumos</v>
          </cell>
          <cell r="D460" t="str">
            <v>UND</v>
          </cell>
          <cell r="E460">
            <v>499911</v>
          </cell>
          <cell r="F460">
            <v>420093</v>
          </cell>
        </row>
        <row r="461">
          <cell r="A461" t="str">
            <v>I460</v>
          </cell>
          <cell r="B461" t="str">
            <v>ARO EN POLIPROPILENO RECICLADO CUELLO 13 CM</v>
          </cell>
          <cell r="C461" t="str">
            <v>Insumos</v>
          </cell>
          <cell r="D461" t="str">
            <v>UND</v>
          </cell>
          <cell r="E461">
            <v>209964</v>
          </cell>
          <cell r="F461">
            <v>176440</v>
          </cell>
        </row>
        <row r="462">
          <cell r="A462" t="str">
            <v>I461</v>
          </cell>
          <cell r="B462" t="str">
            <v>TAPA D= 0,70 M POLIPROPILENO RECICLADO</v>
          </cell>
          <cell r="C462" t="str">
            <v>Insumos</v>
          </cell>
          <cell r="D462" t="str">
            <v>UND</v>
          </cell>
          <cell r="E462">
            <v>183302</v>
          </cell>
          <cell r="F462">
            <v>154035</v>
          </cell>
        </row>
        <row r="463">
          <cell r="A463" t="str">
            <v>I462</v>
          </cell>
          <cell r="B463" t="str">
            <v>ARO EN POLIPROPILENO RECICLADO CUELLO 20 CM</v>
          </cell>
          <cell r="C463" t="str">
            <v>Insumos</v>
          </cell>
          <cell r="D463" t="str">
            <v>UND</v>
          </cell>
          <cell r="E463">
            <v>257139</v>
          </cell>
          <cell r="F463">
            <v>216083</v>
          </cell>
        </row>
        <row r="464">
          <cell r="A464" t="str">
            <v>I463</v>
          </cell>
          <cell r="B464" t="str">
            <v>LAMINA DE POLIPROPILENO PARA CAMARAS DE INSPECCION</v>
          </cell>
          <cell r="C464" t="str">
            <v>Insumos</v>
          </cell>
          <cell r="D464" t="str">
            <v>M2</v>
          </cell>
          <cell r="E464">
            <v>191633</v>
          </cell>
          <cell r="F464">
            <v>161036</v>
          </cell>
        </row>
        <row r="465">
          <cell r="A465" t="str">
            <v>I464</v>
          </cell>
          <cell r="B465" t="str">
            <v>HIDROSELLO DE 24 "</v>
          </cell>
          <cell r="C465" t="str">
            <v>Insumos</v>
          </cell>
          <cell r="D465" t="str">
            <v>UND</v>
          </cell>
          <cell r="E465">
            <v>63234</v>
          </cell>
          <cell r="F465">
            <v>53138</v>
          </cell>
        </row>
        <row r="466">
          <cell r="A466" t="str">
            <v>I465</v>
          </cell>
          <cell r="B466" t="str">
            <v>HIDROSELLO DE 27 "</v>
          </cell>
          <cell r="C466" t="str">
            <v>Insumos</v>
          </cell>
          <cell r="D466" t="str">
            <v>UND</v>
          </cell>
          <cell r="E466">
            <v>68788</v>
          </cell>
          <cell r="F466">
            <v>57805</v>
          </cell>
        </row>
        <row r="467">
          <cell r="A467" t="str">
            <v>I466</v>
          </cell>
          <cell r="B467" t="str">
            <v>HIDROSELLO DE 30 "</v>
          </cell>
          <cell r="C467" t="str">
            <v>Insumos</v>
          </cell>
          <cell r="D467" t="str">
            <v>UND</v>
          </cell>
          <cell r="E467">
            <v>75828</v>
          </cell>
          <cell r="F467">
            <v>63721</v>
          </cell>
        </row>
        <row r="468">
          <cell r="A468" t="str">
            <v>I467</v>
          </cell>
          <cell r="B468" t="str">
            <v>HIDROSELLO DE 33"</v>
          </cell>
          <cell r="C468" t="str">
            <v>Insumos</v>
          </cell>
          <cell r="D468" t="str">
            <v>UND</v>
          </cell>
          <cell r="E468">
            <v>81040</v>
          </cell>
          <cell r="F468">
            <v>68101</v>
          </cell>
        </row>
        <row r="469">
          <cell r="A469" t="str">
            <v>I468</v>
          </cell>
          <cell r="B469" t="str">
            <v>HIDROSELLO DE 36 "</v>
          </cell>
          <cell r="C469" t="str">
            <v>Insumos</v>
          </cell>
          <cell r="D469" t="str">
            <v>UND</v>
          </cell>
          <cell r="E469">
            <v>91268</v>
          </cell>
          <cell r="F469">
            <v>76696</v>
          </cell>
        </row>
        <row r="470">
          <cell r="A470" t="str">
            <v>I469</v>
          </cell>
          <cell r="B470" t="str">
            <v>HIDROSELLO DE 39 "</v>
          </cell>
          <cell r="C470" t="str">
            <v>Insumos</v>
          </cell>
          <cell r="D470" t="str">
            <v>UND</v>
          </cell>
          <cell r="E470">
            <v>98238</v>
          </cell>
          <cell r="F470">
            <v>82553</v>
          </cell>
        </row>
        <row r="471">
          <cell r="A471" t="str">
            <v>I470</v>
          </cell>
          <cell r="B471" t="str">
            <v>HIDROSELLO DE 42 "</v>
          </cell>
          <cell r="C471" t="str">
            <v>Insumos</v>
          </cell>
          <cell r="D471" t="str">
            <v>UND</v>
          </cell>
          <cell r="E471">
            <v>109964</v>
          </cell>
          <cell r="F471">
            <v>92407</v>
          </cell>
        </row>
        <row r="472">
          <cell r="A472" t="str">
            <v>I471</v>
          </cell>
          <cell r="B472" t="str">
            <v>HIDROSELLO DE 45 "</v>
          </cell>
          <cell r="C472" t="str">
            <v>Insumos</v>
          </cell>
          <cell r="D472" t="str">
            <v>UND</v>
          </cell>
          <cell r="E472">
            <v>119944</v>
          </cell>
          <cell r="F472">
            <v>100793</v>
          </cell>
        </row>
        <row r="473">
          <cell r="A473" t="str">
            <v>I472</v>
          </cell>
          <cell r="B473" t="str">
            <v>HIDROSELLO DE 48 "</v>
          </cell>
          <cell r="C473" t="str">
            <v>Insumos</v>
          </cell>
          <cell r="D473" t="str">
            <v>UND</v>
          </cell>
          <cell r="E473">
            <v>119944</v>
          </cell>
          <cell r="F473">
            <v>100793</v>
          </cell>
        </row>
        <row r="474">
          <cell r="A474" t="str">
            <v>I473</v>
          </cell>
          <cell r="B474" t="str">
            <v>HIDROSELLO DE 51 "</v>
          </cell>
          <cell r="C474" t="str">
            <v>Insumos</v>
          </cell>
          <cell r="D474" t="str">
            <v>UND</v>
          </cell>
          <cell r="E474">
            <v>123862</v>
          </cell>
          <cell r="F474">
            <v>104086</v>
          </cell>
        </row>
        <row r="475">
          <cell r="A475" t="str">
            <v>I474</v>
          </cell>
          <cell r="B475" t="str">
            <v>HIDROSELLO DE 57 "</v>
          </cell>
          <cell r="C475" t="str">
            <v>Insumos</v>
          </cell>
          <cell r="D475" t="str">
            <v>UND</v>
          </cell>
          <cell r="E475">
            <v>133505</v>
          </cell>
          <cell r="F475">
            <v>112189</v>
          </cell>
        </row>
        <row r="476">
          <cell r="A476" t="str">
            <v>I475</v>
          </cell>
          <cell r="B476" t="str">
            <v>HIDROSELLO DE 60 "</v>
          </cell>
          <cell r="C476" t="str">
            <v>Insumos</v>
          </cell>
          <cell r="D476" t="str">
            <v>UND</v>
          </cell>
          <cell r="E476">
            <v>147366</v>
          </cell>
          <cell r="F476">
            <v>123837</v>
          </cell>
        </row>
        <row r="477">
          <cell r="A477" t="str">
            <v>I476</v>
          </cell>
          <cell r="B477" t="str">
            <v>HIDROSELLO DE 68 "</v>
          </cell>
          <cell r="C477" t="str">
            <v>Insumos</v>
          </cell>
          <cell r="D477" t="str">
            <v>UND</v>
          </cell>
          <cell r="E477">
            <v>147366</v>
          </cell>
          <cell r="F477">
            <v>123837</v>
          </cell>
        </row>
        <row r="478">
          <cell r="A478" t="str">
            <v>I477</v>
          </cell>
          <cell r="B478" t="str">
            <v>PUNTILLA CC PUMA 2.1/2 X 500</v>
          </cell>
          <cell r="C478" t="str">
            <v>Insumos</v>
          </cell>
          <cell r="D478" t="str">
            <v>UND</v>
          </cell>
          <cell r="E478">
            <v>3030</v>
          </cell>
          <cell r="F478">
            <v>2546</v>
          </cell>
        </row>
        <row r="479">
          <cell r="A479" t="str">
            <v>I478</v>
          </cell>
          <cell r="B479" t="str">
            <v>ADITIVO PARA CURAR EL CONCRETO</v>
          </cell>
          <cell r="C479" t="str">
            <v>Insumos</v>
          </cell>
          <cell r="D479" t="str">
            <v>UND</v>
          </cell>
          <cell r="E479">
            <v>35912</v>
          </cell>
          <cell r="F479">
            <v>30178</v>
          </cell>
        </row>
        <row r="480">
          <cell r="A480" t="str">
            <v>I479</v>
          </cell>
          <cell r="B480" t="str">
            <v>SELLO ELASTOMERICO</v>
          </cell>
          <cell r="C480" t="str">
            <v>Insumos</v>
          </cell>
          <cell r="D480" t="str">
            <v>M</v>
          </cell>
          <cell r="E480">
            <v>5332</v>
          </cell>
          <cell r="F480">
            <v>4481</v>
          </cell>
        </row>
        <row r="481">
          <cell r="A481" t="str">
            <v>I480</v>
          </cell>
          <cell r="B481" t="str">
            <v>BENTONITA</v>
          </cell>
          <cell r="C481" t="str">
            <v>Insumos</v>
          </cell>
          <cell r="D481" t="str">
            <v>KG</v>
          </cell>
          <cell r="E481">
            <v>24851</v>
          </cell>
          <cell r="F481">
            <v>20883</v>
          </cell>
        </row>
        <row r="482">
          <cell r="A482" t="str">
            <v>I481</v>
          </cell>
          <cell r="B482" t="str">
            <v>RIGIDIZADORES</v>
          </cell>
          <cell r="C482" t="str">
            <v>Insumos</v>
          </cell>
          <cell r="D482" t="str">
            <v>KG</v>
          </cell>
          <cell r="E482">
            <v>3734</v>
          </cell>
          <cell r="F482">
            <v>3138</v>
          </cell>
        </row>
        <row r="483">
          <cell r="A483" t="str">
            <v>I482</v>
          </cell>
          <cell r="B483" t="str">
            <v>PASARELA</v>
          </cell>
          <cell r="C483" t="str">
            <v>Insumos</v>
          </cell>
          <cell r="D483" t="str">
            <v>UND</v>
          </cell>
          <cell r="E483">
            <v>14853706</v>
          </cell>
          <cell r="F483">
            <v>12482106</v>
          </cell>
        </row>
        <row r="484">
          <cell r="A484" t="str">
            <v>I483</v>
          </cell>
          <cell r="B484" t="str">
            <v>OXIGENO</v>
          </cell>
          <cell r="C484" t="str">
            <v>Insumos</v>
          </cell>
          <cell r="D484" t="str">
            <v>BUL</v>
          </cell>
          <cell r="E484">
            <v>107738</v>
          </cell>
          <cell r="F484">
            <v>90536</v>
          </cell>
        </row>
        <row r="485">
          <cell r="A485" t="str">
            <v>I484</v>
          </cell>
          <cell r="B485" t="str">
            <v>MUERTOS Y BOYAS</v>
          </cell>
          <cell r="C485" t="str">
            <v>Insumos</v>
          </cell>
          <cell r="D485" t="str">
            <v>UND</v>
          </cell>
          <cell r="E485">
            <v>876284</v>
          </cell>
          <cell r="F485">
            <v>736373</v>
          </cell>
        </row>
        <row r="486">
          <cell r="A486" t="str">
            <v>I485</v>
          </cell>
          <cell r="B486" t="str">
            <v>CABOS</v>
          </cell>
          <cell r="C486" t="str">
            <v>Insumos</v>
          </cell>
          <cell r="D486" t="str">
            <v>UND</v>
          </cell>
          <cell r="E486">
            <v>7182</v>
          </cell>
          <cell r="F486">
            <v>6035</v>
          </cell>
        </row>
        <row r="487">
          <cell r="A487" t="str">
            <v>I486</v>
          </cell>
          <cell r="B487" t="str">
            <v>EMBARCADERO</v>
          </cell>
          <cell r="C487" t="str">
            <v>Insumos</v>
          </cell>
          <cell r="D487" t="str">
            <v>UND</v>
          </cell>
          <cell r="E487">
            <v>54516263</v>
          </cell>
          <cell r="F487">
            <v>45811986</v>
          </cell>
        </row>
        <row r="488">
          <cell r="A488" t="str">
            <v>I487</v>
          </cell>
          <cell r="B488" t="str">
            <v>TORNILLO DE FIJACION M-24 INCLUYE TUERCA, ARANDELA Y RESINATIPO SIKA DUR 42 O SIMILAR</v>
          </cell>
          <cell r="C488" t="str">
            <v>Insumos</v>
          </cell>
          <cell r="D488" t="str">
            <v>UND</v>
          </cell>
          <cell r="E488">
            <v>13646</v>
          </cell>
          <cell r="F488">
            <v>11467</v>
          </cell>
        </row>
        <row r="489">
          <cell r="A489" t="str">
            <v>I488</v>
          </cell>
          <cell r="B489" t="str">
            <v>LOSETA TACTIL GUIA</v>
          </cell>
          <cell r="C489" t="str">
            <v>Insumos</v>
          </cell>
          <cell r="D489" t="str">
            <v>UND</v>
          </cell>
          <cell r="E489">
            <v>5835</v>
          </cell>
          <cell r="F489">
            <v>4903</v>
          </cell>
        </row>
        <row r="490">
          <cell r="A490" t="str">
            <v>I489</v>
          </cell>
          <cell r="B490" t="str">
            <v>POLIETILENO 1/2"</v>
          </cell>
          <cell r="C490" t="str">
            <v>Insumos</v>
          </cell>
          <cell r="D490" t="str">
            <v>ML</v>
          </cell>
          <cell r="E490">
            <v>1668</v>
          </cell>
          <cell r="F490">
            <v>1402</v>
          </cell>
        </row>
        <row r="491">
          <cell r="A491" t="str">
            <v>I490</v>
          </cell>
          <cell r="B491" t="str">
            <v>SIKAFLUID</v>
          </cell>
          <cell r="C491" t="str">
            <v>Insumos</v>
          </cell>
          <cell r="D491" t="str">
            <v>KG</v>
          </cell>
          <cell r="E491">
            <v>7000</v>
          </cell>
          <cell r="F491">
            <v>5882</v>
          </cell>
        </row>
        <row r="492">
          <cell r="A492" t="str">
            <v>I491</v>
          </cell>
          <cell r="B492" t="str">
            <v>COSTAL</v>
          </cell>
          <cell r="C492" t="str">
            <v>Insumos</v>
          </cell>
          <cell r="D492" t="str">
            <v>M3</v>
          </cell>
          <cell r="E492">
            <v>751</v>
          </cell>
          <cell r="F492">
            <v>631</v>
          </cell>
        </row>
        <row r="493">
          <cell r="A493" t="str">
            <v>I492</v>
          </cell>
          <cell r="B493" t="str">
            <v>ESTACAS PARA ANCLAJE</v>
          </cell>
          <cell r="C493" t="str">
            <v>Insumos</v>
          </cell>
          <cell r="D493" t="str">
            <v>UND</v>
          </cell>
          <cell r="E493">
            <v>149</v>
          </cell>
          <cell r="F493">
            <v>125</v>
          </cell>
        </row>
        <row r="494">
          <cell r="A494" t="str">
            <v>I493</v>
          </cell>
          <cell r="B494" t="str">
            <v>COSTAL BIODEGRADABLE</v>
          </cell>
          <cell r="C494" t="str">
            <v>Insumos</v>
          </cell>
          <cell r="D494" t="str">
            <v>M3</v>
          </cell>
          <cell r="E494">
            <v>3831</v>
          </cell>
          <cell r="F494">
            <v>3219</v>
          </cell>
        </row>
        <row r="495">
          <cell r="A495" t="str">
            <v>I494</v>
          </cell>
          <cell r="B495" t="str">
            <v>PLASTICO DE PROTECCION</v>
          </cell>
          <cell r="C495" t="str">
            <v>Insumos</v>
          </cell>
          <cell r="D495" t="str">
            <v>M2</v>
          </cell>
          <cell r="E495">
            <v>2331</v>
          </cell>
          <cell r="F495">
            <v>1959</v>
          </cell>
        </row>
        <row r="496">
          <cell r="A496" t="str">
            <v>I495</v>
          </cell>
          <cell r="B496" t="str">
            <v>MOLDES GUIA METALICOS PINTURA</v>
          </cell>
          <cell r="C496" t="str">
            <v>Insumos</v>
          </cell>
          <cell r="D496" t="str">
            <v>M2</v>
          </cell>
          <cell r="E496">
            <v>2166</v>
          </cell>
          <cell r="F496">
            <v>1820</v>
          </cell>
        </row>
        <row r="497">
          <cell r="A497" t="str">
            <v>I496</v>
          </cell>
          <cell r="B497" t="str">
            <v>PEGANTE CERAMICO GRIS</v>
          </cell>
          <cell r="C497" t="str">
            <v>Insumos</v>
          </cell>
          <cell r="D497" t="str">
            <v>M2</v>
          </cell>
          <cell r="E497">
            <v>2166</v>
          </cell>
          <cell r="F497">
            <v>1820</v>
          </cell>
        </row>
        <row r="498">
          <cell r="A498" t="str">
            <v>I497</v>
          </cell>
          <cell r="B498" t="str">
            <v>LOSETA PREFABRICADA LISA</v>
          </cell>
          <cell r="C498" t="str">
            <v>Insumos</v>
          </cell>
          <cell r="D498" t="str">
            <v>UND</v>
          </cell>
          <cell r="E498">
            <v>5000</v>
          </cell>
          <cell r="F498">
            <v>4202</v>
          </cell>
        </row>
        <row r="499">
          <cell r="A499" t="str">
            <v>I498</v>
          </cell>
          <cell r="B499" t="str">
            <v>SIKA SET X 5KG</v>
          </cell>
          <cell r="C499" t="str">
            <v>Insumos</v>
          </cell>
          <cell r="D499" t="str">
            <v>UND</v>
          </cell>
          <cell r="E499">
            <v>64988</v>
          </cell>
          <cell r="F499">
            <v>54612</v>
          </cell>
        </row>
        <row r="500">
          <cell r="A500" t="str">
            <v>I499</v>
          </cell>
          <cell r="B500" t="str">
            <v>BROCA 1*21 DW5819</v>
          </cell>
          <cell r="C500" t="str">
            <v>Insumos</v>
          </cell>
          <cell r="D500" t="str">
            <v>UND</v>
          </cell>
          <cell r="E500">
            <v>348152</v>
          </cell>
          <cell r="F500">
            <v>292565</v>
          </cell>
        </row>
        <row r="501">
          <cell r="A501" t="str">
            <v>I500</v>
          </cell>
          <cell r="B501" t="str">
            <v>BROCA 1/2*21 HILTI</v>
          </cell>
          <cell r="C501" t="str">
            <v>Insumos</v>
          </cell>
          <cell r="D501" t="str">
            <v>UND</v>
          </cell>
          <cell r="E501">
            <v>550380</v>
          </cell>
          <cell r="F501">
            <v>462504</v>
          </cell>
        </row>
        <row r="502">
          <cell r="A502" t="str">
            <v>I501</v>
          </cell>
          <cell r="B502" t="str">
            <v>BROCA 3/4*21 HILTI</v>
          </cell>
          <cell r="C502" t="str">
            <v>Insumos</v>
          </cell>
          <cell r="D502" t="str">
            <v>UND</v>
          </cell>
          <cell r="E502">
            <v>809142</v>
          </cell>
          <cell r="F502">
            <v>679951</v>
          </cell>
        </row>
        <row r="503">
          <cell r="A503" t="str">
            <v>I502</v>
          </cell>
          <cell r="B503" t="str">
            <v>BOMBON</v>
          </cell>
          <cell r="C503" t="str">
            <v>Insumos</v>
          </cell>
          <cell r="D503" t="str">
            <v>UND</v>
          </cell>
          <cell r="E503">
            <v>52492</v>
          </cell>
          <cell r="F503">
            <v>44111</v>
          </cell>
        </row>
        <row r="504">
          <cell r="A504" t="str">
            <v>I503</v>
          </cell>
          <cell r="B504" t="str">
            <v>MANGUERA PLASTICA LAVAMANOS - SANITARIOS</v>
          </cell>
          <cell r="C504" t="str">
            <v>Insumos</v>
          </cell>
          <cell r="D504" t="str">
            <v>UND</v>
          </cell>
          <cell r="E504">
            <v>16664</v>
          </cell>
          <cell r="F504">
            <v>14003</v>
          </cell>
        </row>
        <row r="505">
          <cell r="A505" t="str">
            <v>I504</v>
          </cell>
          <cell r="B505" t="str">
            <v>CHAZO PLASTICO 1/4" ESTRIADO - BOLSA 100 UND</v>
          </cell>
          <cell r="C505" t="str">
            <v>Insumos</v>
          </cell>
          <cell r="D505" t="str">
            <v>UND</v>
          </cell>
          <cell r="E505">
            <v>3331</v>
          </cell>
          <cell r="F505">
            <v>2799</v>
          </cell>
        </row>
        <row r="506">
          <cell r="A506" t="str">
            <v>I505</v>
          </cell>
          <cell r="B506" t="str">
            <v>IGOL IMPRIMANTE 3KG</v>
          </cell>
          <cell r="C506" t="str">
            <v>Insumos</v>
          </cell>
          <cell r="D506" t="str">
            <v>UND</v>
          </cell>
          <cell r="E506">
            <v>73066</v>
          </cell>
          <cell r="F506">
            <v>61400</v>
          </cell>
        </row>
        <row r="507">
          <cell r="A507" t="str">
            <v>I506</v>
          </cell>
          <cell r="B507" t="str">
            <v>MANILA 13 MM ECON</v>
          </cell>
          <cell r="C507" t="str">
            <v>Insumos</v>
          </cell>
          <cell r="D507" t="str">
            <v>M</v>
          </cell>
          <cell r="E507">
            <v>1333</v>
          </cell>
          <cell r="F507">
            <v>1120</v>
          </cell>
        </row>
        <row r="508">
          <cell r="A508" t="str">
            <v>I507</v>
          </cell>
          <cell r="B508" t="str">
            <v>GEODREN PLANAR 0,5 M. PAVCO O SIMILAR</v>
          </cell>
          <cell r="C508" t="str">
            <v>Insumos</v>
          </cell>
          <cell r="D508" t="str">
            <v>M</v>
          </cell>
          <cell r="E508">
            <v>16521</v>
          </cell>
          <cell r="F508">
            <v>13883</v>
          </cell>
        </row>
        <row r="509">
          <cell r="A509" t="str">
            <v>I508</v>
          </cell>
          <cell r="B509" t="str">
            <v>GEODREN PLANAR 1,0 M. PAVCO O SIMILAR</v>
          </cell>
          <cell r="C509" t="str">
            <v>Insumos</v>
          </cell>
          <cell r="D509" t="str">
            <v>M</v>
          </cell>
          <cell r="E509">
            <v>57876</v>
          </cell>
          <cell r="F509">
            <v>48635</v>
          </cell>
        </row>
        <row r="510">
          <cell r="A510" t="str">
            <v>I509</v>
          </cell>
          <cell r="B510" t="str">
            <v>GEODREN VIAL TB 100 MM. 1,0 M. PAVCO O SIMILAR</v>
          </cell>
          <cell r="C510" t="str">
            <v>Insumos</v>
          </cell>
          <cell r="D510" t="str">
            <v>M</v>
          </cell>
          <cell r="E510">
            <v>47568</v>
          </cell>
          <cell r="F510">
            <v>39973</v>
          </cell>
        </row>
        <row r="511">
          <cell r="A511" t="str">
            <v>I510</v>
          </cell>
          <cell r="B511" t="str">
            <v>GEODREN VIAL TB 160 MM. 1,0 M. PAVCO O SIMILAR</v>
          </cell>
          <cell r="C511" t="str">
            <v>Insumos</v>
          </cell>
          <cell r="D511" t="str">
            <v>M</v>
          </cell>
          <cell r="E511">
            <v>75840</v>
          </cell>
          <cell r="F511">
            <v>63731</v>
          </cell>
        </row>
        <row r="512">
          <cell r="A512" t="str">
            <v>I511</v>
          </cell>
          <cell r="B512" t="str">
            <v>GEOTEXTIL NO TEJIDO  1600 PAVCO O SIMILAR</v>
          </cell>
          <cell r="C512" t="str">
            <v>Insumos</v>
          </cell>
          <cell r="D512" t="str">
            <v>M2</v>
          </cell>
          <cell r="E512">
            <v>4702</v>
          </cell>
          <cell r="F512">
            <v>3951</v>
          </cell>
        </row>
        <row r="513">
          <cell r="A513" t="str">
            <v>I512</v>
          </cell>
          <cell r="B513" t="str">
            <v>GEOTEXTIL NO TEJIDO  2000 PAVCO O SIMILAR</v>
          </cell>
          <cell r="C513" t="str">
            <v>Insumos</v>
          </cell>
          <cell r="D513" t="str">
            <v>M2</v>
          </cell>
          <cell r="E513">
            <v>6665</v>
          </cell>
          <cell r="F513">
            <v>5601</v>
          </cell>
        </row>
        <row r="514">
          <cell r="A514" t="str">
            <v>I513</v>
          </cell>
          <cell r="B514" t="str">
            <v>GEOTEXTIL NO TEJIDO  3000 PAVCO O SIMILAR</v>
          </cell>
          <cell r="C514" t="str">
            <v>Insumos</v>
          </cell>
          <cell r="D514" t="str">
            <v>M2</v>
          </cell>
          <cell r="E514">
            <v>7796</v>
          </cell>
          <cell r="F514">
            <v>6551</v>
          </cell>
        </row>
        <row r="515">
          <cell r="A515" t="str">
            <v>I514</v>
          </cell>
          <cell r="B515" t="str">
            <v>GEOTEXTIL TEJIDO (RESITENCIA ULTIMA 60 KN/M)</v>
          </cell>
          <cell r="C515" t="str">
            <v>Insumos</v>
          </cell>
          <cell r="D515" t="str">
            <v>M2</v>
          </cell>
          <cell r="E515">
            <v>8475</v>
          </cell>
          <cell r="F515">
            <v>7122</v>
          </cell>
        </row>
        <row r="516">
          <cell r="A516" t="str">
            <v>I515</v>
          </cell>
          <cell r="B516" t="str">
            <v>GEOTEXTIL NO TEJIDO  4000 PAVCO O SIMILAR</v>
          </cell>
          <cell r="C516" t="str">
            <v>Insumos</v>
          </cell>
          <cell r="D516" t="str">
            <v>M2</v>
          </cell>
          <cell r="E516">
            <v>16521</v>
          </cell>
          <cell r="F516">
            <v>13883</v>
          </cell>
        </row>
        <row r="517">
          <cell r="A517" t="str">
            <v>I516</v>
          </cell>
          <cell r="B517" t="str">
            <v>GEODREN CIRCULAR 1,0 M PAVCO O SIMILAR</v>
          </cell>
          <cell r="C517" t="str">
            <v>Insumos</v>
          </cell>
          <cell r="D517" t="str">
            <v>M2</v>
          </cell>
          <cell r="E517">
            <v>59618</v>
          </cell>
          <cell r="F517">
            <v>50099</v>
          </cell>
        </row>
        <row r="518">
          <cell r="A518" t="str">
            <v>I517</v>
          </cell>
          <cell r="B518" t="str">
            <v>IMPERMEABILIZACION TIPO MANTO MORTER PLAS AL - 300 E=3 MM O SIMILAR.</v>
          </cell>
          <cell r="C518" t="str">
            <v>Insumos</v>
          </cell>
          <cell r="D518" t="str">
            <v>M2</v>
          </cell>
          <cell r="E518">
            <v>23975</v>
          </cell>
          <cell r="F518">
            <v>20147</v>
          </cell>
        </row>
        <row r="519">
          <cell r="A519" t="str">
            <v>I518</v>
          </cell>
          <cell r="B519" t="str">
            <v>IMPERMEABILIZACION TIPO MANTO MORTER PLAS AL - 80 E=3.5 MM O SIMILAR.</v>
          </cell>
          <cell r="C519" t="str">
            <v>Insumos</v>
          </cell>
          <cell r="D519" t="str">
            <v>M2</v>
          </cell>
          <cell r="E519">
            <v>26080</v>
          </cell>
          <cell r="F519">
            <v>21916</v>
          </cell>
        </row>
        <row r="520">
          <cell r="A520" t="str">
            <v>I519</v>
          </cell>
          <cell r="B520" t="str">
            <v>IMPERMEABILIZACION FIBER GLASS PLAS P-3  CON REFUERZO EN POLIESTER . (REMATES, PINTURA BITUMINOSA)</v>
          </cell>
          <cell r="C520" t="str">
            <v>Insumos</v>
          </cell>
          <cell r="D520" t="str">
            <v>M2</v>
          </cell>
          <cell r="E520">
            <v>43329</v>
          </cell>
          <cell r="F520">
            <v>36411</v>
          </cell>
        </row>
        <row r="521">
          <cell r="A521" t="str">
            <v>I520</v>
          </cell>
          <cell r="B521" t="str">
            <v>LAVADO E IMPERMEABILIZADO CON PRODUCTO HIDROFUGADO</v>
          </cell>
          <cell r="C521" t="str">
            <v>Insumos</v>
          </cell>
          <cell r="D521" t="str">
            <v>M2</v>
          </cell>
          <cell r="E521">
            <v>13028</v>
          </cell>
          <cell r="F521">
            <v>10948</v>
          </cell>
        </row>
        <row r="522">
          <cell r="A522" t="str">
            <v>I521</v>
          </cell>
          <cell r="B522" t="str">
            <v>ABRAZADERA EN ACERO</v>
          </cell>
          <cell r="C522" t="str">
            <v>Insumos</v>
          </cell>
          <cell r="D522" t="str">
            <v>UND</v>
          </cell>
          <cell r="E522">
            <v>2191</v>
          </cell>
          <cell r="F522">
            <v>1841</v>
          </cell>
        </row>
        <row r="523">
          <cell r="A523" t="str">
            <v>I522</v>
          </cell>
          <cell r="B523" t="str">
            <v>ABRAZADERA PLASTICA 5/8</v>
          </cell>
          <cell r="C523" t="str">
            <v>Insumos</v>
          </cell>
          <cell r="D523" t="str">
            <v>UND</v>
          </cell>
          <cell r="E523">
            <v>5271</v>
          </cell>
          <cell r="F523">
            <v>4429</v>
          </cell>
        </row>
        <row r="524">
          <cell r="A524" t="str">
            <v>I523</v>
          </cell>
          <cell r="B524" t="str">
            <v>ACCESORIOS CPVC  1/2" ( CODO , UNIÓN Y TAPÓN )</v>
          </cell>
          <cell r="C524" t="str">
            <v>Insumos</v>
          </cell>
          <cell r="D524" t="str">
            <v>UND</v>
          </cell>
          <cell r="E524">
            <v>3375</v>
          </cell>
          <cell r="F524">
            <v>2836</v>
          </cell>
        </row>
        <row r="525">
          <cell r="A525" t="str">
            <v>I524</v>
          </cell>
          <cell r="B525" t="str">
            <v>ACCESORIOS CPVC  3/4" ( CODO , UNIÓN Y TAPÓN )</v>
          </cell>
          <cell r="C525" t="str">
            <v>Insumos</v>
          </cell>
          <cell r="D525" t="str">
            <v>UND</v>
          </cell>
          <cell r="E525">
            <v>4834</v>
          </cell>
          <cell r="F525">
            <v>4062</v>
          </cell>
        </row>
        <row r="526">
          <cell r="A526" t="str">
            <v>I525</v>
          </cell>
          <cell r="B526" t="str">
            <v>ACCESORIOS PVC-P  1 1/2"  ( CODO , UNIÓN Y TAPÓN )</v>
          </cell>
          <cell r="C526" t="str">
            <v>Insumos</v>
          </cell>
          <cell r="D526" t="str">
            <v>UND</v>
          </cell>
          <cell r="E526">
            <v>13642</v>
          </cell>
          <cell r="F526">
            <v>11464</v>
          </cell>
        </row>
        <row r="527">
          <cell r="A527" t="str">
            <v>I526</v>
          </cell>
          <cell r="B527" t="str">
            <v>ACCESORIOS PVC-P  1 1/4" ( CODO , UNIÓN Y TAPÓN )</v>
          </cell>
          <cell r="C527" t="str">
            <v>Insumos</v>
          </cell>
          <cell r="D527" t="str">
            <v>UND</v>
          </cell>
          <cell r="E527">
            <v>8718</v>
          </cell>
          <cell r="F527">
            <v>7326</v>
          </cell>
        </row>
        <row r="528">
          <cell r="A528" t="str">
            <v>I527</v>
          </cell>
          <cell r="B528" t="str">
            <v>ACCESORIOS PVC-P  1" ( CODO, UNIÓN Y TAPÓN )</v>
          </cell>
          <cell r="C528" t="str">
            <v>Insumos</v>
          </cell>
          <cell r="D528" t="str">
            <v>UND</v>
          </cell>
          <cell r="E528">
            <v>4274</v>
          </cell>
          <cell r="F528">
            <v>3592</v>
          </cell>
        </row>
        <row r="529">
          <cell r="A529" t="str">
            <v>I528</v>
          </cell>
          <cell r="B529" t="str">
            <v>ACCESORIOS PVC-P  1/2" ( CODO , UNIÓN Y TAPÓN )</v>
          </cell>
          <cell r="C529" t="str">
            <v>Insumos</v>
          </cell>
          <cell r="D529" t="str">
            <v>UND</v>
          </cell>
          <cell r="E529">
            <v>1404</v>
          </cell>
          <cell r="F529">
            <v>1180</v>
          </cell>
        </row>
        <row r="530">
          <cell r="A530" t="str">
            <v>I529</v>
          </cell>
          <cell r="B530" t="str">
            <v>ACCESORIOS PVC-P  2 1/2" ( CODO , UNIÓN Y TAPÓN )</v>
          </cell>
          <cell r="C530" t="str">
            <v>Insumos</v>
          </cell>
          <cell r="D530" t="str">
            <v>UND</v>
          </cell>
          <cell r="E530">
            <v>65307</v>
          </cell>
          <cell r="F530">
            <v>54880</v>
          </cell>
        </row>
        <row r="531">
          <cell r="A531" t="str">
            <v>I530</v>
          </cell>
          <cell r="B531" t="str">
            <v>ACCESORIOS PVC-P  2" ( CODO , UNIÓN Y TAPÓN )</v>
          </cell>
          <cell r="C531" t="str">
            <v>Insumos</v>
          </cell>
          <cell r="D531" t="str">
            <v>UND</v>
          </cell>
          <cell r="E531">
            <v>22177</v>
          </cell>
          <cell r="F531">
            <v>18636</v>
          </cell>
        </row>
        <row r="532">
          <cell r="A532" t="str">
            <v>I531</v>
          </cell>
          <cell r="B532" t="str">
            <v>ACCESORIOS PVC-P  3" ( CODO , UNIÓN Y TAPÓN )</v>
          </cell>
          <cell r="C532" t="str">
            <v>Insumos</v>
          </cell>
          <cell r="D532" t="str">
            <v>UND</v>
          </cell>
          <cell r="E532">
            <v>88330</v>
          </cell>
          <cell r="F532">
            <v>74227</v>
          </cell>
        </row>
        <row r="533">
          <cell r="A533" t="str">
            <v>I532</v>
          </cell>
          <cell r="B533" t="str">
            <v>ACCESORIOS PVC-P  3/4" ( CODO , UNIÓN Y TAPÓN )</v>
          </cell>
          <cell r="C533" t="str">
            <v>Insumos</v>
          </cell>
          <cell r="D533" t="str">
            <v>UND</v>
          </cell>
          <cell r="E533">
            <v>2394</v>
          </cell>
          <cell r="F533">
            <v>2012</v>
          </cell>
        </row>
        <row r="534">
          <cell r="A534" t="str">
            <v>I533</v>
          </cell>
          <cell r="B534" t="str">
            <v>ACCESORIOS PVC-P  4" ( CODO , UNIÓN Y TAPÓN )</v>
          </cell>
          <cell r="C534" t="str">
            <v>Insumos</v>
          </cell>
          <cell r="D534" t="str">
            <v>UND</v>
          </cell>
          <cell r="E534">
            <v>183477</v>
          </cell>
          <cell r="F534">
            <v>154182</v>
          </cell>
        </row>
        <row r="535">
          <cell r="A535" t="str">
            <v>I534</v>
          </cell>
          <cell r="B535" t="str">
            <v>ACONDICIONADOR NOVAFORT  TARRO 500 GRS. O SIMILAR.</v>
          </cell>
          <cell r="C535" t="str">
            <v>Insumos</v>
          </cell>
          <cell r="D535" t="str">
            <v>UND</v>
          </cell>
          <cell r="E535">
            <v>119205</v>
          </cell>
          <cell r="F535">
            <v>100172</v>
          </cell>
        </row>
        <row r="536">
          <cell r="A536" t="str">
            <v>I535</v>
          </cell>
          <cell r="B536" t="str">
            <v>ADHESIVO NOVAFORT 300 ML</v>
          </cell>
          <cell r="C536" t="str">
            <v>Insumos</v>
          </cell>
          <cell r="D536" t="str">
            <v>UND</v>
          </cell>
          <cell r="E536">
            <v>59743</v>
          </cell>
          <cell r="F536">
            <v>50204</v>
          </cell>
        </row>
        <row r="537">
          <cell r="A537" t="str">
            <v>I536</v>
          </cell>
          <cell r="B537" t="str">
            <v>ACOPLE 1/2"  PARA LAVAMANOS EN ACERO DE 40 CM.</v>
          </cell>
          <cell r="C537" t="str">
            <v>Insumos</v>
          </cell>
          <cell r="D537" t="str">
            <v>UND</v>
          </cell>
          <cell r="E537">
            <v>4021</v>
          </cell>
          <cell r="F537">
            <v>3379</v>
          </cell>
        </row>
        <row r="538">
          <cell r="A538" t="str">
            <v>I537</v>
          </cell>
          <cell r="B538" t="str">
            <v>ACOPLE 3" A PVC</v>
          </cell>
          <cell r="C538" t="str">
            <v>Insumos</v>
          </cell>
          <cell r="D538" t="str">
            <v>UND</v>
          </cell>
          <cell r="E538">
            <v>113616</v>
          </cell>
          <cell r="F538">
            <v>95476</v>
          </cell>
        </row>
        <row r="539">
          <cell r="A539" t="str">
            <v>I538</v>
          </cell>
          <cell r="B539" t="str">
            <v>ACOPLE 6" A PVC</v>
          </cell>
          <cell r="C539" t="str">
            <v>Insumos</v>
          </cell>
          <cell r="D539" t="str">
            <v>UND</v>
          </cell>
          <cell r="E539">
            <v>218716</v>
          </cell>
          <cell r="F539">
            <v>183795</v>
          </cell>
        </row>
        <row r="540">
          <cell r="A540" t="str">
            <v>I539</v>
          </cell>
          <cell r="B540" t="str">
            <v>ADAPTADOR DE LIMPIEZA PVC  - 3"</v>
          </cell>
          <cell r="C540" t="str">
            <v>Insumos</v>
          </cell>
          <cell r="D540" t="str">
            <v>UND</v>
          </cell>
          <cell r="E540">
            <v>13558</v>
          </cell>
          <cell r="F540">
            <v>11393</v>
          </cell>
        </row>
        <row r="541">
          <cell r="A541" t="str">
            <v>I540</v>
          </cell>
          <cell r="B541" t="str">
            <v>ADAPTADOR DE LIMPIEZA PVC  - 4"</v>
          </cell>
          <cell r="C541" t="str">
            <v>Insumos</v>
          </cell>
          <cell r="D541" t="str">
            <v>UND</v>
          </cell>
          <cell r="E541">
            <v>19969</v>
          </cell>
          <cell r="F541">
            <v>16781</v>
          </cell>
        </row>
        <row r="542">
          <cell r="A542" t="str">
            <v>I541</v>
          </cell>
          <cell r="B542" t="str">
            <v>ADAPTADOR DE LIMPIEZA PVC  - 6"</v>
          </cell>
          <cell r="C542" t="str">
            <v>Insumos</v>
          </cell>
          <cell r="D542" t="str">
            <v>UND</v>
          </cell>
          <cell r="E542">
            <v>57184</v>
          </cell>
          <cell r="F542">
            <v>48054</v>
          </cell>
        </row>
        <row r="543">
          <cell r="A543" t="str">
            <v>I542</v>
          </cell>
          <cell r="B543" t="str">
            <v>ADAPTADOR MACHO PRESION PVC - 1 1/2"</v>
          </cell>
          <cell r="C543" t="str">
            <v>Insumos</v>
          </cell>
          <cell r="D543" t="str">
            <v>UND</v>
          </cell>
          <cell r="E543">
            <v>4110</v>
          </cell>
          <cell r="F543">
            <v>3454</v>
          </cell>
        </row>
        <row r="544">
          <cell r="A544" t="str">
            <v>I543</v>
          </cell>
          <cell r="B544" t="str">
            <v>ADAPTADOR MACHO PRESION PVC - 1 1/4"</v>
          </cell>
          <cell r="C544" t="str">
            <v>Insumos</v>
          </cell>
          <cell r="D544" t="str">
            <v>UND</v>
          </cell>
          <cell r="E544">
            <v>3508</v>
          </cell>
          <cell r="F544">
            <v>2948</v>
          </cell>
        </row>
        <row r="545">
          <cell r="A545" t="str">
            <v>I544</v>
          </cell>
          <cell r="B545" t="str">
            <v>ADAPTADOR MACHO PRESION PVC - 1"</v>
          </cell>
          <cell r="C545" t="str">
            <v>Insumos</v>
          </cell>
          <cell r="D545" t="str">
            <v>UND</v>
          </cell>
          <cell r="E545">
            <v>1668</v>
          </cell>
          <cell r="F545">
            <v>1402</v>
          </cell>
        </row>
        <row r="546">
          <cell r="A546" t="str">
            <v>I545</v>
          </cell>
          <cell r="B546" t="str">
            <v>ADAPTADOR MACHO PRESION PVC - 1/2</v>
          </cell>
          <cell r="C546" t="str">
            <v>Insumos</v>
          </cell>
          <cell r="D546" t="str">
            <v>UND</v>
          </cell>
          <cell r="E546">
            <v>439</v>
          </cell>
          <cell r="F546">
            <v>369</v>
          </cell>
        </row>
        <row r="547">
          <cell r="A547" t="str">
            <v>I546</v>
          </cell>
          <cell r="B547" t="str">
            <v>ADAPTADOR MACHO PRESION PVC - 2 1/2"</v>
          </cell>
          <cell r="C547" t="str">
            <v>Insumos</v>
          </cell>
          <cell r="D547" t="str">
            <v>UND</v>
          </cell>
          <cell r="E547">
            <v>15268</v>
          </cell>
          <cell r="F547">
            <v>12830</v>
          </cell>
        </row>
        <row r="548">
          <cell r="A548" t="str">
            <v>I547</v>
          </cell>
          <cell r="B548" t="str">
            <v>ADAPTADOR MACHO PRESION PVC - 2"1</v>
          </cell>
          <cell r="C548" t="str">
            <v>Insumos</v>
          </cell>
          <cell r="D548" t="str">
            <v>UND</v>
          </cell>
          <cell r="E548">
            <v>5869</v>
          </cell>
          <cell r="F548">
            <v>4932</v>
          </cell>
        </row>
        <row r="549">
          <cell r="A549" t="str">
            <v>I548</v>
          </cell>
          <cell r="B549" t="str">
            <v>ADAPTADOR MACHO PRESION PVC - 3"</v>
          </cell>
          <cell r="C549" t="str">
            <v>Insumos</v>
          </cell>
          <cell r="D549" t="str">
            <v>UND</v>
          </cell>
          <cell r="E549">
            <v>23084</v>
          </cell>
          <cell r="F549">
            <v>19398</v>
          </cell>
        </row>
        <row r="550">
          <cell r="A550" t="str">
            <v>I549</v>
          </cell>
          <cell r="B550" t="str">
            <v>ADAPTADOR MACHO PRESION PVC - 3/4"</v>
          </cell>
          <cell r="C550" t="str">
            <v>Insumos</v>
          </cell>
          <cell r="D550" t="str">
            <v>UND</v>
          </cell>
          <cell r="E550">
            <v>793</v>
          </cell>
          <cell r="F550">
            <v>666</v>
          </cell>
        </row>
        <row r="551">
          <cell r="A551" t="str">
            <v>I550</v>
          </cell>
          <cell r="B551" t="str">
            <v>ADAPTADOR MACHO PRESION PVC - 4"</v>
          </cell>
          <cell r="C551" t="str">
            <v>Insumos</v>
          </cell>
          <cell r="D551" t="str">
            <v>UND</v>
          </cell>
          <cell r="E551">
            <v>42463</v>
          </cell>
          <cell r="F551">
            <v>35683</v>
          </cell>
        </row>
        <row r="552">
          <cell r="A552" t="str">
            <v>I551</v>
          </cell>
          <cell r="B552" t="str">
            <v xml:space="preserve">ADAPTADOR HEMBRA </v>
          </cell>
          <cell r="C552" t="str">
            <v>Insumos</v>
          </cell>
          <cell r="D552" t="str">
            <v>UND</v>
          </cell>
          <cell r="E552">
            <v>21311</v>
          </cell>
          <cell r="F552">
            <v>17908</v>
          </cell>
        </row>
        <row r="553">
          <cell r="A553" t="str">
            <v>I552</v>
          </cell>
          <cell r="B553" t="str">
            <v xml:space="preserve">ADHESIVO NOVAFORT 500 GRS. </v>
          </cell>
          <cell r="C553" t="str">
            <v>Insumos</v>
          </cell>
          <cell r="D553" t="str">
            <v>UND</v>
          </cell>
          <cell r="E553">
            <v>59756</v>
          </cell>
          <cell r="F553">
            <v>50215</v>
          </cell>
        </row>
        <row r="554">
          <cell r="A554" t="str">
            <v>I553</v>
          </cell>
          <cell r="B554" t="str">
            <v>BRIDAS LOCAS 10"</v>
          </cell>
          <cell r="C554" t="str">
            <v>Insumos</v>
          </cell>
          <cell r="D554" t="str">
            <v>UND</v>
          </cell>
          <cell r="E554">
            <v>217503</v>
          </cell>
          <cell r="F554">
            <v>182776</v>
          </cell>
        </row>
        <row r="555">
          <cell r="A555" t="str">
            <v>I554</v>
          </cell>
          <cell r="B555" t="str">
            <v>CAJA MEDIDOR DE AGUA 60 X 60 X 14 A TODO COSTO CON TAPA HG</v>
          </cell>
          <cell r="C555" t="str">
            <v>Insumos</v>
          </cell>
          <cell r="D555" t="str">
            <v>UND</v>
          </cell>
          <cell r="E555">
            <v>132815</v>
          </cell>
          <cell r="F555">
            <v>111609</v>
          </cell>
        </row>
        <row r="556">
          <cell r="A556" t="str">
            <v>I555</v>
          </cell>
          <cell r="B556" t="str">
            <v>CAJA MEDIDOR DE AGUA 80 X 80 X 14 A TODO COSTO CON TAPA HG</v>
          </cell>
          <cell r="C556" t="str">
            <v>Insumos</v>
          </cell>
          <cell r="D556" t="str">
            <v>UND</v>
          </cell>
          <cell r="E556">
            <v>159379</v>
          </cell>
          <cell r="F556">
            <v>133932</v>
          </cell>
        </row>
        <row r="557">
          <cell r="A557" t="str">
            <v>I556</v>
          </cell>
          <cell r="B557" t="str">
            <v>CAJA PARA VALVULA TIPO CHOROTE EN HIERRO DUCTIL</v>
          </cell>
          <cell r="C557" t="str">
            <v>Insumos</v>
          </cell>
          <cell r="D557" t="str">
            <v>UND</v>
          </cell>
          <cell r="E557">
            <v>492693</v>
          </cell>
          <cell r="F557">
            <v>414028</v>
          </cell>
        </row>
        <row r="558">
          <cell r="A558" t="str">
            <v>I557</v>
          </cell>
          <cell r="B558" t="str">
            <v>CHEQUE TIPO R&amp;W ROSCADO  1 1/2" REF. 236 O SIMILAR</v>
          </cell>
          <cell r="C558" t="str">
            <v>Insumos</v>
          </cell>
          <cell r="D558" t="str">
            <v>UND</v>
          </cell>
          <cell r="E558">
            <v>158170</v>
          </cell>
          <cell r="F558">
            <v>132916</v>
          </cell>
        </row>
        <row r="559">
          <cell r="A559" t="str">
            <v>I558</v>
          </cell>
          <cell r="B559" t="str">
            <v>CHEQUE TIPO R&amp;W ROSCADO  1 1/4" REF. 236 O SIMILAR</v>
          </cell>
          <cell r="C559" t="str">
            <v>Insumos</v>
          </cell>
          <cell r="D559" t="str">
            <v>UND</v>
          </cell>
          <cell r="E559">
            <v>115901</v>
          </cell>
          <cell r="F559">
            <v>97396</v>
          </cell>
        </row>
        <row r="560">
          <cell r="A560" t="str">
            <v>I559</v>
          </cell>
          <cell r="B560" t="str">
            <v>CHEQUE TIPO R&amp;W ROSCADO  1" REF. 236 O SIMILAR</v>
          </cell>
          <cell r="C560" t="str">
            <v>Insumos</v>
          </cell>
          <cell r="D560" t="str">
            <v>UND</v>
          </cell>
          <cell r="E560">
            <v>82599</v>
          </cell>
          <cell r="F560">
            <v>69411</v>
          </cell>
        </row>
        <row r="561">
          <cell r="A561" t="str">
            <v>I560</v>
          </cell>
          <cell r="B561" t="str">
            <v>CHEQUE TIPO R&amp;W ROSCADO  1/2" REF. 236 O SIMILAR</v>
          </cell>
          <cell r="C561" t="str">
            <v>Insumos</v>
          </cell>
          <cell r="D561" t="str">
            <v>UND</v>
          </cell>
          <cell r="E561">
            <v>41738</v>
          </cell>
          <cell r="F561">
            <v>35074</v>
          </cell>
        </row>
        <row r="562">
          <cell r="A562" t="str">
            <v>I561</v>
          </cell>
          <cell r="B562" t="str">
            <v>CHEQUE TIPO R&amp;W ROSCADO  2 1/2" REF. 236 O SIMILAR</v>
          </cell>
          <cell r="C562" t="str">
            <v>Insumos</v>
          </cell>
          <cell r="D562" t="str">
            <v>UND</v>
          </cell>
          <cell r="E562">
            <v>424671</v>
          </cell>
          <cell r="F562">
            <v>356866</v>
          </cell>
        </row>
        <row r="563">
          <cell r="A563" t="str">
            <v>I562</v>
          </cell>
          <cell r="B563" t="str">
            <v>CHEQUE TIPO R&amp;W ROSCADO  2" REF. 236 O SIMILAR</v>
          </cell>
          <cell r="C563" t="str">
            <v>Insumos</v>
          </cell>
          <cell r="D563" t="str">
            <v>UND</v>
          </cell>
          <cell r="E563">
            <v>254833</v>
          </cell>
          <cell r="F563">
            <v>214145</v>
          </cell>
        </row>
        <row r="564">
          <cell r="A564" t="str">
            <v>I563</v>
          </cell>
          <cell r="B564" t="str">
            <v>CHEQUE TIPO R&amp;W ROSCADO  3" REF. 236 O SIMILAR</v>
          </cell>
          <cell r="C564" t="str">
            <v>Insumos</v>
          </cell>
          <cell r="D564" t="str">
            <v>UND</v>
          </cell>
          <cell r="E564">
            <v>681369</v>
          </cell>
          <cell r="F564">
            <v>572579</v>
          </cell>
        </row>
        <row r="565">
          <cell r="A565" t="str">
            <v>I564</v>
          </cell>
          <cell r="B565" t="str">
            <v>CHEQUE TIPO R&amp;W ROSCADO  3/4" REF. 236 O SIMILAR</v>
          </cell>
          <cell r="C565" t="str">
            <v>Insumos</v>
          </cell>
          <cell r="D565" t="str">
            <v>UND</v>
          </cell>
          <cell r="E565">
            <v>57993</v>
          </cell>
          <cell r="F565">
            <v>48734</v>
          </cell>
        </row>
        <row r="566">
          <cell r="A566" t="str">
            <v>I565</v>
          </cell>
          <cell r="B566" t="str">
            <v>CHEQUE TIPO R&amp;W ROSCADO  4" REF. 236 O SIMILAR</v>
          </cell>
          <cell r="C566" t="str">
            <v>Insumos</v>
          </cell>
          <cell r="D566" t="str">
            <v>UND</v>
          </cell>
          <cell r="E566">
            <v>1599117</v>
          </cell>
          <cell r="F566">
            <v>1343796</v>
          </cell>
        </row>
        <row r="567">
          <cell r="A567" t="str">
            <v>I566</v>
          </cell>
          <cell r="B567" t="str">
            <v>CINTA SIKA PVC V - 15 CINTA FLEXIBLE SELLO DE JUNTAS</v>
          </cell>
          <cell r="C567" t="str">
            <v>Insumos</v>
          </cell>
          <cell r="D567" t="str">
            <v>M</v>
          </cell>
          <cell r="E567">
            <v>26662</v>
          </cell>
          <cell r="F567">
            <v>22405</v>
          </cell>
        </row>
        <row r="568">
          <cell r="A568" t="str">
            <v>I567</v>
          </cell>
          <cell r="B568" t="str">
            <v xml:space="preserve">CINTA SIKA PVC V - 10 CINTA FLEXIBLE SELLO DE JUNTAS </v>
          </cell>
          <cell r="C568" t="str">
            <v>Insumos</v>
          </cell>
          <cell r="D568" t="str">
            <v>M</v>
          </cell>
          <cell r="E568">
            <v>13330</v>
          </cell>
          <cell r="F568">
            <v>11202</v>
          </cell>
        </row>
        <row r="569">
          <cell r="A569" t="str">
            <v>I568</v>
          </cell>
          <cell r="B569" t="str">
            <v xml:space="preserve">CINTA SIKA PVC O - 22 CINTA SELLO DE JUNTAS </v>
          </cell>
          <cell r="C569" t="str">
            <v>Insumos</v>
          </cell>
          <cell r="D569" t="str">
            <v>M</v>
          </cell>
          <cell r="E569">
            <v>43327</v>
          </cell>
          <cell r="F569">
            <v>36409</v>
          </cell>
        </row>
        <row r="570">
          <cell r="A570" t="str">
            <v>I569</v>
          </cell>
          <cell r="B570" t="str">
            <v>CINTA TEFLON 10 M 1/2"</v>
          </cell>
          <cell r="C570" t="str">
            <v>Insumos</v>
          </cell>
          <cell r="D570" t="str">
            <v>UND</v>
          </cell>
          <cell r="E570">
            <v>983</v>
          </cell>
          <cell r="F570">
            <v>826</v>
          </cell>
        </row>
        <row r="571">
          <cell r="A571" t="str">
            <v>I570</v>
          </cell>
          <cell r="B571" t="str">
            <v>CODO 45° 1/8 CXE SANITARIO 3''</v>
          </cell>
          <cell r="C571" t="str">
            <v>Insumos</v>
          </cell>
          <cell r="D571" t="str">
            <v>UND</v>
          </cell>
          <cell r="E571">
            <v>8455</v>
          </cell>
          <cell r="F571">
            <v>7105</v>
          </cell>
        </row>
        <row r="572">
          <cell r="A572" t="str">
            <v>I571</v>
          </cell>
          <cell r="B572" t="str">
            <v>CODO 45° 1/8 CXE SANITARIO 4''</v>
          </cell>
          <cell r="C572" t="str">
            <v>Insumos</v>
          </cell>
          <cell r="D572" t="str">
            <v>UND</v>
          </cell>
          <cell r="E572">
            <v>14754</v>
          </cell>
          <cell r="F572">
            <v>12398</v>
          </cell>
        </row>
        <row r="573">
          <cell r="A573" t="str">
            <v>I572</v>
          </cell>
          <cell r="B573" t="str">
            <v>CODO 45° 1/8 CXE SANITARIO 6''</v>
          </cell>
          <cell r="C573" t="str">
            <v>Insumos</v>
          </cell>
          <cell r="D573" t="str">
            <v>UND</v>
          </cell>
          <cell r="E573">
            <v>54153</v>
          </cell>
          <cell r="F573">
            <v>45507</v>
          </cell>
        </row>
        <row r="574">
          <cell r="A574" t="str">
            <v>I573</v>
          </cell>
          <cell r="B574" t="str">
            <v>CODO 90° 1/4 CXC SANITARIO 1 1/2''</v>
          </cell>
          <cell r="C574" t="str">
            <v>Insumos</v>
          </cell>
          <cell r="D574" t="str">
            <v>UND</v>
          </cell>
          <cell r="E574">
            <v>2800</v>
          </cell>
          <cell r="F574">
            <v>2353</v>
          </cell>
        </row>
        <row r="575">
          <cell r="A575" t="str">
            <v>I574</v>
          </cell>
          <cell r="B575" t="str">
            <v>CODO 90° 1/4 CXC SANITARIO 2''</v>
          </cell>
          <cell r="C575" t="str">
            <v>Insumos</v>
          </cell>
          <cell r="D575" t="str">
            <v>UND</v>
          </cell>
          <cell r="E575">
            <v>3282</v>
          </cell>
          <cell r="F575">
            <v>2758</v>
          </cell>
        </row>
        <row r="576">
          <cell r="A576" t="str">
            <v>I575</v>
          </cell>
          <cell r="B576" t="str">
            <v>CODO 90° 1/4 CXC SANITARIO 3''</v>
          </cell>
          <cell r="C576" t="str">
            <v>Insumos</v>
          </cell>
          <cell r="D576" t="str">
            <v>UND</v>
          </cell>
          <cell r="E576">
            <v>7612</v>
          </cell>
          <cell r="F576">
            <v>6397</v>
          </cell>
        </row>
        <row r="577">
          <cell r="A577" t="str">
            <v>I576</v>
          </cell>
          <cell r="B577" t="str">
            <v>CODO 90° 1/4 CXC SANITARIO 4''</v>
          </cell>
          <cell r="C577" t="str">
            <v>Insumos</v>
          </cell>
          <cell r="D577" t="str">
            <v>UND</v>
          </cell>
          <cell r="E577">
            <v>13115</v>
          </cell>
          <cell r="F577">
            <v>11021</v>
          </cell>
        </row>
        <row r="578">
          <cell r="A578" t="str">
            <v>I577</v>
          </cell>
          <cell r="B578" t="str">
            <v>CODO 90° 1/4 CXC SANITARIO 6''</v>
          </cell>
          <cell r="C578" t="str">
            <v>Insumos</v>
          </cell>
          <cell r="D578" t="str">
            <v>UND</v>
          </cell>
          <cell r="E578">
            <v>112040</v>
          </cell>
          <cell r="F578">
            <v>94151</v>
          </cell>
        </row>
        <row r="579">
          <cell r="A579" t="str">
            <v>I578</v>
          </cell>
          <cell r="B579" t="str">
            <v>CODO 90° 1/4 CXE SANITARIO 2''</v>
          </cell>
          <cell r="C579" t="str">
            <v>Insumos</v>
          </cell>
          <cell r="D579" t="str">
            <v>UND</v>
          </cell>
          <cell r="E579">
            <v>4051</v>
          </cell>
          <cell r="F579">
            <v>3404</v>
          </cell>
        </row>
        <row r="580">
          <cell r="A580" t="str">
            <v>I579</v>
          </cell>
          <cell r="B580" t="str">
            <v>CODO 90° 1/4 CXE SANITARIO 3''</v>
          </cell>
          <cell r="C580" t="str">
            <v>Insumos</v>
          </cell>
          <cell r="D580" t="str">
            <v>UND</v>
          </cell>
          <cell r="E580">
            <v>8811</v>
          </cell>
          <cell r="F580">
            <v>7404</v>
          </cell>
        </row>
        <row r="581">
          <cell r="A581" t="str">
            <v>I580</v>
          </cell>
          <cell r="B581" t="str">
            <v>CODO 90° 1/4 CXE SANITARIO 4''</v>
          </cell>
          <cell r="C581" t="str">
            <v>Insumos</v>
          </cell>
          <cell r="D581" t="str">
            <v>UND</v>
          </cell>
          <cell r="E581">
            <v>16167</v>
          </cell>
          <cell r="F581">
            <v>13586</v>
          </cell>
        </row>
        <row r="582">
          <cell r="A582" t="str">
            <v>I581</v>
          </cell>
          <cell r="B582" t="str">
            <v>CODO 90° 1/4 CXE SANITARIO 6''</v>
          </cell>
          <cell r="C582" t="str">
            <v>Insumos</v>
          </cell>
          <cell r="D582" t="str">
            <v>UND</v>
          </cell>
          <cell r="E582">
            <v>112040</v>
          </cell>
          <cell r="F582">
            <v>94151</v>
          </cell>
        </row>
        <row r="583">
          <cell r="A583" t="str">
            <v>I582</v>
          </cell>
          <cell r="B583" t="str">
            <v xml:space="preserve">CODO 90° ACERO GALVANIZADO  -  3/4'' </v>
          </cell>
          <cell r="C583" t="str">
            <v>Insumos</v>
          </cell>
          <cell r="D583" t="str">
            <v>UND</v>
          </cell>
          <cell r="E583">
            <v>1810</v>
          </cell>
          <cell r="F583">
            <v>1521</v>
          </cell>
        </row>
        <row r="584">
          <cell r="A584" t="str">
            <v>I583</v>
          </cell>
          <cell r="B584" t="str">
            <v>CODO 90° ACERO GALVANIZADO  - 1/2''</v>
          </cell>
          <cell r="C584" t="str">
            <v>Insumos</v>
          </cell>
          <cell r="D584" t="str">
            <v>UND</v>
          </cell>
          <cell r="E584">
            <v>1158</v>
          </cell>
          <cell r="F584">
            <v>973</v>
          </cell>
        </row>
        <row r="585">
          <cell r="A585" t="str">
            <v>I584</v>
          </cell>
          <cell r="B585" t="str">
            <v>CODO 90° PRESION PVC  - 1''</v>
          </cell>
          <cell r="C585" t="str">
            <v>Insumos</v>
          </cell>
          <cell r="D585" t="str">
            <v>UND</v>
          </cell>
          <cell r="E585">
            <v>1994</v>
          </cell>
          <cell r="F585">
            <v>1676</v>
          </cell>
        </row>
        <row r="586">
          <cell r="A586" t="str">
            <v>I585</v>
          </cell>
          <cell r="B586" t="str">
            <v>CODO 90° PRESION PVC  - 1 1/2"</v>
          </cell>
          <cell r="C586" t="str">
            <v>Insumos</v>
          </cell>
          <cell r="D586" t="str">
            <v>UND</v>
          </cell>
          <cell r="E586">
            <v>7173</v>
          </cell>
          <cell r="F586">
            <v>6028</v>
          </cell>
        </row>
        <row r="587">
          <cell r="A587" t="str">
            <v>I586</v>
          </cell>
          <cell r="B587" t="str">
            <v>CODO 90° PRESION PVC  - 1 1/4"</v>
          </cell>
          <cell r="C587" t="str">
            <v>Insumos</v>
          </cell>
          <cell r="D587" t="str">
            <v>UND</v>
          </cell>
          <cell r="E587">
            <v>3839</v>
          </cell>
          <cell r="F587">
            <v>3226</v>
          </cell>
        </row>
        <row r="588">
          <cell r="A588" t="str">
            <v>I587</v>
          </cell>
          <cell r="B588" t="str">
            <v>CODO 90° PRESION PVC  - 1/2''</v>
          </cell>
          <cell r="C588" t="str">
            <v>Insumos</v>
          </cell>
          <cell r="D588" t="str">
            <v>UND</v>
          </cell>
          <cell r="E588">
            <v>635</v>
          </cell>
          <cell r="F588">
            <v>534</v>
          </cell>
        </row>
        <row r="589">
          <cell r="A589" t="str">
            <v>I588</v>
          </cell>
          <cell r="B589" t="str">
            <v>CODO 90° PRESION PVC  - 2"</v>
          </cell>
          <cell r="C589" t="str">
            <v>Insumos</v>
          </cell>
          <cell r="D589" t="str">
            <v>UND</v>
          </cell>
          <cell r="E589">
            <v>11755</v>
          </cell>
          <cell r="F589">
            <v>9878</v>
          </cell>
        </row>
        <row r="590">
          <cell r="A590" t="str">
            <v>I589</v>
          </cell>
          <cell r="B590" t="str">
            <v>CODO 90° PRESION PVC  - 3/4''</v>
          </cell>
          <cell r="C590" t="str">
            <v>Insumos</v>
          </cell>
          <cell r="D590" t="str">
            <v>UND</v>
          </cell>
          <cell r="E590">
            <v>1020</v>
          </cell>
          <cell r="F590">
            <v>857</v>
          </cell>
        </row>
        <row r="591">
          <cell r="A591" t="str">
            <v>I590</v>
          </cell>
          <cell r="B591" t="str">
            <v>CODO 90° ULTRATEMP  - 1/2''</v>
          </cell>
          <cell r="C591" t="str">
            <v>Insumos</v>
          </cell>
          <cell r="D591" t="str">
            <v>UND</v>
          </cell>
          <cell r="E591">
            <v>1461</v>
          </cell>
          <cell r="F591">
            <v>1228</v>
          </cell>
        </row>
        <row r="592">
          <cell r="A592" t="str">
            <v>I591</v>
          </cell>
          <cell r="B592" t="str">
            <v>CODO DE 11 1/4º GRAN RADIO RDE 21 PVC 10" 200PSI - UNIÓN PLATINO</v>
          </cell>
          <cell r="C592" t="str">
            <v>Insumos</v>
          </cell>
          <cell r="D592" t="str">
            <v>UND</v>
          </cell>
          <cell r="E592">
            <v>701902</v>
          </cell>
          <cell r="F592">
            <v>589834</v>
          </cell>
        </row>
        <row r="593">
          <cell r="A593" t="str">
            <v>I592</v>
          </cell>
          <cell r="B593" t="str">
            <v>CODO DE 11 1/4º GRAN RADIO RDE 21 PVC 4" 200PSI - UNIÓN PLATINO</v>
          </cell>
          <cell r="C593" t="str">
            <v>Insumos</v>
          </cell>
          <cell r="D593" t="str">
            <v>UND</v>
          </cell>
          <cell r="E593">
            <v>69972</v>
          </cell>
          <cell r="F593">
            <v>58800</v>
          </cell>
        </row>
        <row r="594">
          <cell r="A594" t="str">
            <v>I593</v>
          </cell>
          <cell r="B594" t="str">
            <v>CODO DE 11 1/4º GRAN RADIO RDE 21 PVC 6" 200PSI - UNIÓN PLATINO</v>
          </cell>
          <cell r="C594" t="str">
            <v>Insumos</v>
          </cell>
          <cell r="D594" t="str">
            <v>UND</v>
          </cell>
          <cell r="E594">
            <v>161811</v>
          </cell>
          <cell r="F594">
            <v>135976</v>
          </cell>
        </row>
        <row r="595">
          <cell r="A595" t="str">
            <v>I594</v>
          </cell>
          <cell r="B595" t="str">
            <v>CODO DE 22 1/2º GRAN RADIO RDE 21 PVC 10" 200PSI - UNIÓN PLATINO</v>
          </cell>
          <cell r="C595" t="str">
            <v>Insumos</v>
          </cell>
          <cell r="D595" t="str">
            <v>UND</v>
          </cell>
          <cell r="E595">
            <v>857977</v>
          </cell>
          <cell r="F595">
            <v>720989</v>
          </cell>
        </row>
        <row r="596">
          <cell r="A596" t="str">
            <v>I595</v>
          </cell>
          <cell r="B596" t="str">
            <v>CODO DE 22 1/2º GRAN RADIO RDE 21 PVC 2" 200PSI - UNIÓN PLATINO</v>
          </cell>
          <cell r="C596" t="str">
            <v>Insumos</v>
          </cell>
          <cell r="D596" t="str">
            <v>UND</v>
          </cell>
          <cell r="E596">
            <v>19837</v>
          </cell>
          <cell r="F596">
            <v>16670</v>
          </cell>
        </row>
        <row r="597">
          <cell r="A597" t="str">
            <v>I596</v>
          </cell>
          <cell r="B597" t="str">
            <v>CODO DE 22 1/2º GRAN RADIO RDE 21 PVC 4" 200PSI - UNIÓN PLATINO</v>
          </cell>
          <cell r="C597" t="str">
            <v>Insumos</v>
          </cell>
          <cell r="D597" t="str">
            <v>UND</v>
          </cell>
          <cell r="E597">
            <v>73647</v>
          </cell>
          <cell r="F597">
            <v>61888</v>
          </cell>
        </row>
        <row r="598">
          <cell r="A598" t="str">
            <v>I597</v>
          </cell>
          <cell r="B598" t="str">
            <v>CODO DE 22 1/2º GRAN RADIO RDE 21 PVC 6" 200PSI - UNIÓN PLATINO</v>
          </cell>
          <cell r="C598" t="str">
            <v>Insumos</v>
          </cell>
          <cell r="D598" t="str">
            <v>UND</v>
          </cell>
          <cell r="E598">
            <v>187020</v>
          </cell>
          <cell r="F598">
            <v>157160</v>
          </cell>
        </row>
        <row r="599">
          <cell r="A599" t="str">
            <v>I598</v>
          </cell>
          <cell r="B599" t="str">
            <v>CODO DE 45º GRAN RADIO RDE 21 PVC 10" 200PSI - UNIÓN PLATINO</v>
          </cell>
          <cell r="C599" t="str">
            <v>Insumos</v>
          </cell>
          <cell r="D599" t="str">
            <v>UND</v>
          </cell>
          <cell r="E599">
            <v>1053708</v>
          </cell>
          <cell r="F599">
            <v>885469</v>
          </cell>
        </row>
        <row r="600">
          <cell r="A600" t="str">
            <v>I599</v>
          </cell>
          <cell r="B600" t="str">
            <v>CODO DE 45º GRAN RADIO RDE 21 PVC 2" 200PSI - UNIÓN PLATINO</v>
          </cell>
          <cell r="C600" t="str">
            <v>Insumos</v>
          </cell>
          <cell r="D600" t="str">
            <v>UND</v>
          </cell>
          <cell r="E600">
            <v>22549</v>
          </cell>
          <cell r="F600">
            <v>18949</v>
          </cell>
        </row>
        <row r="601">
          <cell r="A601" t="str">
            <v>I600</v>
          </cell>
          <cell r="B601" t="str">
            <v>CODO DE 45º GRAN RADIO RDE 21 PVC 4" 200PSI - UNIÓN PLATINO</v>
          </cell>
          <cell r="C601" t="str">
            <v>Insumos</v>
          </cell>
          <cell r="D601" t="str">
            <v>UND</v>
          </cell>
          <cell r="E601">
            <v>82617</v>
          </cell>
          <cell r="F601">
            <v>69426</v>
          </cell>
        </row>
        <row r="602">
          <cell r="A602" t="str">
            <v>I601</v>
          </cell>
          <cell r="B602" t="str">
            <v>CODO DE 45º GRAN RADIO RDE 21 PVC 6" 200PSI - UNIÓN PLATINO</v>
          </cell>
          <cell r="C602" t="str">
            <v>Insumos</v>
          </cell>
          <cell r="D602" t="str">
            <v>UND</v>
          </cell>
          <cell r="E602">
            <v>226596</v>
          </cell>
          <cell r="F602">
            <v>190417</v>
          </cell>
        </row>
        <row r="603">
          <cell r="A603" t="str">
            <v>I602</v>
          </cell>
          <cell r="B603" t="str">
            <v>CODO DE 90º GRAN RADIO RDE 21 PVC 10" 200PSI - UNIÓN PLATINO</v>
          </cell>
          <cell r="C603" t="str">
            <v>Insumos</v>
          </cell>
          <cell r="D603" t="str">
            <v>UND</v>
          </cell>
          <cell r="E603">
            <v>1610700</v>
          </cell>
          <cell r="F603">
            <v>1353529</v>
          </cell>
        </row>
        <row r="604">
          <cell r="A604" t="str">
            <v>I603</v>
          </cell>
          <cell r="B604" t="str">
            <v>CODO DE 90º GRAN RADIO RDE 21 PVC 4" 200PSI - UNIÓN PLATINO</v>
          </cell>
          <cell r="C604" t="str">
            <v>Insumos</v>
          </cell>
          <cell r="D604" t="str">
            <v>UND</v>
          </cell>
          <cell r="E604">
            <v>193870</v>
          </cell>
          <cell r="F604">
            <v>162916</v>
          </cell>
        </row>
        <row r="605">
          <cell r="A605" t="str">
            <v>I604</v>
          </cell>
          <cell r="B605" t="str">
            <v>CODO DE 90º GRAN RADIO RDE 21 PVC 6" 200PSI - UNIÓN PLATINO</v>
          </cell>
          <cell r="C605" t="str">
            <v>Insumos</v>
          </cell>
          <cell r="D605" t="str">
            <v>UND</v>
          </cell>
          <cell r="E605">
            <v>417858</v>
          </cell>
          <cell r="F605">
            <v>351141</v>
          </cell>
        </row>
        <row r="606">
          <cell r="A606" t="str">
            <v>I605</v>
          </cell>
          <cell r="B606" t="str">
            <v>COLLAR DERIVACION  2 X 1/2"</v>
          </cell>
          <cell r="C606" t="str">
            <v>Insumos</v>
          </cell>
          <cell r="D606" t="str">
            <v>UND</v>
          </cell>
          <cell r="E606">
            <v>7624</v>
          </cell>
          <cell r="F606">
            <v>6407</v>
          </cell>
        </row>
        <row r="607">
          <cell r="A607" t="str">
            <v>I606</v>
          </cell>
          <cell r="B607" t="str">
            <v>COLLAR DERIVACION  3 X 1/2"</v>
          </cell>
          <cell r="C607" t="str">
            <v>Insumos</v>
          </cell>
          <cell r="D607" t="str">
            <v>UND</v>
          </cell>
          <cell r="E607">
            <v>14247</v>
          </cell>
          <cell r="F607">
            <v>11972</v>
          </cell>
        </row>
        <row r="608">
          <cell r="A608" t="str">
            <v>I607</v>
          </cell>
          <cell r="B608" t="str">
            <v>COLLAR DERIVACION  4 X 1/2"</v>
          </cell>
          <cell r="C608" t="str">
            <v>Insumos</v>
          </cell>
          <cell r="D608" t="str">
            <v>UND</v>
          </cell>
          <cell r="E608">
            <v>16128</v>
          </cell>
          <cell r="F608">
            <v>13553</v>
          </cell>
        </row>
        <row r="609">
          <cell r="A609" t="str">
            <v>I608</v>
          </cell>
          <cell r="B609" t="str">
            <v>DISIPADOR DE ENERGIA BAJANTE TALUD  CAIDA SECCIÓN RECTANGULAR  ( 0.50*0.40 M.) PREFABRICADO REF. CU005 TIPO TITAN O SIMILAR.</v>
          </cell>
          <cell r="C609" t="str">
            <v>Insumos</v>
          </cell>
          <cell r="D609" t="str">
            <v>UND</v>
          </cell>
          <cell r="E609">
            <v>28067</v>
          </cell>
          <cell r="F609">
            <v>23586</v>
          </cell>
        </row>
        <row r="610">
          <cell r="A610" t="str">
            <v>I609</v>
          </cell>
          <cell r="B610" t="str">
            <v>ESE DE NIVELACION EXT. GARRA DE TIGRE 3" L=40 CM</v>
          </cell>
          <cell r="C610" t="str">
            <v>Insumos</v>
          </cell>
          <cell r="D610" t="str">
            <v>UND</v>
          </cell>
          <cell r="E610">
            <v>509663</v>
          </cell>
          <cell r="F610">
            <v>428288</v>
          </cell>
        </row>
        <row r="611">
          <cell r="A611" t="str">
            <v>I610</v>
          </cell>
          <cell r="B611" t="str">
            <v>ESE DE NIVELACION EXT. GARRA DE TIGRE 4" L=40 CM</v>
          </cell>
          <cell r="C611" t="str">
            <v>Insumos</v>
          </cell>
          <cell r="D611" t="str">
            <v>UND</v>
          </cell>
          <cell r="E611">
            <v>583293</v>
          </cell>
          <cell r="F611">
            <v>490162</v>
          </cell>
        </row>
        <row r="612">
          <cell r="A612" t="str">
            <v>I611</v>
          </cell>
          <cell r="B612" t="str">
            <v>FILTRO ANAEROBICO PREFABRICADO DE 2000 LTS. TIPO COLEMPAQUES CON TAPA Y ACCESORIOS OVOIDE - VERDE REF. 2 O SIMILAR.</v>
          </cell>
          <cell r="C612" t="str">
            <v>Insumos</v>
          </cell>
          <cell r="D612" t="str">
            <v>UND</v>
          </cell>
          <cell r="E612">
            <v>1551164</v>
          </cell>
          <cell r="F612">
            <v>1303499</v>
          </cell>
        </row>
        <row r="613">
          <cell r="A613" t="str">
            <v>I612</v>
          </cell>
          <cell r="B613" t="str">
            <v>HIDRANTE CHICAGO 3" MEGA EXTREMO LISO</v>
          </cell>
          <cell r="C613" t="str">
            <v>Insumos</v>
          </cell>
          <cell r="D613" t="str">
            <v>UND</v>
          </cell>
          <cell r="E613">
            <v>2126536</v>
          </cell>
          <cell r="F613">
            <v>1787005</v>
          </cell>
        </row>
        <row r="614">
          <cell r="A614" t="str">
            <v>I613</v>
          </cell>
          <cell r="B614" t="str">
            <v xml:space="preserve">HIDRANTE CHICAGO 4" MEGA EXTREMO LISO </v>
          </cell>
          <cell r="C614" t="str">
            <v>Insumos</v>
          </cell>
          <cell r="D614" t="str">
            <v>UND</v>
          </cell>
          <cell r="E614">
            <v>3056235</v>
          </cell>
          <cell r="F614">
            <v>2568265</v>
          </cell>
        </row>
        <row r="615">
          <cell r="A615" t="str">
            <v>I614</v>
          </cell>
          <cell r="B615" t="str">
            <v>LIMPIADOR REM PVC 760 GRMS. (1/4)</v>
          </cell>
          <cell r="C615" t="str">
            <v>Insumos</v>
          </cell>
          <cell r="D615" t="str">
            <v>UND</v>
          </cell>
          <cell r="E615">
            <v>47977</v>
          </cell>
          <cell r="F615">
            <v>40317</v>
          </cell>
        </row>
        <row r="616">
          <cell r="A616" t="str">
            <v>I615</v>
          </cell>
          <cell r="B616" t="str">
            <v>LLAVE PARA OPERAR VALVULA DE COMPUERTA ELASTICA</v>
          </cell>
          <cell r="C616" t="str">
            <v>Insumos</v>
          </cell>
          <cell r="D616" t="str">
            <v>UND</v>
          </cell>
          <cell r="E616">
            <v>130755</v>
          </cell>
          <cell r="F616">
            <v>109878</v>
          </cell>
        </row>
        <row r="617">
          <cell r="A617" t="str">
            <v>I616</v>
          </cell>
          <cell r="B617" t="str">
            <v xml:space="preserve">MEDIDOR DE AGUA 1 1/2" VELOCIDAD CLASE C A ACCESORIOS Y ELEMENTOS DE CONECCION TODO COSTO </v>
          </cell>
          <cell r="C617" t="str">
            <v>Insumos</v>
          </cell>
          <cell r="D617" t="str">
            <v>UND</v>
          </cell>
          <cell r="E617">
            <v>579963</v>
          </cell>
          <cell r="F617">
            <v>487364</v>
          </cell>
        </row>
        <row r="618">
          <cell r="A618" t="str">
            <v>I617</v>
          </cell>
          <cell r="B618" t="str">
            <v xml:space="preserve">MEDIDOR DE AGUA 1" VELOCIDAD CLASE C A ACCESORIOS Y ELEMENTOS DE CONECCION TODO COSTO </v>
          </cell>
          <cell r="C618" t="str">
            <v>Insumos</v>
          </cell>
          <cell r="D618" t="str">
            <v>UND</v>
          </cell>
          <cell r="E618">
            <v>579404</v>
          </cell>
          <cell r="F618">
            <v>486894</v>
          </cell>
        </row>
        <row r="619">
          <cell r="A619" t="str">
            <v>I618</v>
          </cell>
          <cell r="B619" t="str">
            <v xml:space="preserve">MEDIDOR DE AGUA 1/2" VELOCIDAD CLASE C A ACCESORIOS Y ELEMENTOS DE CONECCION TODO COSTO </v>
          </cell>
          <cell r="C619" t="str">
            <v>Insumos</v>
          </cell>
          <cell r="D619" t="str">
            <v>UND</v>
          </cell>
          <cell r="E619">
            <v>254529</v>
          </cell>
          <cell r="F619">
            <v>213890</v>
          </cell>
        </row>
        <row r="620">
          <cell r="A620" t="str">
            <v>I619</v>
          </cell>
          <cell r="B620" t="str">
            <v xml:space="preserve">MEDIDOR DE AGUA 3/4" VELOCIDAD CLASE C A ACCESORIOS Y ELEMENTOS DE CONECCION TODO COSTO </v>
          </cell>
          <cell r="C620" t="str">
            <v>Insumos</v>
          </cell>
          <cell r="D620" t="str">
            <v>UND</v>
          </cell>
          <cell r="E620">
            <v>454517</v>
          </cell>
          <cell r="F620">
            <v>381947</v>
          </cell>
        </row>
        <row r="621">
          <cell r="A621" t="str">
            <v>I620</v>
          </cell>
          <cell r="B621" t="str">
            <v xml:space="preserve">REGISTRO DE BOLA - 1/2'' PARA GAS TIPO NOVASFER REF. 372 O SIMILAR </v>
          </cell>
          <cell r="C621" t="str">
            <v>Insumos</v>
          </cell>
          <cell r="D621" t="str">
            <v>UND</v>
          </cell>
          <cell r="E621">
            <v>14936</v>
          </cell>
          <cell r="F621">
            <v>12551</v>
          </cell>
        </row>
        <row r="622">
          <cell r="A622" t="str">
            <v>I621</v>
          </cell>
          <cell r="B622" t="str">
            <v>REGISTRO TIPO R&amp;W - 1'' (DE CORTINA) REF. 206 O SIMILAR</v>
          </cell>
          <cell r="C622" t="str">
            <v>Insumos</v>
          </cell>
          <cell r="D622" t="str">
            <v>UND</v>
          </cell>
          <cell r="E622">
            <v>75600</v>
          </cell>
          <cell r="F622">
            <v>63529</v>
          </cell>
        </row>
        <row r="623">
          <cell r="A623" t="str">
            <v>I622</v>
          </cell>
          <cell r="B623" t="str">
            <v>REGISTRO TIPO R&amp;W - 1 1/2''  (DE CORTINA) REF. 206 O SIMILAR</v>
          </cell>
          <cell r="C623" t="str">
            <v>Insumos</v>
          </cell>
          <cell r="D623" t="str">
            <v>UND</v>
          </cell>
          <cell r="E623">
            <v>137959</v>
          </cell>
          <cell r="F623">
            <v>115932</v>
          </cell>
        </row>
        <row r="624">
          <cell r="A624" t="str">
            <v>I623</v>
          </cell>
          <cell r="B624" t="str">
            <v>REGISTRO TIPO R&amp;W - 1 1/4''  (DE CORTINA) REF. 206 O SIMILAR</v>
          </cell>
          <cell r="C624" t="str">
            <v>Insumos</v>
          </cell>
          <cell r="D624" t="str">
            <v>UND</v>
          </cell>
          <cell r="E624">
            <v>101932</v>
          </cell>
          <cell r="F624">
            <v>85657</v>
          </cell>
        </row>
        <row r="625">
          <cell r="A625" t="str">
            <v>I624</v>
          </cell>
          <cell r="B625" t="str">
            <v>REGISTRO TIPO R&amp;W - 1/2''  (DE CORTINA ) REF. 206 O SIMILAR</v>
          </cell>
          <cell r="C625" t="str">
            <v>Insumos</v>
          </cell>
          <cell r="D625" t="str">
            <v>UND</v>
          </cell>
          <cell r="E625">
            <v>41299</v>
          </cell>
          <cell r="F625">
            <v>34705</v>
          </cell>
        </row>
        <row r="626">
          <cell r="A626" t="str">
            <v>I625</v>
          </cell>
          <cell r="B626" t="str">
            <v>REGISTRO TIPO R&amp;W - 2'' (DE CORTINA) REF. 206 O SIMILAR</v>
          </cell>
          <cell r="C626" t="str">
            <v>Insumos</v>
          </cell>
          <cell r="D626" t="str">
            <v>UND</v>
          </cell>
          <cell r="E626">
            <v>223637</v>
          </cell>
          <cell r="F626">
            <v>187930</v>
          </cell>
        </row>
        <row r="627">
          <cell r="A627" t="str">
            <v>I626</v>
          </cell>
          <cell r="B627" t="str">
            <v>REGISTRO TIPO R&amp;W - 2 1/2'' (DE CORTINA) REF. 206 O SIMILAR</v>
          </cell>
          <cell r="C627" t="str">
            <v>Insumos</v>
          </cell>
          <cell r="D627" t="str">
            <v>UND</v>
          </cell>
          <cell r="E627">
            <v>391915</v>
          </cell>
          <cell r="F627">
            <v>329340</v>
          </cell>
        </row>
        <row r="628">
          <cell r="A628" t="str">
            <v>I627</v>
          </cell>
          <cell r="B628" t="str">
            <v>REGISTRO TIPO R&amp;W - 3'' (DE CORTINA) REF. 206 O SIMILAR</v>
          </cell>
          <cell r="C628" t="str">
            <v>Insumos</v>
          </cell>
          <cell r="D628" t="str">
            <v>UND</v>
          </cell>
          <cell r="E628">
            <v>544813</v>
          </cell>
          <cell r="F628">
            <v>457826</v>
          </cell>
        </row>
        <row r="629">
          <cell r="A629" t="str">
            <v>I628</v>
          </cell>
          <cell r="B629" t="str">
            <v>REGISTRO TIPO R&amp;W - 3/4'' (DE CORTINA) REF. 206 O SIMILAR</v>
          </cell>
          <cell r="C629" t="str">
            <v>Insumos</v>
          </cell>
          <cell r="D629" t="str">
            <v>UND</v>
          </cell>
          <cell r="E629">
            <v>52722</v>
          </cell>
          <cell r="F629">
            <v>44304</v>
          </cell>
        </row>
        <row r="630">
          <cell r="A630" t="str">
            <v>I629</v>
          </cell>
          <cell r="B630" t="str">
            <v>REGISTRO TIPO R&amp;W - 4'' (DE CORTINA) REF. 206 O SIMILAR</v>
          </cell>
          <cell r="C630" t="str">
            <v>Insumos</v>
          </cell>
          <cell r="D630" t="str">
            <v>UND</v>
          </cell>
          <cell r="E630">
            <v>1282951</v>
          </cell>
          <cell r="F630">
            <v>1078110</v>
          </cell>
        </row>
        <row r="631">
          <cell r="A631" t="str">
            <v>I630</v>
          </cell>
          <cell r="B631" t="str">
            <v xml:space="preserve">REGULADOR EXTERNO BAJO PRESIÓN, CAUDAL 15 M3/H, PRESION DE SALIDA 23MBAR </v>
          </cell>
          <cell r="C631" t="str">
            <v>Insumos</v>
          </cell>
          <cell r="D631" t="str">
            <v>UND</v>
          </cell>
          <cell r="E631">
            <v>64390</v>
          </cell>
          <cell r="F631">
            <v>54109</v>
          </cell>
        </row>
        <row r="632">
          <cell r="A632" t="str">
            <v>I631</v>
          </cell>
          <cell r="B632" t="str">
            <v>REJILLA  ALUMINIO  3" X 2"  CON SOSCO ANTICUCARACHAS - REF. TA-3"X2" TIPO COLREJILLAS O SIMILAR</v>
          </cell>
          <cell r="C632" t="str">
            <v>Insumos</v>
          </cell>
          <cell r="D632" t="str">
            <v>UND</v>
          </cell>
          <cell r="E632">
            <v>5291</v>
          </cell>
          <cell r="F632">
            <v>4446</v>
          </cell>
        </row>
        <row r="633">
          <cell r="A633" t="str">
            <v>I632</v>
          </cell>
          <cell r="B633" t="str">
            <v>REJILLA  ALUMINIO  3" X 2"  CON SOSCO TRADICIONAL - REF. T-3"X2" TIPO COLREJILLAS O O SIMILAR</v>
          </cell>
          <cell r="C633" t="str">
            <v>Insumos</v>
          </cell>
          <cell r="D633" t="str">
            <v>UND</v>
          </cell>
          <cell r="E633">
            <v>4779</v>
          </cell>
          <cell r="F633">
            <v>4016</v>
          </cell>
        </row>
        <row r="634">
          <cell r="A634" t="str">
            <v>I633</v>
          </cell>
          <cell r="B634" t="str">
            <v>REJILLA ALUMINIO 4" X 2" CÚPULA TRADICIONAL CON SOSCO - REF. C-4"X2" TIPO COLREJILLAS O SIMILAR</v>
          </cell>
          <cell r="C634" t="str">
            <v>Insumos</v>
          </cell>
          <cell r="D634" t="str">
            <v>UND</v>
          </cell>
          <cell r="E634">
            <v>8819</v>
          </cell>
          <cell r="F634">
            <v>7411</v>
          </cell>
        </row>
        <row r="635">
          <cell r="A635" t="str">
            <v>I634</v>
          </cell>
          <cell r="B635" t="str">
            <v>REJILLA ALUMINIO 4" X 3" CON SOSCO ANTICUCARACHAS - REF. HA-4"X3" TIPO COLREJILLAS O SIMILAR</v>
          </cell>
          <cell r="C635" t="str">
            <v>Insumos</v>
          </cell>
          <cell r="D635" t="str">
            <v>UND</v>
          </cell>
          <cell r="E635">
            <v>8717</v>
          </cell>
          <cell r="F635">
            <v>7325</v>
          </cell>
        </row>
        <row r="636">
          <cell r="A636" t="str">
            <v>I635</v>
          </cell>
          <cell r="B636" t="str">
            <v>REJILLA ALUMINIO 4" X 3" CON SOSCO TRADICIONAL - REF. H-4"X3" TIPO COLREJILLAS O SIMILAR</v>
          </cell>
          <cell r="C636" t="str">
            <v>Insumos</v>
          </cell>
          <cell r="D636" t="str">
            <v>UND</v>
          </cell>
          <cell r="E636">
            <v>8276</v>
          </cell>
          <cell r="F636">
            <v>6955</v>
          </cell>
        </row>
        <row r="637">
          <cell r="A637" t="str">
            <v>I636</v>
          </cell>
          <cell r="B637" t="str">
            <v>REJILLA ALUMINIO 6" X 4" CON SOSCO ANTICUCARACHAS - REF. TA-6"X4" TIPO COLREJILLAS O SIMILAR</v>
          </cell>
          <cell r="C637" t="str">
            <v>Insumos</v>
          </cell>
          <cell r="D637" t="str">
            <v>UND</v>
          </cell>
          <cell r="E637">
            <v>21281</v>
          </cell>
          <cell r="F637">
            <v>17883</v>
          </cell>
        </row>
        <row r="638">
          <cell r="A638" t="str">
            <v>I637</v>
          </cell>
          <cell r="B638" t="str">
            <v>REJILLA ALUMINIO 6" X 4" CÚPULA TRADICIONAL CON SOSCO - REF. C-6"X4" TIPO COLREJILLAS O SIMILAR</v>
          </cell>
          <cell r="C638" t="str">
            <v>Insumos</v>
          </cell>
          <cell r="D638" t="str">
            <v>UND</v>
          </cell>
          <cell r="E638">
            <v>20787</v>
          </cell>
          <cell r="F638">
            <v>17468</v>
          </cell>
        </row>
        <row r="639">
          <cell r="A639" t="str">
            <v>I638</v>
          </cell>
          <cell r="B639" t="str">
            <v>REJILLA CARCAMO EN FUNDICIÓN DE HIERRO GRIS REF. CAR-30 X 50 CM. TIPO COLREJILLAS O SIMILAR</v>
          </cell>
          <cell r="C639" t="str">
            <v>Insumos</v>
          </cell>
          <cell r="D639" t="str">
            <v>UND</v>
          </cell>
          <cell r="E639">
            <v>310932</v>
          </cell>
          <cell r="F639">
            <v>261287</v>
          </cell>
        </row>
        <row r="640">
          <cell r="A640" t="str">
            <v>I639</v>
          </cell>
          <cell r="B640" t="str">
            <v>REJILLA CARCAMO EN FUNDICIÓN DE HIERRO GRIS REF. CAR-50 X 120 CM. TIPO COLREJILLAS O SIMILAR</v>
          </cell>
          <cell r="C640" t="str">
            <v>Insumos</v>
          </cell>
          <cell r="D640" t="str">
            <v>UND</v>
          </cell>
          <cell r="E640">
            <v>1492807</v>
          </cell>
          <cell r="F640">
            <v>1254460</v>
          </cell>
        </row>
        <row r="641">
          <cell r="A641" t="str">
            <v>I640</v>
          </cell>
          <cell r="B641" t="str">
            <v>SIFON PVC SANITARIO 3"</v>
          </cell>
          <cell r="C641" t="str">
            <v>Insumos</v>
          </cell>
          <cell r="D641" t="str">
            <v>M</v>
          </cell>
          <cell r="E641">
            <v>10968</v>
          </cell>
          <cell r="F641">
            <v>9217</v>
          </cell>
        </row>
        <row r="642">
          <cell r="A642" t="str">
            <v>I641</v>
          </cell>
          <cell r="B642" t="str">
            <v>SIFON PVC SANITARIO 2"</v>
          </cell>
          <cell r="C642" t="str">
            <v>Insumos</v>
          </cell>
          <cell r="D642" t="str">
            <v>M</v>
          </cell>
          <cell r="E642">
            <v>5000</v>
          </cell>
          <cell r="F642">
            <v>4202</v>
          </cell>
        </row>
        <row r="643">
          <cell r="A643" t="str">
            <v>I642</v>
          </cell>
          <cell r="B643" t="str">
            <v>SILLA YEE ALCANTARILLDO  TIPO FORT  160 X 110  (6" X 4")</v>
          </cell>
          <cell r="C643" t="str">
            <v>Insumos</v>
          </cell>
          <cell r="D643" t="str">
            <v>UND</v>
          </cell>
          <cell r="E643">
            <v>67504</v>
          </cell>
          <cell r="F643">
            <v>56726</v>
          </cell>
        </row>
        <row r="644">
          <cell r="A644" t="str">
            <v>I643</v>
          </cell>
          <cell r="B644" t="str">
            <v>SILLA YEE ALCANTARILLDO  TIPO FORT  200 X 160  (8" X 6")</v>
          </cell>
          <cell r="C644" t="str">
            <v>Insumos</v>
          </cell>
          <cell r="D644" t="str">
            <v>UND</v>
          </cell>
          <cell r="E644">
            <v>82681</v>
          </cell>
          <cell r="F644">
            <v>69480</v>
          </cell>
        </row>
        <row r="645">
          <cell r="A645" t="str">
            <v>I644</v>
          </cell>
          <cell r="B645" t="str">
            <v>SILLA YEE ALCANTARILLDO  TIPO FORT  250 X 200  (10" X 8")</v>
          </cell>
          <cell r="C645" t="str">
            <v>Insumos</v>
          </cell>
          <cell r="D645" t="str">
            <v>UND</v>
          </cell>
          <cell r="E645">
            <v>142175</v>
          </cell>
          <cell r="F645">
            <v>119475</v>
          </cell>
        </row>
        <row r="646">
          <cell r="A646" t="str">
            <v>I645</v>
          </cell>
          <cell r="B646" t="str">
            <v>SILLA YEE ALCANTARILLDO  TIPO FORT  315 X 200  (12" X 8")</v>
          </cell>
          <cell r="C646" t="str">
            <v>Insumos</v>
          </cell>
          <cell r="D646" t="str">
            <v>UND</v>
          </cell>
          <cell r="E646">
            <v>552438</v>
          </cell>
          <cell r="F646">
            <v>464234</v>
          </cell>
        </row>
        <row r="647">
          <cell r="A647" t="str">
            <v>I646</v>
          </cell>
          <cell r="B647" t="str">
            <v>SOLDADURA LIQUIDA AGUA CALIENTE 1/4</v>
          </cell>
          <cell r="C647" t="str">
            <v>Insumos</v>
          </cell>
          <cell r="D647" t="str">
            <v>UND</v>
          </cell>
          <cell r="E647">
            <v>106638</v>
          </cell>
          <cell r="F647">
            <v>89612</v>
          </cell>
        </row>
        <row r="648">
          <cell r="A648" t="str">
            <v>I647</v>
          </cell>
          <cell r="B648" t="str">
            <v>SOLDADURA PVC LIQUIDA 1/4</v>
          </cell>
          <cell r="C648" t="str">
            <v>Insumos</v>
          </cell>
          <cell r="D648" t="str">
            <v>UND</v>
          </cell>
          <cell r="E648">
            <v>99454</v>
          </cell>
          <cell r="F648">
            <v>83575</v>
          </cell>
        </row>
        <row r="649">
          <cell r="A649" t="str">
            <v>I648</v>
          </cell>
          <cell r="B649" t="str">
            <v>TANQUE AGUA POTABLE PLASTICO CAP. 1.000 LTS, INCLUYE: TAPA, ACCESORIOS Y MANGUERA FLEXIBLE. A TODO COSTO.</v>
          </cell>
          <cell r="C649" t="str">
            <v>Insumos</v>
          </cell>
          <cell r="D649" t="str">
            <v>UND</v>
          </cell>
          <cell r="E649">
            <v>611597</v>
          </cell>
          <cell r="F649">
            <v>513947</v>
          </cell>
        </row>
        <row r="650">
          <cell r="A650" t="str">
            <v>I649</v>
          </cell>
          <cell r="B650" t="str">
            <v>TANQUE AGUA POTABLE PLASTICO CAP. 20.000 LTS, INCLUYE: TAPA, ACCESORIOS Y MANGUERA FLEXIBLE. A TODO COSTO.</v>
          </cell>
          <cell r="C650" t="str">
            <v>Insumos</v>
          </cell>
          <cell r="D650" t="str">
            <v>UND</v>
          </cell>
          <cell r="E650">
            <v>13718972</v>
          </cell>
          <cell r="F650">
            <v>11528548</v>
          </cell>
        </row>
        <row r="651">
          <cell r="A651" t="str">
            <v>I650</v>
          </cell>
          <cell r="B651" t="str">
            <v>TANQUE AGUA POTABLE PLASTICO CAP. 10.000 LTS, INCLUYE: TAPA, ACCESORIOS Y MANGUERA FLEXIBLE. A TODO COSTO.</v>
          </cell>
          <cell r="C651" t="str">
            <v>Insumos</v>
          </cell>
          <cell r="D651" t="str">
            <v>UND</v>
          </cell>
          <cell r="E651">
            <v>6836374</v>
          </cell>
          <cell r="F651">
            <v>5744852</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17486806</v>
          </cell>
          <cell r="F652">
            <v>14694795</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3405028</v>
          </cell>
          <cell r="F653">
            <v>2861368</v>
          </cell>
        </row>
        <row r="654">
          <cell r="A654" t="str">
            <v>I653</v>
          </cell>
          <cell r="B654" t="str">
            <v xml:space="preserve">TANQUE TRATAMIENTO AGUAS GRISES OVOIDE DE 2000 LTS. TIPO COLEMPAQUES  O SIMILAR </v>
          </cell>
          <cell r="C654" t="str">
            <v>Insumos</v>
          </cell>
          <cell r="D654" t="str">
            <v>UND</v>
          </cell>
          <cell r="E654">
            <v>1042764</v>
          </cell>
          <cell r="F654">
            <v>876272</v>
          </cell>
        </row>
        <row r="655">
          <cell r="A655" t="str">
            <v>I654</v>
          </cell>
          <cell r="B655" t="str">
            <v>TAPA DE INSPECCION TI - 5*3" ALUMINIO  COLREJILLAS O SIMILAR</v>
          </cell>
          <cell r="C655" t="str">
            <v>Insumos</v>
          </cell>
          <cell r="D655" t="str">
            <v>UND</v>
          </cell>
          <cell r="E655">
            <v>20394</v>
          </cell>
          <cell r="F655">
            <v>17138</v>
          </cell>
        </row>
        <row r="656">
          <cell r="A656" t="str">
            <v>I655</v>
          </cell>
          <cell r="B656" t="str">
            <v>TAPA DE INSPECCION TI - 6*4" ALUMINIO COLREJILLAS O SIMILAR</v>
          </cell>
          <cell r="C656" t="str">
            <v>Insumos</v>
          </cell>
          <cell r="D656" t="str">
            <v>UND</v>
          </cell>
          <cell r="E656">
            <v>29345</v>
          </cell>
          <cell r="F656">
            <v>24660</v>
          </cell>
        </row>
        <row r="657">
          <cell r="A657" t="str">
            <v>I656</v>
          </cell>
          <cell r="B657" t="str">
            <v>TAPA DE INSPECCION TI - 8*6" ALUMINIO COLREJILLAS O SIMILAR</v>
          </cell>
          <cell r="C657" t="str">
            <v>Insumos</v>
          </cell>
          <cell r="D657" t="str">
            <v>UND</v>
          </cell>
          <cell r="E657">
            <v>58381</v>
          </cell>
          <cell r="F657">
            <v>49060</v>
          </cell>
        </row>
        <row r="658">
          <cell r="A658" t="str">
            <v>I657</v>
          </cell>
          <cell r="B658" t="str">
            <v>TAPA REJILLA EN HIERRO GALVANIZADO 3"</v>
          </cell>
          <cell r="C658" t="str">
            <v>Insumos</v>
          </cell>
          <cell r="D658" t="str">
            <v>UND</v>
          </cell>
          <cell r="E658">
            <v>209751</v>
          </cell>
          <cell r="F658">
            <v>176261</v>
          </cell>
        </row>
        <row r="659">
          <cell r="A659" t="str">
            <v>I658</v>
          </cell>
          <cell r="B659" t="str">
            <v>TAPA REJILLA EN HIERRO GALVANIZADO 6"</v>
          </cell>
          <cell r="C659" t="str">
            <v>Insumos</v>
          </cell>
          <cell r="D659" t="str">
            <v>UND</v>
          </cell>
          <cell r="E659">
            <v>328598</v>
          </cell>
          <cell r="F659">
            <v>276133</v>
          </cell>
        </row>
        <row r="660">
          <cell r="A660" t="str">
            <v>I659</v>
          </cell>
          <cell r="B660" t="str">
            <v>CRUCES HG 2"</v>
          </cell>
          <cell r="C660" t="str">
            <v>Insumos</v>
          </cell>
          <cell r="D660" t="str">
            <v>UND</v>
          </cell>
          <cell r="E660">
            <v>39991</v>
          </cell>
          <cell r="F660">
            <v>33606</v>
          </cell>
        </row>
        <row r="661">
          <cell r="A661" t="str">
            <v>I660</v>
          </cell>
          <cell r="B661" t="str">
            <v>CRUCES HG 3"</v>
          </cell>
          <cell r="C661" t="str">
            <v>Insumos</v>
          </cell>
          <cell r="D661" t="str">
            <v>UND</v>
          </cell>
          <cell r="E661">
            <v>66655</v>
          </cell>
          <cell r="F661">
            <v>56013</v>
          </cell>
        </row>
        <row r="662">
          <cell r="A662" t="str">
            <v>I661</v>
          </cell>
          <cell r="B662" t="str">
            <v>TEE HG 2"</v>
          </cell>
          <cell r="C662" t="str">
            <v>Insumos</v>
          </cell>
          <cell r="D662" t="str">
            <v>UND</v>
          </cell>
          <cell r="E662">
            <v>14165</v>
          </cell>
          <cell r="F662">
            <v>11903</v>
          </cell>
        </row>
        <row r="663">
          <cell r="A663" t="str">
            <v>I662</v>
          </cell>
          <cell r="B663" t="str">
            <v>TEE HG 3"</v>
          </cell>
          <cell r="C663" t="str">
            <v>Insumos</v>
          </cell>
          <cell r="D663" t="str">
            <v>UND</v>
          </cell>
          <cell r="E663">
            <v>33327</v>
          </cell>
          <cell r="F663">
            <v>28006</v>
          </cell>
        </row>
        <row r="664">
          <cell r="A664" t="str">
            <v>I663</v>
          </cell>
          <cell r="B664" t="str">
            <v>CODO HG 2"</v>
          </cell>
          <cell r="C664" t="str">
            <v>Insumos</v>
          </cell>
          <cell r="D664" t="str">
            <v>UND</v>
          </cell>
          <cell r="E664">
            <v>11662</v>
          </cell>
          <cell r="F664">
            <v>9800</v>
          </cell>
        </row>
        <row r="665">
          <cell r="A665" t="str">
            <v>I664</v>
          </cell>
          <cell r="B665" t="str">
            <v>CODO HG 3"</v>
          </cell>
          <cell r="C665" t="str">
            <v>Insumos</v>
          </cell>
          <cell r="D665" t="str">
            <v>UND</v>
          </cell>
          <cell r="E665">
            <v>29163</v>
          </cell>
          <cell r="F665">
            <v>24507</v>
          </cell>
        </row>
        <row r="666">
          <cell r="A666" t="str">
            <v>I665</v>
          </cell>
          <cell r="B666" t="str">
            <v xml:space="preserve">TEE 4"  X  3" HD EXTREMO LISO </v>
          </cell>
          <cell r="C666" t="str">
            <v>Insumos</v>
          </cell>
          <cell r="D666" t="str">
            <v>UND</v>
          </cell>
          <cell r="E666">
            <v>202110</v>
          </cell>
          <cell r="F666">
            <v>169840</v>
          </cell>
        </row>
        <row r="667">
          <cell r="A667" t="str">
            <v>I666</v>
          </cell>
          <cell r="B667" t="str">
            <v xml:space="preserve">TEE 6"  X  4" HD EXTREMO LISO </v>
          </cell>
          <cell r="C667" t="str">
            <v>Insumos</v>
          </cell>
          <cell r="D667" t="str">
            <v>UND</v>
          </cell>
          <cell r="E667">
            <v>405972</v>
          </cell>
          <cell r="F667">
            <v>341153</v>
          </cell>
        </row>
        <row r="668">
          <cell r="A668" t="str">
            <v>I667</v>
          </cell>
          <cell r="B668" t="str">
            <v>TEE ACERO GALNAVIZADO  3/4''</v>
          </cell>
          <cell r="C668" t="str">
            <v>Insumos</v>
          </cell>
          <cell r="D668" t="str">
            <v>UND</v>
          </cell>
          <cell r="E668">
            <v>2282</v>
          </cell>
          <cell r="F668">
            <v>1918</v>
          </cell>
        </row>
        <row r="669">
          <cell r="A669" t="str">
            <v>I668</v>
          </cell>
          <cell r="B669" t="str">
            <v>TEE ACERO GALVANIZADO  1/2''</v>
          </cell>
          <cell r="C669" t="str">
            <v>Insumos</v>
          </cell>
          <cell r="D669" t="str">
            <v>UND</v>
          </cell>
          <cell r="E669">
            <v>1493</v>
          </cell>
          <cell r="F669">
            <v>1255</v>
          </cell>
        </row>
        <row r="670">
          <cell r="A670" t="str">
            <v>I669</v>
          </cell>
          <cell r="B670" t="str">
            <v xml:space="preserve">TEE HIERRO DUCTIL  3 X 3" </v>
          </cell>
          <cell r="C670" t="str">
            <v>Insumos</v>
          </cell>
          <cell r="D670" t="str">
            <v>UND</v>
          </cell>
          <cell r="E670">
            <v>103689</v>
          </cell>
          <cell r="F670">
            <v>87134</v>
          </cell>
        </row>
        <row r="671">
          <cell r="A671" t="str">
            <v>I670</v>
          </cell>
          <cell r="B671" t="str">
            <v>TEE PRESION  - 1''</v>
          </cell>
          <cell r="C671" t="str">
            <v>Insumos</v>
          </cell>
          <cell r="D671" t="str">
            <v>UND</v>
          </cell>
          <cell r="E671">
            <v>2780</v>
          </cell>
          <cell r="F671">
            <v>2336</v>
          </cell>
        </row>
        <row r="672">
          <cell r="A672" t="str">
            <v>I671</v>
          </cell>
          <cell r="B672" t="str">
            <v>TEE PRESION  - 1 1/2''</v>
          </cell>
          <cell r="C672" t="str">
            <v>Insumos</v>
          </cell>
          <cell r="D672" t="str">
            <v>UND</v>
          </cell>
          <cell r="E672">
            <v>9463</v>
          </cell>
          <cell r="F672">
            <v>7952</v>
          </cell>
        </row>
        <row r="673">
          <cell r="A673" t="str">
            <v>I672</v>
          </cell>
          <cell r="B673" t="str">
            <v>TEE PRESION  - 1 1/4''</v>
          </cell>
          <cell r="C673" t="str">
            <v>Insumos</v>
          </cell>
          <cell r="D673" t="str">
            <v>UND</v>
          </cell>
          <cell r="E673">
            <v>7184</v>
          </cell>
          <cell r="F673">
            <v>6037</v>
          </cell>
        </row>
        <row r="674">
          <cell r="A674" t="str">
            <v>I673</v>
          </cell>
          <cell r="B674" t="str">
            <v>TEE PRESION  - 1/2''</v>
          </cell>
          <cell r="C674" t="str">
            <v>Insumos</v>
          </cell>
          <cell r="D674" t="str">
            <v>UND</v>
          </cell>
          <cell r="E674">
            <v>841</v>
          </cell>
          <cell r="F674">
            <v>707</v>
          </cell>
        </row>
        <row r="675">
          <cell r="A675" t="str">
            <v>I674</v>
          </cell>
          <cell r="B675" t="str">
            <v>TEE PRESION -  3/4''</v>
          </cell>
          <cell r="C675" t="str">
            <v>Insumos</v>
          </cell>
          <cell r="D675" t="str">
            <v>UND</v>
          </cell>
          <cell r="E675">
            <v>1422</v>
          </cell>
          <cell r="F675">
            <v>1195</v>
          </cell>
        </row>
        <row r="676">
          <cell r="A676" t="str">
            <v>I675</v>
          </cell>
          <cell r="B676" t="str">
            <v>TEE SANITARIA - 6"</v>
          </cell>
          <cell r="C676" t="str">
            <v>Insumos</v>
          </cell>
          <cell r="D676" t="str">
            <v>UND</v>
          </cell>
          <cell r="E676">
            <v>159204</v>
          </cell>
          <cell r="F676">
            <v>133785</v>
          </cell>
        </row>
        <row r="677">
          <cell r="A677" t="str">
            <v>I676</v>
          </cell>
          <cell r="B677" t="str">
            <v>TEE ULTRATEMP - 1/2"</v>
          </cell>
          <cell r="C677" t="str">
            <v>Insumos</v>
          </cell>
          <cell r="D677" t="str">
            <v>UND</v>
          </cell>
          <cell r="E677">
            <v>1941</v>
          </cell>
          <cell r="F677">
            <v>1631</v>
          </cell>
        </row>
        <row r="678">
          <cell r="A678" t="str">
            <v>I677</v>
          </cell>
          <cell r="B678" t="str">
            <v>TRAMPA DE GRASA PLASTICA CAP.  250 LTS. TIPO COLEMPAQUES  O SIMILAR</v>
          </cell>
          <cell r="C678" t="str">
            <v>Insumos</v>
          </cell>
          <cell r="D678" t="str">
            <v>UND</v>
          </cell>
          <cell r="E678">
            <v>200348</v>
          </cell>
          <cell r="F678">
            <v>168360</v>
          </cell>
        </row>
        <row r="679">
          <cell r="A679" t="str">
            <v>I678</v>
          </cell>
          <cell r="B679" t="str">
            <v>TRAMPA DE GRASA PLASTICA CAP.  95 LTS. TIPO COLEMPAQUES O SIMILAR</v>
          </cell>
          <cell r="C679" t="str">
            <v>Insumos</v>
          </cell>
          <cell r="D679" t="str">
            <v>UND</v>
          </cell>
          <cell r="E679">
            <v>224113</v>
          </cell>
          <cell r="F679">
            <v>188330</v>
          </cell>
        </row>
        <row r="680">
          <cell r="A680" t="str">
            <v>I679</v>
          </cell>
          <cell r="B680" t="str">
            <v xml:space="preserve">TUBO ACERO GALVANIZADO AGUA 1 1/2" - NIC 505 - 001  - TIPO COLMENA O SIMILAR. </v>
          </cell>
          <cell r="C680" t="str">
            <v>Insumos</v>
          </cell>
          <cell r="D680" t="str">
            <v>M</v>
          </cell>
          <cell r="E680">
            <v>30019</v>
          </cell>
          <cell r="F680">
            <v>25226</v>
          </cell>
        </row>
        <row r="681">
          <cell r="A681" t="str">
            <v>I680</v>
          </cell>
          <cell r="B681" t="str">
            <v xml:space="preserve">TUBO ACERO AGUA NEGRA PARA CERRAMIENTO  1 1/2" -   - TIPO COLMENA O SIMILAR. </v>
          </cell>
          <cell r="C681" t="str">
            <v>Insumos</v>
          </cell>
          <cell r="D681" t="str">
            <v>M</v>
          </cell>
          <cell r="E681">
            <v>30019</v>
          </cell>
          <cell r="F681">
            <v>25226</v>
          </cell>
        </row>
        <row r="682">
          <cell r="A682" t="str">
            <v>I681</v>
          </cell>
          <cell r="B682" t="str">
            <v xml:space="preserve">TUBO ACERO GALVANIZADO AGUA 1" - NIC 505 - 001  - TIPO COLMENA O SIMILAR. </v>
          </cell>
          <cell r="C682" t="str">
            <v>Insumos</v>
          </cell>
          <cell r="D682" t="str">
            <v>M</v>
          </cell>
          <cell r="E682">
            <v>18966</v>
          </cell>
          <cell r="F682">
            <v>15938</v>
          </cell>
        </row>
        <row r="683">
          <cell r="A683" t="str">
            <v>I682</v>
          </cell>
          <cell r="B683" t="str">
            <v xml:space="preserve">TUBO ACERO GALVANIZADO AGUA 2 1/2" - NIC 505 - 001  - TIPO COLMENA O SIMILAR. </v>
          </cell>
          <cell r="C683" t="str">
            <v>Insumos</v>
          </cell>
          <cell r="D683" t="str">
            <v>M</v>
          </cell>
          <cell r="E683">
            <v>52136</v>
          </cell>
          <cell r="F683">
            <v>43812</v>
          </cell>
        </row>
        <row r="684">
          <cell r="A684" t="str">
            <v>I683</v>
          </cell>
          <cell r="B684" t="str">
            <v xml:space="preserve">TUBO ACERO GALVANIZADO AGUA 2" - NIC 505 - 001  - TIPO COLMENA O SIMILAR. </v>
          </cell>
          <cell r="C684" t="str">
            <v>Insumos</v>
          </cell>
          <cell r="D684" t="str">
            <v>M</v>
          </cell>
          <cell r="E684">
            <v>38884</v>
          </cell>
          <cell r="F684">
            <v>32676</v>
          </cell>
        </row>
        <row r="685">
          <cell r="A685" t="str">
            <v>I684</v>
          </cell>
          <cell r="B685" t="str">
            <v xml:space="preserve">TUBO ACERO AGUA NEGRA PARA CERRAMIENTO  2" -   - TIPO COLMENA O SIMILAR. </v>
          </cell>
          <cell r="C685" t="str">
            <v>Insumos</v>
          </cell>
          <cell r="D685" t="str">
            <v>M</v>
          </cell>
          <cell r="E685">
            <v>38884</v>
          </cell>
          <cell r="F685">
            <v>32676</v>
          </cell>
        </row>
        <row r="686">
          <cell r="A686" t="str">
            <v>I685</v>
          </cell>
          <cell r="B686" t="str">
            <v xml:space="preserve">TUBO ACERO AGUA NEGRA PARA CERRAMIENTO  3" -   - TIPO COLMENA O SIMILAR. </v>
          </cell>
          <cell r="C686" t="str">
            <v>Insumos</v>
          </cell>
          <cell r="D686" t="str">
            <v>M</v>
          </cell>
          <cell r="E686">
            <v>38884</v>
          </cell>
          <cell r="F686">
            <v>32676</v>
          </cell>
        </row>
        <row r="687">
          <cell r="A687" t="str">
            <v>I686</v>
          </cell>
          <cell r="B687" t="str">
            <v xml:space="preserve">TUBO ACERO GALVANIZADO AGUA 3" - NIC 505 - 001  - TIPO COLMENA O SIMILAR. </v>
          </cell>
          <cell r="C687" t="str">
            <v>Insumos</v>
          </cell>
          <cell r="D687" t="str">
            <v>M</v>
          </cell>
          <cell r="E687">
            <v>64291</v>
          </cell>
          <cell r="F687">
            <v>54026</v>
          </cell>
        </row>
        <row r="688">
          <cell r="A688" t="str">
            <v>I687</v>
          </cell>
          <cell r="B688" t="str">
            <v xml:space="preserve">TUBO ACERO GALVANIZADO AGUA 3/4" - NIC 505 - 001  - TIPO COLMENA O SIMILAR. </v>
          </cell>
          <cell r="C688" t="str">
            <v>Insumos</v>
          </cell>
          <cell r="D688" t="str">
            <v>M</v>
          </cell>
          <cell r="E688">
            <v>12080</v>
          </cell>
          <cell r="F688">
            <v>10151</v>
          </cell>
        </row>
        <row r="689">
          <cell r="A689" t="str">
            <v>I688</v>
          </cell>
          <cell r="B689" t="str">
            <v xml:space="preserve">TUBO ACERO GALVANIZADO PRESION 1/2" - CALIBRE 40 ASTM A53  - TIPO COLMENA O SIMILAR. </v>
          </cell>
          <cell r="C689" t="str">
            <v>Insumos</v>
          </cell>
          <cell r="D689" t="str">
            <v>M</v>
          </cell>
          <cell r="E689">
            <v>11935</v>
          </cell>
          <cell r="F689">
            <v>10029</v>
          </cell>
        </row>
        <row r="690">
          <cell r="A690" t="str">
            <v>I689</v>
          </cell>
          <cell r="B690" t="str">
            <v xml:space="preserve">TUBO ACERO GALVANIZADO PRESION 3" - CALIBRE 40 ASTM A53  - TIPO COLMENA O SIMILAR. </v>
          </cell>
          <cell r="C690" t="str">
            <v>Insumos</v>
          </cell>
          <cell r="D690" t="str">
            <v>M</v>
          </cell>
          <cell r="E690">
            <v>150114</v>
          </cell>
          <cell r="F690">
            <v>126146</v>
          </cell>
        </row>
        <row r="691">
          <cell r="A691" t="str">
            <v>I690</v>
          </cell>
          <cell r="B691" t="str">
            <v xml:space="preserve">TUBO ACERO GALVANIZADO PRESION 3/4" - CALIBRE 40 ASTM A53  - TIPO COLMENA O SIMILAR. </v>
          </cell>
          <cell r="C691" t="str">
            <v>Insumos</v>
          </cell>
          <cell r="D691" t="str">
            <v>M</v>
          </cell>
          <cell r="E691">
            <v>15887</v>
          </cell>
          <cell r="F691">
            <v>13350</v>
          </cell>
        </row>
        <row r="692">
          <cell r="A692" t="str">
            <v>I691</v>
          </cell>
          <cell r="B692" t="str">
            <v xml:space="preserve">TUBO ACERO GALVANIZADO PRESION 4" - CALIBRE 40 ASTM A53 - TIPO COLMENA O SIMILAR. </v>
          </cell>
          <cell r="C692" t="str">
            <v>Insumos</v>
          </cell>
          <cell r="D692" t="str">
            <v>M</v>
          </cell>
          <cell r="E692">
            <v>213240</v>
          </cell>
          <cell r="F692">
            <v>179193</v>
          </cell>
        </row>
        <row r="693">
          <cell r="A693" t="str">
            <v>I692</v>
          </cell>
          <cell r="B693" t="str">
            <v>NIPLE EN TUBO ACERO GALVANIZADO PRESION 4" - CALIBRE 40 ASTM A53 - TIPO COLMENA O SIMILAR. 18CM</v>
          </cell>
          <cell r="C693" t="str">
            <v>Insumos</v>
          </cell>
          <cell r="D693" t="str">
            <v>UND</v>
          </cell>
          <cell r="E693">
            <v>64390</v>
          </cell>
          <cell r="F693">
            <v>54109</v>
          </cell>
        </row>
        <row r="694">
          <cell r="A694" t="str">
            <v>I693</v>
          </cell>
          <cell r="B694" t="str">
            <v>TEE   ACERO GALVANIZADO PRESION 4" - CALIBRE 40 ASTM A53 - TIPO COLMENA O SIMILAR. 18CM</v>
          </cell>
          <cell r="C694" t="str">
            <v>Insumos</v>
          </cell>
          <cell r="D694" t="str">
            <v>UND</v>
          </cell>
          <cell r="E694">
            <v>64390</v>
          </cell>
          <cell r="F694">
            <v>54109</v>
          </cell>
        </row>
        <row r="695">
          <cell r="A695" t="str">
            <v>I694</v>
          </cell>
          <cell r="B695" t="str">
            <v>CODO 90°   ACERO GALVANIZADO PRESION 4" - CALIBRE 40 ASTM A53 - TIPO COLMENA O SIMILAR. 18CM</v>
          </cell>
          <cell r="C695" t="str">
            <v>Insumos</v>
          </cell>
          <cell r="D695" t="str">
            <v>UND</v>
          </cell>
          <cell r="E695">
            <v>64390</v>
          </cell>
          <cell r="F695">
            <v>54109</v>
          </cell>
        </row>
        <row r="696">
          <cell r="A696" t="str">
            <v>I695</v>
          </cell>
          <cell r="B696" t="str">
            <v xml:space="preserve">TUBO ACERO GALVANIZADO PRESION 6" - CALIBRE 40 ASTM A53 - TIPO COLMENA O SIMILAR. </v>
          </cell>
          <cell r="C696" t="str">
            <v>Insumos</v>
          </cell>
          <cell r="D696" t="str">
            <v>M</v>
          </cell>
          <cell r="E696">
            <v>215508</v>
          </cell>
          <cell r="F696">
            <v>181099</v>
          </cell>
        </row>
        <row r="697">
          <cell r="A697" t="str">
            <v>I696</v>
          </cell>
          <cell r="B697" t="str">
            <v xml:space="preserve">TUBO ACERO NEGRA CONTRA INCENDIO 2 1/2" - CALIBRE 10 ASTM A795 - TIPO COLMENA O SIMILAR. </v>
          </cell>
          <cell r="C697" t="str">
            <v>Insumos</v>
          </cell>
          <cell r="D697" t="str">
            <v>M</v>
          </cell>
          <cell r="E697">
            <v>36099</v>
          </cell>
          <cell r="F697">
            <v>30335</v>
          </cell>
        </row>
        <row r="698">
          <cell r="A698" t="str">
            <v>I697</v>
          </cell>
          <cell r="B698" t="str">
            <v xml:space="preserve">TUBO ACERO NEGRA CONTRA INCENDIO 4" - CALIBRE 10 ASTM A795 - TIPO COLMENA O SIMILAR. </v>
          </cell>
          <cell r="C698" t="str">
            <v>Insumos</v>
          </cell>
          <cell r="D698" t="str">
            <v>M</v>
          </cell>
          <cell r="E698">
            <v>57409</v>
          </cell>
          <cell r="F698">
            <v>48243</v>
          </cell>
        </row>
        <row r="699">
          <cell r="A699" t="str">
            <v>I698</v>
          </cell>
          <cell r="B699" t="str">
            <v xml:space="preserve">TUBO ALCANTARILLADO NOVAFORT  PVC  110 MM  </v>
          </cell>
          <cell r="C699" t="str">
            <v>Insumos</v>
          </cell>
          <cell r="D699" t="str">
            <v>M</v>
          </cell>
          <cell r="E699">
            <v>16686</v>
          </cell>
          <cell r="F699">
            <v>14022</v>
          </cell>
        </row>
        <row r="700">
          <cell r="A700" t="str">
            <v>I699</v>
          </cell>
          <cell r="B700" t="str">
            <v xml:space="preserve">TUBO ALCANTARILLADO NOVAFORT  PVC  160 MM  </v>
          </cell>
          <cell r="C700" t="str">
            <v>Insumos</v>
          </cell>
          <cell r="D700" t="str">
            <v>M</v>
          </cell>
          <cell r="E700">
            <v>30307</v>
          </cell>
          <cell r="F700">
            <v>25468</v>
          </cell>
        </row>
        <row r="701">
          <cell r="A701" t="str">
            <v>I700</v>
          </cell>
          <cell r="B701" t="str">
            <v xml:space="preserve">TUBO ALCANTARILLADO NOVAFORT  PVC  200 MM  </v>
          </cell>
          <cell r="C701" t="str">
            <v>Insumos</v>
          </cell>
          <cell r="D701" t="str">
            <v>M</v>
          </cell>
          <cell r="E701">
            <v>44306</v>
          </cell>
          <cell r="F701">
            <v>37232</v>
          </cell>
        </row>
        <row r="702">
          <cell r="A702" t="str">
            <v>I701</v>
          </cell>
          <cell r="B702" t="str">
            <v xml:space="preserve">TUBO ALCANTARILLADO NOVAFORT  PVC  250 MM </v>
          </cell>
          <cell r="C702" t="str">
            <v>Insumos</v>
          </cell>
          <cell r="D702" t="str">
            <v>M</v>
          </cell>
          <cell r="E702">
            <v>64412</v>
          </cell>
          <cell r="F702">
            <v>54128</v>
          </cell>
        </row>
        <row r="703">
          <cell r="A703" t="str">
            <v>I702</v>
          </cell>
          <cell r="B703" t="str">
            <v xml:space="preserve">TUBO ALCANTARILLADO NOVAFORT  PVC  315 MM </v>
          </cell>
          <cell r="C703" t="str">
            <v>Insumos</v>
          </cell>
          <cell r="D703" t="str">
            <v>M</v>
          </cell>
          <cell r="E703">
            <v>95236</v>
          </cell>
          <cell r="F703">
            <v>80030</v>
          </cell>
        </row>
        <row r="704">
          <cell r="A704" t="str">
            <v>I703</v>
          </cell>
          <cell r="B704" t="str">
            <v xml:space="preserve">TUBO ALCANTARILLADO NOVAFORT  PVC  355 MM </v>
          </cell>
          <cell r="C704" t="str">
            <v>Insumos</v>
          </cell>
          <cell r="D704" t="str">
            <v>M</v>
          </cell>
          <cell r="E704">
            <v>110056</v>
          </cell>
          <cell r="F704">
            <v>92484</v>
          </cell>
        </row>
        <row r="705">
          <cell r="A705" t="str">
            <v>I704</v>
          </cell>
          <cell r="B705" t="str">
            <v xml:space="preserve">TUBO ALCANTARILLADO NOVAFORT  PVC  450 MM </v>
          </cell>
          <cell r="C705" t="str">
            <v>Insumos</v>
          </cell>
          <cell r="D705" t="str">
            <v>M</v>
          </cell>
          <cell r="E705">
            <v>194012</v>
          </cell>
          <cell r="F705">
            <v>163035</v>
          </cell>
        </row>
        <row r="706">
          <cell r="A706" t="str">
            <v>I705</v>
          </cell>
          <cell r="B706" t="str">
            <v xml:space="preserve">TUBO ALCANTARILLADO NOVAFORT  PVC  500 MM </v>
          </cell>
          <cell r="C706" t="str">
            <v>Insumos</v>
          </cell>
          <cell r="D706" t="str">
            <v>M</v>
          </cell>
          <cell r="E706">
            <v>240820</v>
          </cell>
          <cell r="F706">
            <v>202370</v>
          </cell>
        </row>
        <row r="707">
          <cell r="A707" t="str">
            <v>I706</v>
          </cell>
          <cell r="B707" t="str">
            <v xml:space="preserve">TUBO ALCANTARILLADO NOVAFORT  PVC  400 MM </v>
          </cell>
          <cell r="C707" t="str">
            <v>Insumos</v>
          </cell>
          <cell r="D707" t="str">
            <v>M</v>
          </cell>
          <cell r="E707">
            <v>147512</v>
          </cell>
          <cell r="F707">
            <v>123960</v>
          </cell>
        </row>
        <row r="708">
          <cell r="A708" t="str">
            <v>I707</v>
          </cell>
          <cell r="B708" t="str">
            <v>TUBO ALCANTARILLADO NOVAFORT PVC 600 MM</v>
          </cell>
          <cell r="C708" t="str">
            <v>Insumos</v>
          </cell>
          <cell r="D708" t="str">
            <v>M</v>
          </cell>
          <cell r="E708">
            <v>287442</v>
          </cell>
          <cell r="F708">
            <v>287442</v>
          </cell>
        </row>
        <row r="709">
          <cell r="A709" t="str">
            <v>I708</v>
          </cell>
          <cell r="B709" t="str">
            <v>TUBO ALCANTARILLADO NOVAFORT PVC 680 MM</v>
          </cell>
          <cell r="C709" t="str">
            <v>Insumos</v>
          </cell>
          <cell r="D709" t="str">
            <v>M</v>
          </cell>
          <cell r="E709">
            <v>312523</v>
          </cell>
          <cell r="F709">
            <v>312523</v>
          </cell>
        </row>
        <row r="710">
          <cell r="A710" t="str">
            <v>I709</v>
          </cell>
          <cell r="B710" t="str">
            <v>TUBO ALCANTARILLADO NOVAFORT PVC 760 MM</v>
          </cell>
          <cell r="C710" t="str">
            <v>Insumos</v>
          </cell>
          <cell r="D710" t="str">
            <v>M</v>
          </cell>
          <cell r="E710">
            <v>390200</v>
          </cell>
          <cell r="F710">
            <v>390200</v>
          </cell>
        </row>
        <row r="711">
          <cell r="A711" t="str">
            <v>I710</v>
          </cell>
          <cell r="B711" t="str">
            <v>TUBO ALCANTARILLADO NOVAFORT PVC 840 MM</v>
          </cell>
          <cell r="C711" t="str">
            <v>Insumos</v>
          </cell>
          <cell r="D711" t="str">
            <v>M</v>
          </cell>
          <cell r="E711">
            <v>583233</v>
          </cell>
          <cell r="F711">
            <v>490112</v>
          </cell>
        </row>
        <row r="712">
          <cell r="A712" t="str">
            <v>I711</v>
          </cell>
          <cell r="B712" t="str">
            <v>TUBO ALCANTARILLADO NOVAFORT PVC 915 MM</v>
          </cell>
          <cell r="C712" t="str">
            <v>Insumos</v>
          </cell>
          <cell r="D712" t="str">
            <v>M</v>
          </cell>
          <cell r="E712">
            <v>799859</v>
          </cell>
          <cell r="F712">
            <v>672150</v>
          </cell>
        </row>
        <row r="713">
          <cell r="A713" t="str">
            <v>I712</v>
          </cell>
          <cell r="B713" t="str">
            <v>TUBERIA PVC PERFILADA (24")</v>
          </cell>
          <cell r="C713" t="str">
            <v>Insumos</v>
          </cell>
          <cell r="D713" t="str">
            <v>M</v>
          </cell>
          <cell r="E713">
            <v>278780</v>
          </cell>
          <cell r="F713">
            <v>278780</v>
          </cell>
        </row>
        <row r="714">
          <cell r="A714" t="str">
            <v>I713</v>
          </cell>
          <cell r="B714" t="str">
            <v>TUBERIA PVC PERFILADA (27")</v>
          </cell>
          <cell r="C714" t="str">
            <v>Insumos</v>
          </cell>
          <cell r="D714" t="str">
            <v>M</v>
          </cell>
          <cell r="E714">
            <v>291270</v>
          </cell>
          <cell r="F714">
            <v>244765</v>
          </cell>
        </row>
        <row r="715">
          <cell r="A715" t="str">
            <v>I714</v>
          </cell>
          <cell r="B715" t="str">
            <v>TUBERIA PVC PERFILADA (30")</v>
          </cell>
          <cell r="C715" t="str">
            <v>Insumos</v>
          </cell>
          <cell r="D715" t="str">
            <v>M</v>
          </cell>
          <cell r="E715">
            <v>351634</v>
          </cell>
          <cell r="F715">
            <v>295491</v>
          </cell>
        </row>
        <row r="716">
          <cell r="A716" t="str">
            <v>I715</v>
          </cell>
          <cell r="B716" t="str">
            <v>TUBERIA PVC PERFILADA (33")</v>
          </cell>
          <cell r="C716" t="str">
            <v>Insumos</v>
          </cell>
          <cell r="D716" t="str">
            <v>M</v>
          </cell>
          <cell r="E716">
            <v>512899</v>
          </cell>
          <cell r="F716">
            <v>512899</v>
          </cell>
        </row>
        <row r="717">
          <cell r="A717" t="str">
            <v>I716</v>
          </cell>
          <cell r="B717" t="str">
            <v>TUBERIA PVC PERFILADA (36")</v>
          </cell>
          <cell r="C717" t="str">
            <v>Insumos</v>
          </cell>
          <cell r="D717" t="str">
            <v>M</v>
          </cell>
          <cell r="E717">
            <v>743776</v>
          </cell>
          <cell r="F717">
            <v>743776</v>
          </cell>
        </row>
        <row r="718">
          <cell r="A718" t="str">
            <v>I717</v>
          </cell>
          <cell r="B718" t="str">
            <v>TUBERIA PVC PERFILADA (39")</v>
          </cell>
          <cell r="C718" t="str">
            <v>Insumos</v>
          </cell>
          <cell r="D718" t="str">
            <v>M</v>
          </cell>
          <cell r="E718">
            <v>1054170</v>
          </cell>
          <cell r="F718">
            <v>1054170</v>
          </cell>
        </row>
        <row r="719">
          <cell r="A719" t="str">
            <v>I718</v>
          </cell>
          <cell r="B719" t="str">
            <v>TUBERIA PVC PERFILADA (42")</v>
          </cell>
          <cell r="C719" t="str">
            <v>Insumos</v>
          </cell>
          <cell r="D719" t="str">
            <v>M</v>
          </cell>
          <cell r="E719">
            <v>1154532</v>
          </cell>
          <cell r="F719">
            <v>1154532</v>
          </cell>
        </row>
        <row r="720">
          <cell r="A720" t="str">
            <v>I719</v>
          </cell>
          <cell r="B720" t="str">
            <v>TUBERIA PVC PERFILADA (45")</v>
          </cell>
          <cell r="C720" t="str">
            <v>Insumos</v>
          </cell>
          <cell r="D720" t="str">
            <v>M</v>
          </cell>
          <cell r="E720">
            <v>1229536</v>
          </cell>
          <cell r="F720">
            <v>1229536</v>
          </cell>
        </row>
        <row r="721">
          <cell r="A721" t="str">
            <v>I720</v>
          </cell>
          <cell r="B721" t="str">
            <v>TUBERIA PVC PERFILADA (48")</v>
          </cell>
          <cell r="C721" t="str">
            <v>Insumos</v>
          </cell>
          <cell r="D721" t="str">
            <v>M</v>
          </cell>
          <cell r="E721">
            <v>1607571</v>
          </cell>
          <cell r="F721">
            <v>1607571</v>
          </cell>
        </row>
        <row r="722">
          <cell r="A722" t="str">
            <v>I721</v>
          </cell>
          <cell r="B722" t="str">
            <v>TUBERIA PVC PERFILADA (51")</v>
          </cell>
          <cell r="C722" t="str">
            <v>Insumos</v>
          </cell>
          <cell r="D722" t="str">
            <v>M</v>
          </cell>
          <cell r="E722">
            <v>1869237</v>
          </cell>
          <cell r="F722">
            <v>1869237</v>
          </cell>
        </row>
        <row r="723">
          <cell r="A723" t="str">
            <v>I722</v>
          </cell>
          <cell r="B723" t="str">
            <v>TUBERIA PVC PERFILADA (54")</v>
          </cell>
          <cell r="C723" t="str">
            <v>Insumos</v>
          </cell>
          <cell r="D723" t="str">
            <v>M</v>
          </cell>
          <cell r="E723">
            <v>1967545</v>
          </cell>
          <cell r="F723">
            <v>1967545</v>
          </cell>
        </row>
        <row r="724">
          <cell r="A724" t="str">
            <v>I723</v>
          </cell>
          <cell r="B724" t="str">
            <v>TUBERIA PVC PERFILADA (57")</v>
          </cell>
          <cell r="C724" t="str">
            <v>Insumos</v>
          </cell>
          <cell r="D724" t="str">
            <v>M</v>
          </cell>
          <cell r="E724">
            <v>2106359</v>
          </cell>
          <cell r="F724">
            <v>2106359</v>
          </cell>
        </row>
        <row r="725">
          <cell r="A725" t="str">
            <v>I724</v>
          </cell>
          <cell r="B725" t="str">
            <v>TUBERIA PVC PERFILADA (60")</v>
          </cell>
          <cell r="C725" t="str">
            <v>Insumos</v>
          </cell>
          <cell r="D725" t="str">
            <v>M</v>
          </cell>
          <cell r="E725">
            <v>2339136</v>
          </cell>
          <cell r="F725">
            <v>2339136</v>
          </cell>
        </row>
        <row r="726">
          <cell r="A726" t="str">
            <v>I725</v>
          </cell>
          <cell r="B726" t="str">
            <v>TUBERIA PVC PERFILADA (68")</v>
          </cell>
          <cell r="C726" t="str">
            <v>Insumos</v>
          </cell>
          <cell r="D726" t="str">
            <v>M</v>
          </cell>
          <cell r="E726">
            <v>2551171</v>
          </cell>
          <cell r="F726">
            <v>2551171</v>
          </cell>
        </row>
        <row r="727">
          <cell r="A727" t="str">
            <v>I726</v>
          </cell>
          <cell r="B727" t="str">
            <v>TUBERIA PVC SANITARIA DE 11/2"</v>
          </cell>
          <cell r="C727" t="str">
            <v>Insumos</v>
          </cell>
          <cell r="D727" t="str">
            <v>M</v>
          </cell>
          <cell r="E727">
            <v>8246</v>
          </cell>
          <cell r="F727">
            <v>8246</v>
          </cell>
        </row>
        <row r="728">
          <cell r="A728" t="str">
            <v>I727</v>
          </cell>
          <cell r="B728" t="str">
            <v>TUBERIA PVC SANITARIA DE 2"</v>
          </cell>
          <cell r="C728" t="str">
            <v>Insumos</v>
          </cell>
          <cell r="D728" t="str">
            <v>M</v>
          </cell>
          <cell r="E728">
            <v>10222</v>
          </cell>
          <cell r="F728">
            <v>10222</v>
          </cell>
        </row>
        <row r="729">
          <cell r="A729" t="str">
            <v>I728</v>
          </cell>
          <cell r="B729" t="str">
            <v>TUBERIA PVC SANITARIA DE 3"</v>
          </cell>
          <cell r="C729" t="str">
            <v>Insumos</v>
          </cell>
          <cell r="D729" t="str">
            <v>M</v>
          </cell>
          <cell r="E729">
            <v>15267</v>
          </cell>
          <cell r="F729">
            <v>15267</v>
          </cell>
        </row>
        <row r="730">
          <cell r="A730" t="str">
            <v>I729</v>
          </cell>
          <cell r="B730" t="str">
            <v>TUBERIA PVC SANITARIA DE 4"</v>
          </cell>
          <cell r="C730" t="str">
            <v>Insumos</v>
          </cell>
          <cell r="D730" t="str">
            <v>M</v>
          </cell>
          <cell r="E730">
            <v>21276</v>
          </cell>
          <cell r="F730">
            <v>21276</v>
          </cell>
        </row>
        <row r="731">
          <cell r="A731" t="str">
            <v>I730</v>
          </cell>
          <cell r="B731" t="str">
            <v>TUBERIA PVC SANITARIA DE 6"</v>
          </cell>
          <cell r="C731" t="str">
            <v>Insumos</v>
          </cell>
          <cell r="D731" t="str">
            <v>M</v>
          </cell>
          <cell r="E731">
            <v>45057</v>
          </cell>
          <cell r="F731">
            <v>45057</v>
          </cell>
        </row>
        <row r="732">
          <cell r="A732" t="str">
            <v>I731</v>
          </cell>
          <cell r="B732" t="str">
            <v>TUBO DRENAJE  CORRUGADA PVC 100 MM ( 4") SIN FILTRO. TRAMOS DE 5 M. CON UNIÓN.</v>
          </cell>
          <cell r="C732" t="str">
            <v>Insumos</v>
          </cell>
          <cell r="D732" t="str">
            <v>M</v>
          </cell>
          <cell r="E732">
            <v>31846</v>
          </cell>
          <cell r="F732">
            <v>26761</v>
          </cell>
        </row>
        <row r="733">
          <cell r="A733" t="str">
            <v>I732</v>
          </cell>
          <cell r="B733" t="str">
            <v>TUBO DRENAJE  CORRUGADA PVC 65 MM ( 3") SIN FILTRO.</v>
          </cell>
          <cell r="C733" t="str">
            <v>Insumos</v>
          </cell>
          <cell r="D733" t="str">
            <v>M</v>
          </cell>
          <cell r="E733">
            <v>16664</v>
          </cell>
          <cell r="F733">
            <v>14003</v>
          </cell>
        </row>
        <row r="734">
          <cell r="A734" t="str">
            <v>I733</v>
          </cell>
          <cell r="B734" t="str">
            <v>TUBO DRENAJE  CORRUGADA PVC 160 MM ( 6") SIN FILTRO. TRAMOS DE 5 M. CON UNIÓN.</v>
          </cell>
          <cell r="C734" t="str">
            <v>Insumos</v>
          </cell>
          <cell r="D734" t="str">
            <v>M</v>
          </cell>
          <cell r="E734">
            <v>70961</v>
          </cell>
          <cell r="F734">
            <v>59631</v>
          </cell>
        </row>
        <row r="735">
          <cell r="A735" t="str">
            <v>I734</v>
          </cell>
          <cell r="B735" t="str">
            <v>TUBO POLIETILENO ALTA DENSIDAD - PEAD 110 MM PE 100 / PN 10 RDE 17 TIPO ACUAFLEX O SIMILAR ROLLO - 50</v>
          </cell>
          <cell r="C735" t="str">
            <v>Insumos</v>
          </cell>
          <cell r="D735" t="str">
            <v>M</v>
          </cell>
          <cell r="E735">
            <v>30007</v>
          </cell>
          <cell r="F735">
            <v>25216</v>
          </cell>
        </row>
        <row r="736">
          <cell r="A736" t="str">
            <v>I735</v>
          </cell>
          <cell r="B736" t="str">
            <v>TUBO POLIETILENO ALTA DENSIDAD - PEAD 160 MM PE 100 / PN 10 RDE 17 TIPO ACUAFLEX O SIMILAR PRECIOS X TRAMO, TRAMO-6</v>
          </cell>
          <cell r="C736" t="str">
            <v>Insumos</v>
          </cell>
          <cell r="D736" t="str">
            <v>M</v>
          </cell>
          <cell r="E736">
            <v>423841</v>
          </cell>
          <cell r="F736">
            <v>356169</v>
          </cell>
        </row>
        <row r="737">
          <cell r="A737" t="str">
            <v>I736</v>
          </cell>
          <cell r="B737" t="str">
            <v>TUBO POLIETILENO ALTA DENSIDAD - PEAD 200 MM PE 100 / PN 10 RDE 17 TIPO ACUAFLEX O SIMILAR PRECIOS X TRAMO, TRAMO-6</v>
          </cell>
          <cell r="C737" t="str">
            <v>Insumos</v>
          </cell>
          <cell r="D737" t="str">
            <v>M</v>
          </cell>
          <cell r="E737">
            <v>663548</v>
          </cell>
          <cell r="F737">
            <v>557603</v>
          </cell>
        </row>
        <row r="738">
          <cell r="A738" t="str">
            <v>I737</v>
          </cell>
          <cell r="B738" t="str">
            <v>TUBO POLIETILENO ALTA DENSIDAD - PEAD 63 MM PE 100 / PN 10 RDE 17 TIPO ACUAFLEX O SIMILAR ROLLO-100</v>
          </cell>
          <cell r="C738" t="str">
            <v>Insumos</v>
          </cell>
          <cell r="D738" t="str">
            <v>M</v>
          </cell>
          <cell r="E738">
            <v>11362</v>
          </cell>
          <cell r="F738">
            <v>9548</v>
          </cell>
        </row>
        <row r="739">
          <cell r="A739" t="str">
            <v>I738</v>
          </cell>
          <cell r="B739" t="str">
            <v>TUBO POLIETILENO ALTA DENSIDAD - PEAD 90 MM PE 100 / PN 10 RDE 17 TIPO ACUAFLEX O SIMILAR ROLLO-100</v>
          </cell>
          <cell r="C739" t="str">
            <v>Insumos</v>
          </cell>
          <cell r="D739" t="str">
            <v>M</v>
          </cell>
          <cell r="E739">
            <v>20426</v>
          </cell>
          <cell r="F739">
            <v>17165</v>
          </cell>
        </row>
        <row r="740">
          <cell r="A740" t="str">
            <v>I739</v>
          </cell>
          <cell r="B740" t="str">
            <v xml:space="preserve">TUBO PRESION RDE 21 PVC  200 PSI  -  1 1/2" </v>
          </cell>
          <cell r="C740" t="str">
            <v>Insumos</v>
          </cell>
          <cell r="D740" t="str">
            <v>M</v>
          </cell>
          <cell r="E740">
            <v>11251</v>
          </cell>
          <cell r="F740">
            <v>9455</v>
          </cell>
        </row>
        <row r="741">
          <cell r="A741" t="str">
            <v>I740</v>
          </cell>
          <cell r="B741" t="str">
            <v xml:space="preserve">TUBO PRESION RDE 21 PVC  200 PSI  -  1 1/4" </v>
          </cell>
          <cell r="C741" t="str">
            <v>Insumos</v>
          </cell>
          <cell r="D741" t="str">
            <v>M</v>
          </cell>
          <cell r="E741">
            <v>8614</v>
          </cell>
          <cell r="F741">
            <v>7239</v>
          </cell>
        </row>
        <row r="742">
          <cell r="A742" t="str">
            <v>I741</v>
          </cell>
          <cell r="B742" t="str">
            <v xml:space="preserve">TUBO PRESION RDE 21 PVC  200 PSI  -  2"  </v>
          </cell>
          <cell r="C742" t="str">
            <v>Insumos</v>
          </cell>
          <cell r="D742" t="str">
            <v>M</v>
          </cell>
          <cell r="E742">
            <v>17255</v>
          </cell>
          <cell r="F742">
            <v>14500</v>
          </cell>
        </row>
        <row r="743">
          <cell r="A743" t="str">
            <v>I742</v>
          </cell>
          <cell r="B743" t="str">
            <v>TUBO PRESION RDE 21 PVC  200 PSI  -  3/4"</v>
          </cell>
          <cell r="C743" t="str">
            <v>Insumos</v>
          </cell>
          <cell r="D743" t="str">
            <v>M</v>
          </cell>
          <cell r="E743">
            <v>3406</v>
          </cell>
          <cell r="F743">
            <v>2862</v>
          </cell>
        </row>
        <row r="744">
          <cell r="A744" t="str">
            <v>I743</v>
          </cell>
          <cell r="B744" t="str">
            <v xml:space="preserve">TUBO PRESION RDE 21 PVC 200 PSI  -  1" </v>
          </cell>
          <cell r="C744" t="str">
            <v>Insumos</v>
          </cell>
          <cell r="D744" t="str">
            <v>M</v>
          </cell>
          <cell r="E744">
            <v>4781</v>
          </cell>
          <cell r="F744">
            <v>4018</v>
          </cell>
        </row>
        <row r="745">
          <cell r="A745" t="str">
            <v>I744</v>
          </cell>
          <cell r="B745" t="str">
            <v>TUBO PRESION RDE 21 PVC 200 PSI  -  2 1/2"</v>
          </cell>
          <cell r="C745" t="str">
            <v>Insumos</v>
          </cell>
          <cell r="D745" t="str">
            <v>M</v>
          </cell>
          <cell r="E745">
            <v>27959</v>
          </cell>
          <cell r="F745">
            <v>23495</v>
          </cell>
        </row>
        <row r="746">
          <cell r="A746" t="str">
            <v>I745</v>
          </cell>
          <cell r="B746" t="str">
            <v xml:space="preserve">TUBO PRESION RDE 21 PVC 200 PSI  -  3"  </v>
          </cell>
          <cell r="C746" t="str">
            <v>Insumos</v>
          </cell>
          <cell r="D746" t="str">
            <v>M</v>
          </cell>
          <cell r="E746">
            <v>37330</v>
          </cell>
          <cell r="F746">
            <v>31370</v>
          </cell>
        </row>
        <row r="747">
          <cell r="A747" t="str">
            <v>I746</v>
          </cell>
          <cell r="B747" t="str">
            <v xml:space="preserve">TUBO PRESION RDE 21 PVC 200 PSI  -  4" </v>
          </cell>
          <cell r="C747" t="str">
            <v>Insumos</v>
          </cell>
          <cell r="D747" t="str">
            <v>M</v>
          </cell>
          <cell r="E747">
            <v>63676</v>
          </cell>
          <cell r="F747">
            <v>53509</v>
          </cell>
        </row>
        <row r="748">
          <cell r="A748" t="str">
            <v>I747</v>
          </cell>
          <cell r="B748" t="str">
            <v xml:space="preserve">TUBO PRESION RDE 9 PVC 500 PSI  -  1/2" </v>
          </cell>
          <cell r="C748" t="str">
            <v>Insumos</v>
          </cell>
          <cell r="D748" t="str">
            <v>M</v>
          </cell>
          <cell r="E748">
            <v>3853</v>
          </cell>
          <cell r="F748">
            <v>3238</v>
          </cell>
        </row>
        <row r="749">
          <cell r="A749" t="str">
            <v>I748</v>
          </cell>
          <cell r="B749" t="str">
            <v xml:space="preserve">TUBO PVC A.LL-VENTILACION  1 1/2'' </v>
          </cell>
          <cell r="C749" t="str">
            <v>Insumos</v>
          </cell>
          <cell r="D749" t="str">
            <v>M</v>
          </cell>
          <cell r="E749">
            <v>5536</v>
          </cell>
          <cell r="F749">
            <v>4652</v>
          </cell>
        </row>
        <row r="750">
          <cell r="A750" t="str">
            <v>I749</v>
          </cell>
          <cell r="B750" t="str">
            <v>TUBO PVC A.LL-VENTILACION  2''</v>
          </cell>
          <cell r="C750" t="str">
            <v>Insumos</v>
          </cell>
          <cell r="D750" t="str">
            <v>M</v>
          </cell>
          <cell r="E750">
            <v>8965</v>
          </cell>
          <cell r="F750">
            <v>7534</v>
          </cell>
        </row>
        <row r="751">
          <cell r="A751" t="str">
            <v>I750</v>
          </cell>
          <cell r="B751" t="str">
            <v xml:space="preserve">TUBO PVC A.LL-VENTILACION  3'' </v>
          </cell>
          <cell r="C751" t="str">
            <v>Insumos</v>
          </cell>
          <cell r="D751" t="str">
            <v>M</v>
          </cell>
          <cell r="E751">
            <v>10681</v>
          </cell>
          <cell r="F751">
            <v>8976</v>
          </cell>
        </row>
        <row r="752">
          <cell r="A752" t="str">
            <v>I751</v>
          </cell>
          <cell r="B752" t="str">
            <v xml:space="preserve">TUBO PVC A.LL-VENTILACION  4'' </v>
          </cell>
          <cell r="C752" t="str">
            <v>Insumos</v>
          </cell>
          <cell r="D752" t="str">
            <v>M</v>
          </cell>
          <cell r="E752">
            <v>18419</v>
          </cell>
          <cell r="F752">
            <v>15478</v>
          </cell>
        </row>
        <row r="753">
          <cell r="A753" t="str">
            <v>I752</v>
          </cell>
          <cell r="B753" t="str">
            <v xml:space="preserve">TUBO PVC SANITARIO 2'' </v>
          </cell>
          <cell r="C753" t="str">
            <v>Insumos</v>
          </cell>
          <cell r="D753" t="str">
            <v>M</v>
          </cell>
          <cell r="E753">
            <v>12447</v>
          </cell>
          <cell r="F753">
            <v>10460</v>
          </cell>
        </row>
        <row r="754">
          <cell r="A754" t="str">
            <v>I753</v>
          </cell>
          <cell r="B754" t="str">
            <v>TUBO PVC SANITARIO 3"</v>
          </cell>
          <cell r="C754" t="str">
            <v>Insumos</v>
          </cell>
          <cell r="D754" t="str">
            <v>M</v>
          </cell>
          <cell r="E754">
            <v>18591</v>
          </cell>
          <cell r="F754">
            <v>15623</v>
          </cell>
        </row>
        <row r="755">
          <cell r="A755" t="str">
            <v>I754</v>
          </cell>
          <cell r="B755" t="str">
            <v xml:space="preserve">TUBO PVC SANITARIO 4" </v>
          </cell>
          <cell r="C755" t="str">
            <v>Insumos</v>
          </cell>
          <cell r="D755" t="str">
            <v>M</v>
          </cell>
          <cell r="E755">
            <v>25913</v>
          </cell>
          <cell r="F755">
            <v>21776</v>
          </cell>
        </row>
        <row r="756">
          <cell r="A756" t="str">
            <v>I755</v>
          </cell>
          <cell r="B756" t="str">
            <v xml:space="preserve">TUBO PVC SANITARIO 6" </v>
          </cell>
          <cell r="C756" t="str">
            <v>Insumos</v>
          </cell>
          <cell r="D756" t="str">
            <v>M</v>
          </cell>
          <cell r="E756">
            <v>54878</v>
          </cell>
          <cell r="F756">
            <v>46116</v>
          </cell>
        </row>
        <row r="757">
          <cell r="A757" t="str">
            <v>I756</v>
          </cell>
          <cell r="B757" t="str">
            <v>TUBO ULTRATEMP 1/2"</v>
          </cell>
          <cell r="C757" t="str">
            <v>Insumos</v>
          </cell>
          <cell r="D757" t="str">
            <v>M</v>
          </cell>
          <cell r="E757">
            <v>3331</v>
          </cell>
          <cell r="F757">
            <v>2799</v>
          </cell>
        </row>
        <row r="758">
          <cell r="A758" t="str">
            <v>I757</v>
          </cell>
          <cell r="B758" t="str">
            <v>TUBO ULTRATEMP 3/4"</v>
          </cell>
          <cell r="C758" t="str">
            <v>Insumos</v>
          </cell>
          <cell r="D758" t="str">
            <v>M</v>
          </cell>
          <cell r="E758">
            <v>5476</v>
          </cell>
          <cell r="F758">
            <v>4602</v>
          </cell>
        </row>
        <row r="759">
          <cell r="A759" t="str">
            <v>I758</v>
          </cell>
          <cell r="B759" t="str">
            <v>TUBO UNION PLATINO RDE 21 PVC  10" 200 PSI</v>
          </cell>
          <cell r="C759" t="str">
            <v>Insumos</v>
          </cell>
          <cell r="D759" t="str">
            <v>M</v>
          </cell>
          <cell r="E759">
            <v>194759</v>
          </cell>
          <cell r="F759">
            <v>163663</v>
          </cell>
        </row>
        <row r="760">
          <cell r="A760" t="str">
            <v>I759</v>
          </cell>
          <cell r="B760" t="str">
            <v>TUBO UNION PLATINO RDE 21 PVC  4" 200 PSI</v>
          </cell>
          <cell r="C760" t="str">
            <v>Insumos</v>
          </cell>
          <cell r="D760" t="str">
            <v>M</v>
          </cell>
          <cell r="E760">
            <v>33450</v>
          </cell>
          <cell r="F760">
            <v>28109</v>
          </cell>
        </row>
        <row r="761">
          <cell r="A761" t="str">
            <v>I760</v>
          </cell>
          <cell r="B761" t="str">
            <v>TUBO UNION PLATINO RDE 21 PVC  6" 200 PSI</v>
          </cell>
          <cell r="C761" t="str">
            <v>Insumos</v>
          </cell>
          <cell r="D761" t="str">
            <v>M</v>
          </cell>
          <cell r="E761">
            <v>73039</v>
          </cell>
          <cell r="F761">
            <v>61377</v>
          </cell>
        </row>
        <row r="762">
          <cell r="A762" t="str">
            <v>I761</v>
          </cell>
          <cell r="B762" t="str">
            <v>UNIIVERSAL 1"  GALVANIZADO</v>
          </cell>
          <cell r="C762" t="str">
            <v>Insumos</v>
          </cell>
          <cell r="D762" t="str">
            <v>UND</v>
          </cell>
          <cell r="E762">
            <v>9489</v>
          </cell>
          <cell r="F762">
            <v>7974</v>
          </cell>
        </row>
        <row r="763">
          <cell r="A763" t="str">
            <v>I762</v>
          </cell>
          <cell r="B763" t="str">
            <v>UNION ACERO GALVANIZAD0  3/4"</v>
          </cell>
          <cell r="C763" t="str">
            <v>Insumos</v>
          </cell>
          <cell r="D763" t="str">
            <v>UND</v>
          </cell>
          <cell r="E763">
            <v>1261</v>
          </cell>
          <cell r="F763">
            <v>1060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2109</v>
          </cell>
          <cell r="F765">
            <v>1772</v>
          </cell>
        </row>
        <row r="766">
          <cell r="A766" t="str">
            <v>I765</v>
          </cell>
          <cell r="B766" t="str">
            <v>UNION ACERO GALVANIZADO  1/2"</v>
          </cell>
          <cell r="C766" t="str">
            <v>Insumos</v>
          </cell>
          <cell r="D766" t="str">
            <v>UND</v>
          </cell>
          <cell r="E766">
            <v>910</v>
          </cell>
          <cell r="F766">
            <v>765</v>
          </cell>
        </row>
        <row r="767">
          <cell r="A767" t="str">
            <v>I766</v>
          </cell>
          <cell r="B767" t="str">
            <v>UNION ACERO GALVANIZADO  2 1/2"</v>
          </cell>
          <cell r="C767" t="str">
            <v>Insumos</v>
          </cell>
          <cell r="D767" t="str">
            <v>UND</v>
          </cell>
          <cell r="E767">
            <v>12653</v>
          </cell>
          <cell r="F767">
            <v>10633</v>
          </cell>
        </row>
        <row r="768">
          <cell r="A768" t="str">
            <v>I767</v>
          </cell>
          <cell r="B768" t="str">
            <v>UNION ACERO GALVANIZADO  2"</v>
          </cell>
          <cell r="C768" t="str">
            <v>Insumos</v>
          </cell>
          <cell r="D768" t="str">
            <v>UND</v>
          </cell>
          <cell r="E768">
            <v>6675</v>
          </cell>
          <cell r="F768">
            <v>5609</v>
          </cell>
        </row>
        <row r="769">
          <cell r="A769" t="str">
            <v>I768</v>
          </cell>
          <cell r="B769" t="str">
            <v>UNION ACERO GALVANIZADO  3"</v>
          </cell>
          <cell r="C769" t="str">
            <v>Insumos</v>
          </cell>
          <cell r="D769" t="str">
            <v>UND</v>
          </cell>
          <cell r="E769">
            <v>18628</v>
          </cell>
          <cell r="F769">
            <v>15654</v>
          </cell>
        </row>
        <row r="770">
          <cell r="A770" t="str">
            <v>I769</v>
          </cell>
          <cell r="B770" t="str">
            <v>UNION ACERO GALVANIZADO  4"</v>
          </cell>
          <cell r="C770" t="str">
            <v>Insumos</v>
          </cell>
          <cell r="D770" t="str">
            <v>UND</v>
          </cell>
          <cell r="E770">
            <v>29876</v>
          </cell>
          <cell r="F770">
            <v>25106</v>
          </cell>
        </row>
        <row r="771">
          <cell r="A771" t="str">
            <v>I770</v>
          </cell>
          <cell r="B771" t="str">
            <v xml:space="preserve">UNION ALCANTARILLADO PVC 160 MM.  </v>
          </cell>
          <cell r="C771" t="str">
            <v>Insumos</v>
          </cell>
          <cell r="D771" t="str">
            <v>UND</v>
          </cell>
          <cell r="E771">
            <v>27307</v>
          </cell>
          <cell r="F771">
            <v>22947</v>
          </cell>
        </row>
        <row r="772">
          <cell r="A772" t="str">
            <v>I771</v>
          </cell>
          <cell r="B772" t="str">
            <v xml:space="preserve">UNION ALCANTARILLADO PVC 200 MM. </v>
          </cell>
          <cell r="C772" t="str">
            <v>Insumos</v>
          </cell>
          <cell r="D772" t="str">
            <v>UND</v>
          </cell>
          <cell r="E772">
            <v>45840</v>
          </cell>
          <cell r="F772">
            <v>38521</v>
          </cell>
        </row>
        <row r="773">
          <cell r="A773" t="str">
            <v>I772</v>
          </cell>
          <cell r="B773" t="str">
            <v>UNION ALCANTARILLADO PVC 315 MM</v>
          </cell>
          <cell r="C773" t="str">
            <v>Insumos</v>
          </cell>
          <cell r="D773" t="str">
            <v>UND</v>
          </cell>
          <cell r="E773">
            <v>222786</v>
          </cell>
          <cell r="F773">
            <v>187215</v>
          </cell>
        </row>
        <row r="774">
          <cell r="A774" t="str">
            <v>I773</v>
          </cell>
          <cell r="B774" t="str">
            <v>UNION ALCANTARILLADO PVC 110 MM</v>
          </cell>
          <cell r="C774" t="str">
            <v>Insumos</v>
          </cell>
          <cell r="D774" t="str">
            <v>UND</v>
          </cell>
          <cell r="E774">
            <v>11266</v>
          </cell>
          <cell r="F774">
            <v>9467</v>
          </cell>
        </row>
        <row r="775">
          <cell r="A775" t="str">
            <v>I774</v>
          </cell>
          <cell r="B775" t="str">
            <v>UNION ALCANTARILLADO PVC 250 MM</v>
          </cell>
          <cell r="C775" t="str">
            <v>Insumos</v>
          </cell>
          <cell r="D775" t="str">
            <v>UND</v>
          </cell>
          <cell r="E775">
            <v>130207</v>
          </cell>
          <cell r="F775">
            <v>109418</v>
          </cell>
        </row>
        <row r="776">
          <cell r="A776" t="str">
            <v>I775</v>
          </cell>
          <cell r="B776" t="str">
            <v>UNION ALCANTARILLADO PVC 315 MM</v>
          </cell>
          <cell r="C776" t="str">
            <v>Insumos</v>
          </cell>
          <cell r="D776" t="str">
            <v>UND</v>
          </cell>
          <cell r="E776">
            <v>222783</v>
          </cell>
          <cell r="F776">
            <v>187213</v>
          </cell>
        </row>
        <row r="777">
          <cell r="A777" t="str">
            <v>I776</v>
          </cell>
          <cell r="B777" t="str">
            <v>UNION ALCANTARILLADO PVC 355 MM</v>
          </cell>
          <cell r="C777" t="str">
            <v>Insumos</v>
          </cell>
          <cell r="D777" t="str">
            <v>UND</v>
          </cell>
          <cell r="E777">
            <v>297593</v>
          </cell>
          <cell r="F777">
            <v>250078</v>
          </cell>
        </row>
        <row r="778">
          <cell r="A778" t="str">
            <v>I777</v>
          </cell>
          <cell r="B778" t="str">
            <v>UNION ALCANTARILLADO PVC 400 MM</v>
          </cell>
          <cell r="C778" t="str">
            <v>Insumos</v>
          </cell>
          <cell r="D778" t="str">
            <v>UND</v>
          </cell>
          <cell r="E778">
            <v>339669</v>
          </cell>
          <cell r="F778">
            <v>285436</v>
          </cell>
        </row>
        <row r="779">
          <cell r="A779" t="str">
            <v>I778</v>
          </cell>
          <cell r="B779" t="str">
            <v>UNION ALCANTARILLADO PVC 450 MM</v>
          </cell>
          <cell r="C779" t="str">
            <v>Insumos</v>
          </cell>
          <cell r="D779" t="str">
            <v>UND</v>
          </cell>
          <cell r="E779">
            <v>357290</v>
          </cell>
          <cell r="F779">
            <v>300244</v>
          </cell>
        </row>
        <row r="780">
          <cell r="A780" t="str">
            <v>I779</v>
          </cell>
          <cell r="B780" t="str">
            <v>UNION ALCANTARILLADO PVC 500 MM</v>
          </cell>
          <cell r="C780" t="str">
            <v>Insumos</v>
          </cell>
          <cell r="D780" t="str">
            <v>UND</v>
          </cell>
          <cell r="E780">
            <v>401411</v>
          </cell>
          <cell r="F780">
            <v>337320</v>
          </cell>
        </row>
        <row r="781">
          <cell r="A781" t="str">
            <v>I780</v>
          </cell>
          <cell r="B781" t="str">
            <v>UNION ALCANTARILLADO PVC 600MM</v>
          </cell>
          <cell r="C781" t="str">
            <v>Insumos</v>
          </cell>
          <cell r="D781" t="str">
            <v>UND</v>
          </cell>
          <cell r="E781">
            <v>101728</v>
          </cell>
          <cell r="F781">
            <v>85486</v>
          </cell>
        </row>
        <row r="782">
          <cell r="A782" t="str">
            <v>I781</v>
          </cell>
          <cell r="B782" t="str">
            <v>UNION 27"</v>
          </cell>
          <cell r="C782" t="str">
            <v>Insumos</v>
          </cell>
          <cell r="D782" t="str">
            <v>UND</v>
          </cell>
          <cell r="E782">
            <v>107012</v>
          </cell>
          <cell r="F782">
            <v>89926</v>
          </cell>
        </row>
        <row r="783">
          <cell r="A783" t="str">
            <v>I782</v>
          </cell>
          <cell r="B783" t="str">
            <v>UNION 30"</v>
          </cell>
          <cell r="C783" t="str">
            <v>Insumos</v>
          </cell>
          <cell r="D783" t="str">
            <v>UND</v>
          </cell>
          <cell r="E783">
            <v>117552</v>
          </cell>
          <cell r="F783">
            <v>98783</v>
          </cell>
        </row>
        <row r="784">
          <cell r="A784" t="str">
            <v>I783</v>
          </cell>
          <cell r="B784" t="str">
            <v>UNION 33"</v>
          </cell>
          <cell r="C784" t="str">
            <v>Insumos</v>
          </cell>
          <cell r="D784" t="str">
            <v>UND</v>
          </cell>
          <cell r="E784">
            <v>126116</v>
          </cell>
          <cell r="F784">
            <v>105980</v>
          </cell>
        </row>
        <row r="785">
          <cell r="A785" t="str">
            <v>I784</v>
          </cell>
          <cell r="B785" t="str">
            <v>UNION 36"</v>
          </cell>
          <cell r="C785" t="str">
            <v>Insumos</v>
          </cell>
          <cell r="D785" t="str">
            <v>UND</v>
          </cell>
          <cell r="E785">
            <v>133517</v>
          </cell>
          <cell r="F785">
            <v>112199</v>
          </cell>
        </row>
        <row r="786">
          <cell r="A786" t="str">
            <v>I785</v>
          </cell>
          <cell r="B786" t="str">
            <v>UNION 39"</v>
          </cell>
          <cell r="C786" t="str">
            <v>Insumos</v>
          </cell>
          <cell r="D786" t="str">
            <v>UND</v>
          </cell>
          <cell r="E786">
            <v>149509</v>
          </cell>
          <cell r="F786">
            <v>125638</v>
          </cell>
        </row>
        <row r="787">
          <cell r="A787" t="str">
            <v>I786</v>
          </cell>
          <cell r="B787" t="str">
            <v>UNION 42"</v>
          </cell>
          <cell r="C787" t="str">
            <v>Insumos</v>
          </cell>
          <cell r="D787" t="str">
            <v>UND</v>
          </cell>
          <cell r="E787">
            <v>164232</v>
          </cell>
          <cell r="F787">
            <v>138010</v>
          </cell>
        </row>
        <row r="788">
          <cell r="A788" t="str">
            <v>I787</v>
          </cell>
          <cell r="B788" t="str">
            <v>UNION 45</v>
          </cell>
          <cell r="C788" t="str">
            <v>Insumos</v>
          </cell>
          <cell r="D788" t="str">
            <v>UND</v>
          </cell>
          <cell r="E788">
            <v>294090</v>
          </cell>
          <cell r="F788">
            <v>294090</v>
          </cell>
        </row>
        <row r="789">
          <cell r="A789" t="str">
            <v>I788</v>
          </cell>
          <cell r="B789" t="str">
            <v>UNION 48</v>
          </cell>
          <cell r="C789" t="str">
            <v>Insumos</v>
          </cell>
          <cell r="D789" t="str">
            <v>UND</v>
          </cell>
          <cell r="E789">
            <v>331351</v>
          </cell>
          <cell r="F789">
            <v>331351</v>
          </cell>
        </row>
        <row r="790">
          <cell r="A790" t="str">
            <v>I789</v>
          </cell>
          <cell r="B790" t="str">
            <v>UNION 51</v>
          </cell>
          <cell r="C790" t="str">
            <v>Insumos</v>
          </cell>
          <cell r="D790" t="str">
            <v>UND</v>
          </cell>
          <cell r="E790">
            <v>397683</v>
          </cell>
          <cell r="F790">
            <v>397683</v>
          </cell>
        </row>
        <row r="791">
          <cell r="A791" t="str">
            <v>I790</v>
          </cell>
          <cell r="B791" t="str">
            <v>UNION 57</v>
          </cell>
          <cell r="C791" t="str">
            <v>Insumos</v>
          </cell>
          <cell r="D791" t="str">
            <v>UND</v>
          </cell>
          <cell r="E791">
            <v>477499</v>
          </cell>
          <cell r="F791">
            <v>477499</v>
          </cell>
        </row>
        <row r="792">
          <cell r="A792" t="str">
            <v>I791</v>
          </cell>
          <cell r="B792" t="str">
            <v>UNION 60</v>
          </cell>
          <cell r="C792" t="str">
            <v>Insumos</v>
          </cell>
          <cell r="D792" t="str">
            <v>UND</v>
          </cell>
          <cell r="E792">
            <v>493612</v>
          </cell>
          <cell r="F792">
            <v>493612</v>
          </cell>
        </row>
        <row r="793">
          <cell r="A793" t="str">
            <v>I792</v>
          </cell>
          <cell r="B793" t="str">
            <v>UNION 68</v>
          </cell>
          <cell r="C793" t="str">
            <v>Insumos</v>
          </cell>
          <cell r="D793" t="str">
            <v>UND</v>
          </cell>
          <cell r="E793">
            <v>560334</v>
          </cell>
          <cell r="F793">
            <v>560334</v>
          </cell>
        </row>
        <row r="794">
          <cell r="A794" t="str">
            <v>I793</v>
          </cell>
          <cell r="B794" t="str">
            <v>UNION SANITARIA  2'' PVC</v>
          </cell>
          <cell r="C794" t="str">
            <v>Insumos</v>
          </cell>
          <cell r="D794" t="str">
            <v>UND</v>
          </cell>
          <cell r="E794">
            <v>2649</v>
          </cell>
          <cell r="F794">
            <v>2226</v>
          </cell>
        </row>
        <row r="795">
          <cell r="A795" t="str">
            <v>I794</v>
          </cell>
          <cell r="B795" t="str">
            <v>UNION SANITARIA 3" PVC</v>
          </cell>
          <cell r="C795" t="str">
            <v>Insumos</v>
          </cell>
          <cell r="D795" t="str">
            <v>UND</v>
          </cell>
          <cell r="E795">
            <v>3825</v>
          </cell>
          <cell r="F795">
            <v>3214</v>
          </cell>
        </row>
        <row r="796">
          <cell r="A796" t="str">
            <v>I795</v>
          </cell>
          <cell r="B796" t="str">
            <v>UNION SANITARIA 4" PVC</v>
          </cell>
          <cell r="C796" t="str">
            <v>Insumos</v>
          </cell>
          <cell r="D796" t="str">
            <v>UND</v>
          </cell>
          <cell r="E796">
            <v>7642</v>
          </cell>
          <cell r="F796">
            <v>6422</v>
          </cell>
        </row>
        <row r="797">
          <cell r="A797" t="str">
            <v>I796</v>
          </cell>
          <cell r="B797" t="str">
            <v>UNION SANITARIA 6" PVC</v>
          </cell>
          <cell r="C797" t="str">
            <v>Insumos</v>
          </cell>
          <cell r="D797" t="str">
            <v>UND</v>
          </cell>
          <cell r="E797">
            <v>33496</v>
          </cell>
          <cell r="F797">
            <v>28148</v>
          </cell>
        </row>
        <row r="798">
          <cell r="A798" t="str">
            <v>I797</v>
          </cell>
          <cell r="B798" t="str">
            <v>UNION SANITARIA 1 1/2" PVC</v>
          </cell>
          <cell r="C798" t="str">
            <v>Insumos</v>
          </cell>
          <cell r="D798" t="str">
            <v>UND</v>
          </cell>
          <cell r="E798">
            <v>2311</v>
          </cell>
          <cell r="F798">
            <v>1942</v>
          </cell>
        </row>
        <row r="799">
          <cell r="A799" t="str">
            <v>I798</v>
          </cell>
          <cell r="B799" t="str">
            <v>UNION UNIVERSAL 3" HIERRO DUCTIL</v>
          </cell>
          <cell r="C799" t="str">
            <v>Insumos</v>
          </cell>
          <cell r="D799" t="str">
            <v>UND</v>
          </cell>
          <cell r="E799">
            <v>94899</v>
          </cell>
          <cell r="F799">
            <v>79747</v>
          </cell>
        </row>
        <row r="800">
          <cell r="A800" t="str">
            <v>I799</v>
          </cell>
          <cell r="B800" t="str">
            <v>UNION UNIVERSAL 4" HIERRO DUCTIL</v>
          </cell>
          <cell r="C800" t="str">
            <v>Insumos</v>
          </cell>
          <cell r="D800" t="str">
            <v>UND</v>
          </cell>
          <cell r="E800">
            <v>112476</v>
          </cell>
          <cell r="F800">
            <v>94518</v>
          </cell>
        </row>
        <row r="801">
          <cell r="A801" t="str">
            <v>I800</v>
          </cell>
          <cell r="B801" t="str">
            <v>UNION UNIVERSAL 6" HIERRO DUCTIL</v>
          </cell>
          <cell r="C801" t="str">
            <v>Insumos</v>
          </cell>
          <cell r="D801" t="str">
            <v>UND</v>
          </cell>
          <cell r="E801">
            <v>175746</v>
          </cell>
          <cell r="F801">
            <v>147686</v>
          </cell>
        </row>
        <row r="802">
          <cell r="A802" t="str">
            <v>I801</v>
          </cell>
          <cell r="B802" t="str">
            <v>UNIVERSAL ACERO GALVANIZADO - 1 1/2"</v>
          </cell>
          <cell r="C802" t="str">
            <v>Insumos</v>
          </cell>
          <cell r="D802" t="str">
            <v>UND</v>
          </cell>
          <cell r="E802">
            <v>17575</v>
          </cell>
          <cell r="F802">
            <v>14769</v>
          </cell>
        </row>
        <row r="803">
          <cell r="A803" t="str">
            <v>I802</v>
          </cell>
          <cell r="B803" t="str">
            <v xml:space="preserve">UNIVERSAL ACERO GALVANIZADO - 1 1/4" </v>
          </cell>
          <cell r="C803" t="str">
            <v>Insumos</v>
          </cell>
          <cell r="D803" t="str">
            <v>UND</v>
          </cell>
          <cell r="E803">
            <v>13007</v>
          </cell>
          <cell r="F803">
            <v>10930</v>
          </cell>
        </row>
        <row r="804">
          <cell r="A804" t="str">
            <v>I803</v>
          </cell>
          <cell r="B804" t="str">
            <v>UNIVERSAL ACERO GALVANIZADO - 1/2"</v>
          </cell>
          <cell r="C804" t="str">
            <v>Insumos</v>
          </cell>
          <cell r="D804" t="str">
            <v>UND</v>
          </cell>
          <cell r="E804">
            <v>5974</v>
          </cell>
          <cell r="F804">
            <v>5020</v>
          </cell>
        </row>
        <row r="805">
          <cell r="A805" t="str">
            <v>I804</v>
          </cell>
          <cell r="B805" t="str">
            <v>UNIVERSAL ACERO GALVANIZADO - 2 1/2 "</v>
          </cell>
          <cell r="C805" t="str">
            <v>Insumos</v>
          </cell>
          <cell r="D805" t="str">
            <v>UND</v>
          </cell>
          <cell r="E805">
            <v>50963</v>
          </cell>
          <cell r="F805">
            <v>42826</v>
          </cell>
        </row>
        <row r="806">
          <cell r="A806" t="str">
            <v>I805</v>
          </cell>
          <cell r="B806" t="str">
            <v xml:space="preserve">UNIVERSAL ACERO GALVANIZADO - 2" </v>
          </cell>
          <cell r="C806" t="str">
            <v>Insumos</v>
          </cell>
          <cell r="D806" t="str">
            <v>UND</v>
          </cell>
          <cell r="E806">
            <v>29876</v>
          </cell>
          <cell r="F806">
            <v>25106</v>
          </cell>
        </row>
        <row r="807">
          <cell r="A807" t="str">
            <v>I806</v>
          </cell>
          <cell r="B807" t="str">
            <v>UNIVERSAL ACERO GALVANIZADO - 3 "</v>
          </cell>
          <cell r="C807" t="str">
            <v>Insumos</v>
          </cell>
          <cell r="D807" t="str">
            <v>UND</v>
          </cell>
          <cell r="E807">
            <v>84357</v>
          </cell>
          <cell r="F807">
            <v>70888</v>
          </cell>
        </row>
        <row r="808">
          <cell r="A808" t="str">
            <v>I807</v>
          </cell>
          <cell r="B808" t="str">
            <v>UNIVERSAL ACERO GALVANIZADO - 3/4"</v>
          </cell>
          <cell r="C808" t="str">
            <v>Insumos</v>
          </cell>
          <cell r="D808" t="str">
            <v>UND</v>
          </cell>
          <cell r="E808">
            <v>8082</v>
          </cell>
          <cell r="F808">
            <v>6792</v>
          </cell>
        </row>
        <row r="809">
          <cell r="A809" t="str">
            <v>I808</v>
          </cell>
          <cell r="B809" t="str">
            <v>UNIVERSAL ACERO GALVANIZADO - 4 "</v>
          </cell>
          <cell r="C809" t="str">
            <v>Insumos</v>
          </cell>
          <cell r="D809" t="str">
            <v>UND</v>
          </cell>
          <cell r="E809">
            <v>161686</v>
          </cell>
          <cell r="F809">
            <v>135871</v>
          </cell>
        </row>
        <row r="810">
          <cell r="A810" t="str">
            <v>I809</v>
          </cell>
          <cell r="B810" t="str">
            <v xml:space="preserve">VALVULA CHEQUE 4"  (HIERRO DUCTIL ASTM A-536 CLASE 65-48-18). </v>
          </cell>
          <cell r="C810" t="str">
            <v>Insumos</v>
          </cell>
          <cell r="D810" t="str">
            <v>UND</v>
          </cell>
          <cell r="E810">
            <v>843584</v>
          </cell>
          <cell r="F810">
            <v>708894</v>
          </cell>
        </row>
        <row r="811">
          <cell r="A811" t="str">
            <v>I810</v>
          </cell>
          <cell r="B811" t="str">
            <v>VALVULA DE PIE CANASTILLA BRONCE 3" HBVP</v>
          </cell>
          <cell r="C811" t="str">
            <v>Insumos</v>
          </cell>
          <cell r="D811" t="str">
            <v>UND</v>
          </cell>
          <cell r="E811">
            <v>453954</v>
          </cell>
          <cell r="F811">
            <v>381474</v>
          </cell>
        </row>
        <row r="812">
          <cell r="A812" t="str">
            <v>I811</v>
          </cell>
          <cell r="B812" t="str">
            <v>VALVULA DE PIE CON COLADERA - 1 1/2"</v>
          </cell>
          <cell r="C812" t="str">
            <v>Insumos</v>
          </cell>
          <cell r="D812" t="str">
            <v>UND</v>
          </cell>
          <cell r="E812">
            <v>101299</v>
          </cell>
          <cell r="F812">
            <v>85125</v>
          </cell>
        </row>
        <row r="813">
          <cell r="A813" t="str">
            <v>I812</v>
          </cell>
          <cell r="B813" t="str">
            <v>VALVULA DE PIE CON COLADERA - 2 1/2"</v>
          </cell>
          <cell r="C813" t="str">
            <v>Insumos</v>
          </cell>
          <cell r="D813" t="str">
            <v>UND</v>
          </cell>
          <cell r="E813">
            <v>189806</v>
          </cell>
          <cell r="F813">
            <v>159501</v>
          </cell>
        </row>
        <row r="814">
          <cell r="A814" t="str">
            <v>I813</v>
          </cell>
          <cell r="B814" t="str">
            <v>VALVULA DE VENTOSA AIRE  2" TIPO ARI MOD. D-0400 O SIMILAR</v>
          </cell>
          <cell r="C814" t="str">
            <v>Insumos</v>
          </cell>
          <cell r="D814" t="str">
            <v>UND</v>
          </cell>
          <cell r="E814">
            <v>387345</v>
          </cell>
          <cell r="F814">
            <v>325500</v>
          </cell>
        </row>
        <row r="815">
          <cell r="A815" t="str">
            <v>I814</v>
          </cell>
          <cell r="B815" t="str">
            <v>VALVULA DOBLE COMPUERTA ELASTICA EXTREMO LISO, H.D ASTM 536   3"</v>
          </cell>
          <cell r="C815" t="str">
            <v>Insumos</v>
          </cell>
          <cell r="D815" t="str">
            <v>UND</v>
          </cell>
          <cell r="E815">
            <v>564146</v>
          </cell>
          <cell r="F815">
            <v>474072</v>
          </cell>
        </row>
        <row r="816">
          <cell r="A816" t="str">
            <v>I815</v>
          </cell>
          <cell r="B816" t="str">
            <v>VALVULA DOBLE COMPUERTA ELASTICA EXTREMO LISO, H.D ASTM 536   4"</v>
          </cell>
          <cell r="C816" t="str">
            <v>Insumos</v>
          </cell>
          <cell r="D816" t="str">
            <v>UND</v>
          </cell>
          <cell r="E816">
            <v>731105</v>
          </cell>
          <cell r="F816">
            <v>614374</v>
          </cell>
        </row>
        <row r="817">
          <cell r="A817" t="str">
            <v>I816</v>
          </cell>
          <cell r="B817" t="str">
            <v>VALVULA DOBLE COMPUERTA ELASTICA EXTREMO LISO, H.D ASTM 536  6"</v>
          </cell>
          <cell r="C817" t="str">
            <v>Insumos</v>
          </cell>
          <cell r="D817" t="str">
            <v>UND</v>
          </cell>
          <cell r="E817">
            <v>1319858</v>
          </cell>
          <cell r="F817">
            <v>1109124</v>
          </cell>
        </row>
        <row r="818">
          <cell r="A818" t="str">
            <v>I817</v>
          </cell>
          <cell r="B818" t="str">
            <v>VALVULA DOBLE COMPUERTA ELASTICA EXTREMOS BRIDAS, H.D ASTM 536  10"</v>
          </cell>
          <cell r="C818" t="str">
            <v>Insumos</v>
          </cell>
          <cell r="D818" t="str">
            <v>UND</v>
          </cell>
          <cell r="E818">
            <v>4059750</v>
          </cell>
          <cell r="F818">
            <v>3411555</v>
          </cell>
        </row>
        <row r="819">
          <cell r="A819" t="str">
            <v>I818</v>
          </cell>
          <cell r="B819" t="str">
            <v>VALVULA DOBLE COMPUERTA ELASTICA, EXTREMOS BRIDAS, H.D ASTM 536  2"</v>
          </cell>
          <cell r="C819" t="str">
            <v>Insumos</v>
          </cell>
          <cell r="D819" t="str">
            <v>UND</v>
          </cell>
          <cell r="E819">
            <v>388401</v>
          </cell>
          <cell r="F819">
            <v>326387</v>
          </cell>
        </row>
        <row r="820">
          <cell r="A820" t="str">
            <v>I819</v>
          </cell>
          <cell r="B820" t="str">
            <v>VALVULA FLOTADORA DE 1" COBRE</v>
          </cell>
          <cell r="C820" t="str">
            <v>Insumos</v>
          </cell>
          <cell r="D820" t="str">
            <v>UND</v>
          </cell>
          <cell r="E820">
            <v>128776</v>
          </cell>
          <cell r="F820">
            <v>108215</v>
          </cell>
        </row>
        <row r="821">
          <cell r="A821" t="str">
            <v>I820</v>
          </cell>
          <cell r="B821" t="str">
            <v>VALVULA REGULADORA DE PRESION 1"</v>
          </cell>
          <cell r="C821" t="str">
            <v>Insumos</v>
          </cell>
          <cell r="D821" t="str">
            <v>UND</v>
          </cell>
          <cell r="E821">
            <v>422245</v>
          </cell>
          <cell r="F821">
            <v>354828</v>
          </cell>
        </row>
        <row r="822">
          <cell r="A822" t="str">
            <v>I821</v>
          </cell>
          <cell r="B822" t="str">
            <v>VALVULA TIPO BOLA PARA GAS DE  1 1/2"</v>
          </cell>
          <cell r="C822" t="str">
            <v>Insumos</v>
          </cell>
          <cell r="D822" t="str">
            <v>UND</v>
          </cell>
          <cell r="E822">
            <v>83176</v>
          </cell>
          <cell r="F822">
            <v>69896</v>
          </cell>
        </row>
        <row r="823">
          <cell r="A823" t="str">
            <v>I822</v>
          </cell>
          <cell r="B823" t="str">
            <v>VALVULA TIPO BOLA PARA GAS DE 1"</v>
          </cell>
          <cell r="C823" t="str">
            <v>Insumos</v>
          </cell>
          <cell r="D823" t="str">
            <v>UND</v>
          </cell>
          <cell r="E823">
            <v>28635</v>
          </cell>
          <cell r="F823">
            <v>24063</v>
          </cell>
        </row>
        <row r="824">
          <cell r="A824" t="str">
            <v>I823</v>
          </cell>
          <cell r="B824" t="str">
            <v>VALVULA TIPO BOLA PARA GAS DE 3/4"</v>
          </cell>
          <cell r="C824" t="str">
            <v>Insumos</v>
          </cell>
          <cell r="D824" t="str">
            <v>UND</v>
          </cell>
          <cell r="E824">
            <v>16511</v>
          </cell>
          <cell r="F824">
            <v>13875</v>
          </cell>
        </row>
        <row r="825">
          <cell r="A825" t="str">
            <v>I824</v>
          </cell>
          <cell r="B825" t="str">
            <v>VENTOSA 3" DOBLE CAMARA TRIPLE EFECTO BRIDADA .</v>
          </cell>
          <cell r="C825" t="str">
            <v>Insumos</v>
          </cell>
          <cell r="D825" t="str">
            <v>UND</v>
          </cell>
          <cell r="E825">
            <v>1054479</v>
          </cell>
          <cell r="F825">
            <v>886117</v>
          </cell>
        </row>
        <row r="826">
          <cell r="A826" t="str">
            <v>I825</v>
          </cell>
          <cell r="B826" t="str">
            <v xml:space="preserve">YEE SANITARIA 2'' </v>
          </cell>
          <cell r="C826" t="str">
            <v>Insumos</v>
          </cell>
          <cell r="D826" t="str">
            <v>UND</v>
          </cell>
          <cell r="E826">
            <v>7540</v>
          </cell>
          <cell r="F826">
            <v>6336</v>
          </cell>
        </row>
        <row r="827">
          <cell r="A827" t="str">
            <v>I826</v>
          </cell>
          <cell r="B827" t="str">
            <v xml:space="preserve">YEE SANITARIA 3'' </v>
          </cell>
          <cell r="C827" t="str">
            <v>Insumos</v>
          </cell>
          <cell r="D827" t="str">
            <v>UND</v>
          </cell>
          <cell r="E827">
            <v>15482</v>
          </cell>
          <cell r="F827">
            <v>13010</v>
          </cell>
        </row>
        <row r="828">
          <cell r="A828" t="str">
            <v>I827</v>
          </cell>
          <cell r="B828" t="str">
            <v xml:space="preserve">YEE SANITARIA 4'' </v>
          </cell>
          <cell r="C828" t="str">
            <v>Insumos</v>
          </cell>
          <cell r="D828" t="str">
            <v>UND</v>
          </cell>
          <cell r="E828">
            <v>26698</v>
          </cell>
          <cell r="F828">
            <v>22435</v>
          </cell>
        </row>
        <row r="829">
          <cell r="A829" t="str">
            <v>I828</v>
          </cell>
          <cell r="B829" t="str">
            <v xml:space="preserve">YEE SANITARIA 6'' </v>
          </cell>
          <cell r="C829" t="str">
            <v>Insumos</v>
          </cell>
          <cell r="D829" t="str">
            <v>UND</v>
          </cell>
          <cell r="E829">
            <v>127497</v>
          </cell>
          <cell r="F829">
            <v>107140</v>
          </cell>
        </row>
        <row r="830">
          <cell r="A830" t="str">
            <v>I829</v>
          </cell>
          <cell r="B830" t="str">
            <v>TRAMITE ANTE LA EMPRESA DE ACUEDUCTO Y ALCANTARILLADO  PARA ACCEDER AL SERVICIO DE EVACUACIÓN DE AGUAS LLUVIAS Y RESIDUALES DEL PROYECTO.</v>
          </cell>
          <cell r="C830" t="str">
            <v>Insumos</v>
          </cell>
          <cell r="D830" t="str">
            <v>UND</v>
          </cell>
          <cell r="E830">
            <v>127497</v>
          </cell>
          <cell r="F830">
            <v>107140</v>
          </cell>
        </row>
        <row r="831">
          <cell r="A831" t="str">
            <v>I830</v>
          </cell>
          <cell r="B831" t="str">
            <v>REJILLA MINICELL 5X 5  ALUMINIO</v>
          </cell>
          <cell r="C831" t="str">
            <v>Insumos</v>
          </cell>
          <cell r="D831" t="str">
            <v>UND</v>
          </cell>
          <cell r="E831">
            <v>425211</v>
          </cell>
          <cell r="F831">
            <v>357320</v>
          </cell>
        </row>
        <row r="832">
          <cell r="A832" t="str">
            <v>I831</v>
          </cell>
          <cell r="B832" t="str">
            <v>KIT SILLA YEE PVC CORRUGADA DE 200X160 MM</v>
          </cell>
          <cell r="C832" t="str">
            <v>Insumos</v>
          </cell>
          <cell r="D832" t="str">
            <v>UND</v>
          </cell>
          <cell r="E832">
            <v>111939</v>
          </cell>
          <cell r="F832">
            <v>94066</v>
          </cell>
        </row>
        <row r="833">
          <cell r="A833" t="str">
            <v>I832</v>
          </cell>
          <cell r="B833" t="str">
            <v>KIT SILLA YEE PVC CORRUGADA DE 250X160 MM</v>
          </cell>
          <cell r="C833" t="str">
            <v>Insumos</v>
          </cell>
          <cell r="D833" t="str">
            <v>UND</v>
          </cell>
          <cell r="E833">
            <v>126541</v>
          </cell>
          <cell r="F833">
            <v>106337</v>
          </cell>
        </row>
        <row r="834">
          <cell r="A834" t="str">
            <v>I833</v>
          </cell>
          <cell r="B834" t="str">
            <v xml:space="preserve">KIT SILLA YEE PVC  CORRUGADA DE  315 X 160 M.M. </v>
          </cell>
          <cell r="C834" t="str">
            <v>Insumos</v>
          </cell>
          <cell r="D834" t="str">
            <v>UND</v>
          </cell>
          <cell r="E834">
            <v>281975</v>
          </cell>
          <cell r="F834">
            <v>236954</v>
          </cell>
        </row>
        <row r="835">
          <cell r="A835" t="str">
            <v>I834</v>
          </cell>
          <cell r="B835" t="str">
            <v xml:space="preserve">KIT SILLA YEE PVC  CORRUGADA DE  355 X 160 M.M. </v>
          </cell>
          <cell r="C835" t="str">
            <v>Insumos</v>
          </cell>
          <cell r="D835" t="str">
            <v>UND</v>
          </cell>
          <cell r="E835">
            <v>308278</v>
          </cell>
          <cell r="F835">
            <v>259057</v>
          </cell>
        </row>
        <row r="836">
          <cell r="A836" t="str">
            <v>I835</v>
          </cell>
          <cell r="B836" t="str">
            <v>KIT SILLA TEE PVC CORRUGADA DE 200X160 M.M</v>
          </cell>
          <cell r="C836" t="str">
            <v>Insumos</v>
          </cell>
          <cell r="D836" t="str">
            <v>UND</v>
          </cell>
          <cell r="E836">
            <v>111939</v>
          </cell>
          <cell r="F836">
            <v>94066</v>
          </cell>
        </row>
        <row r="837">
          <cell r="A837" t="str">
            <v>I836</v>
          </cell>
          <cell r="B837" t="str">
            <v>KIT SILLA TEE PVC CORRUGADA DE 250X160 M.M</v>
          </cell>
          <cell r="C837" t="str">
            <v>Insumos</v>
          </cell>
          <cell r="D837" t="str">
            <v>UND</v>
          </cell>
          <cell r="E837">
            <v>126541</v>
          </cell>
          <cell r="F837">
            <v>106337</v>
          </cell>
        </row>
        <row r="838">
          <cell r="A838" t="str">
            <v>I837</v>
          </cell>
          <cell r="B838" t="str">
            <v>KIT SILLA TEE PVC CORRUGADA DE 315X160 M.M</v>
          </cell>
          <cell r="C838" t="str">
            <v>Insumos</v>
          </cell>
          <cell r="D838" t="str">
            <v>UND</v>
          </cell>
          <cell r="E838">
            <v>281975</v>
          </cell>
          <cell r="F838">
            <v>236954</v>
          </cell>
        </row>
        <row r="839">
          <cell r="A839" t="str">
            <v>I838</v>
          </cell>
          <cell r="B839" t="str">
            <v xml:space="preserve"> SILLA YEE PVC CORRUGADA DE 400X160 MM</v>
          </cell>
          <cell r="C839" t="str">
            <v>Insumos</v>
          </cell>
          <cell r="D839" t="str">
            <v>UND</v>
          </cell>
          <cell r="E839">
            <v>212188</v>
          </cell>
          <cell r="F839">
            <v>178309</v>
          </cell>
        </row>
        <row r="840">
          <cell r="A840" t="str">
            <v>I839</v>
          </cell>
          <cell r="B840" t="str">
            <v xml:space="preserve"> SILLA YEE PVC CORRUGADA DE 450X160 MM</v>
          </cell>
          <cell r="C840" t="str">
            <v>Insumos</v>
          </cell>
          <cell r="D840" t="str">
            <v>UND</v>
          </cell>
          <cell r="E840">
            <v>226960</v>
          </cell>
          <cell r="F840">
            <v>190723</v>
          </cell>
        </row>
        <row r="841">
          <cell r="A841" t="str">
            <v>I840</v>
          </cell>
          <cell r="B841" t="str">
            <v xml:space="preserve"> SILLA YEE PVC CORRUGADA DE 500X160 MM</v>
          </cell>
          <cell r="C841" t="str">
            <v>Insumos</v>
          </cell>
          <cell r="D841" t="str">
            <v>UND</v>
          </cell>
          <cell r="E841">
            <v>346233</v>
          </cell>
          <cell r="F841">
            <v>290952</v>
          </cell>
        </row>
        <row r="842">
          <cell r="A842" t="str">
            <v>I841</v>
          </cell>
          <cell r="B842" t="str">
            <v xml:space="preserve"> SILLA YEE PVC CORRUGADA DE 24"X160 MM</v>
          </cell>
          <cell r="C842" t="str">
            <v>Insumos</v>
          </cell>
          <cell r="D842" t="str">
            <v>UND</v>
          </cell>
          <cell r="E842">
            <v>284183</v>
          </cell>
          <cell r="F842">
            <v>238809</v>
          </cell>
        </row>
        <row r="843">
          <cell r="A843" t="str">
            <v>I842</v>
          </cell>
          <cell r="B843" t="str">
            <v xml:space="preserve"> SILLA YEE PVC CORRUGADA DE 27"X160 MM</v>
          </cell>
          <cell r="C843" t="str">
            <v>Insumos</v>
          </cell>
          <cell r="D843" t="str">
            <v>UND</v>
          </cell>
          <cell r="E843">
            <v>352755</v>
          </cell>
          <cell r="F843">
            <v>296433</v>
          </cell>
        </row>
        <row r="844">
          <cell r="A844" t="str">
            <v>I843</v>
          </cell>
          <cell r="B844" t="str">
            <v>HIPOCLORITO DE SODIO - CLORO LIQUIDO CONC 5 AL 8%</v>
          </cell>
          <cell r="C844" t="str">
            <v>Insumos</v>
          </cell>
          <cell r="D844" t="str">
            <v>KG</v>
          </cell>
          <cell r="E844">
            <v>14999</v>
          </cell>
          <cell r="F844">
            <v>12604</v>
          </cell>
        </row>
        <row r="845">
          <cell r="A845" t="str">
            <v>I844</v>
          </cell>
          <cell r="B845" t="str">
            <v>UNION DE REPARACION DE 3"</v>
          </cell>
          <cell r="C845" t="str">
            <v>Insumos</v>
          </cell>
          <cell r="D845" t="str">
            <v>UND</v>
          </cell>
          <cell r="E845">
            <v>38328</v>
          </cell>
          <cell r="F845">
            <v>32208</v>
          </cell>
        </row>
        <row r="846">
          <cell r="A846" t="str">
            <v>I845</v>
          </cell>
          <cell r="B846" t="str">
            <v>TUBERIA PVC TIPO UNION MECANICA RDE 21 DE 2"</v>
          </cell>
          <cell r="C846" t="str">
            <v>Insumos</v>
          </cell>
          <cell r="D846" t="str">
            <v>M</v>
          </cell>
          <cell r="E846">
            <v>8261</v>
          </cell>
          <cell r="F846">
            <v>8261</v>
          </cell>
        </row>
        <row r="847">
          <cell r="A847" t="str">
            <v>I846</v>
          </cell>
          <cell r="B847" t="str">
            <v>TUBERIA PVC TIPO UNION MECANICA RDE 21 DE 3"</v>
          </cell>
          <cell r="C847" t="str">
            <v>Insumos</v>
          </cell>
          <cell r="D847" t="str">
            <v>M</v>
          </cell>
          <cell r="E847">
            <v>18069</v>
          </cell>
          <cell r="F847">
            <v>18069</v>
          </cell>
        </row>
        <row r="848">
          <cell r="A848" t="str">
            <v>I847</v>
          </cell>
          <cell r="B848" t="str">
            <v>TUBERIA PVC TIPO UNION MECANICA RDE 21 DE 4"</v>
          </cell>
          <cell r="C848" t="str">
            <v>Insumos</v>
          </cell>
          <cell r="D848" t="str">
            <v>M</v>
          </cell>
          <cell r="E848">
            <v>29814</v>
          </cell>
          <cell r="F848">
            <v>29814</v>
          </cell>
        </row>
        <row r="849">
          <cell r="A849" t="str">
            <v>I848</v>
          </cell>
          <cell r="B849" t="str">
            <v>TUBERIA PVC TIPO UNION MECANICA RDE 21 DE 6"</v>
          </cell>
          <cell r="C849" t="str">
            <v>Insumos</v>
          </cell>
          <cell r="D849" t="str">
            <v>M</v>
          </cell>
          <cell r="E849">
            <v>65121</v>
          </cell>
          <cell r="F849">
            <v>65121</v>
          </cell>
        </row>
        <row r="850">
          <cell r="A850" t="str">
            <v>I849</v>
          </cell>
          <cell r="B850" t="str">
            <v>TUBERIA PVC TIPO UNION MECANICA RDE 21 DE 8"</v>
          </cell>
          <cell r="C850" t="str">
            <v>Insumos</v>
          </cell>
          <cell r="D850" t="str">
            <v>M</v>
          </cell>
          <cell r="E850">
            <v>110267</v>
          </cell>
          <cell r="F850">
            <v>110267</v>
          </cell>
        </row>
        <row r="851">
          <cell r="A851" t="str">
            <v>I850</v>
          </cell>
          <cell r="B851" t="str">
            <v>TUBERIA PVC TIPO UNION MECANICA RDE 21 DE 10"</v>
          </cell>
          <cell r="C851" t="str">
            <v>Insumos</v>
          </cell>
          <cell r="D851" t="str">
            <v>M</v>
          </cell>
          <cell r="E851">
            <v>173581</v>
          </cell>
          <cell r="F851">
            <v>173581</v>
          </cell>
        </row>
        <row r="852">
          <cell r="A852" t="str">
            <v>I851</v>
          </cell>
          <cell r="B852" t="str">
            <v>TUBERIA PVC TIPO UNION MECANICA RDE 21 DE 12"</v>
          </cell>
          <cell r="C852" t="str">
            <v>Insumos</v>
          </cell>
          <cell r="D852" t="str">
            <v>M</v>
          </cell>
          <cell r="E852">
            <v>242874</v>
          </cell>
          <cell r="F852">
            <v>242874</v>
          </cell>
        </row>
        <row r="853">
          <cell r="A853" t="str">
            <v>I852</v>
          </cell>
          <cell r="B853" t="str">
            <v>TUBERIA PVC TIPO UNION MECANICA RDE 21 DE 14"</v>
          </cell>
          <cell r="C853" t="str">
            <v>Insumos</v>
          </cell>
          <cell r="D853" t="str">
            <v>M</v>
          </cell>
          <cell r="E853">
            <v>301190</v>
          </cell>
          <cell r="F853">
            <v>301190</v>
          </cell>
        </row>
        <row r="854">
          <cell r="A854" t="str">
            <v>I853</v>
          </cell>
          <cell r="B854" t="str">
            <v>TUBERIA PVC TIPO UNION MECANICA RDE 21 DE 16"</v>
          </cell>
          <cell r="C854" t="str">
            <v>Insumos</v>
          </cell>
          <cell r="D854" t="str">
            <v>M</v>
          </cell>
          <cell r="E854">
            <v>395323</v>
          </cell>
          <cell r="F854">
            <v>395323</v>
          </cell>
        </row>
        <row r="855">
          <cell r="A855" t="str">
            <v>I854</v>
          </cell>
          <cell r="B855" t="str">
            <v>TUBERIA PVC TIPO UNION MECANICA RDE 21 DE 18"</v>
          </cell>
          <cell r="C855" t="str">
            <v>Insumos</v>
          </cell>
          <cell r="D855" t="str">
            <v>M</v>
          </cell>
          <cell r="E855">
            <v>423811</v>
          </cell>
          <cell r="F855">
            <v>356144</v>
          </cell>
        </row>
        <row r="856">
          <cell r="A856" t="str">
            <v>I855</v>
          </cell>
          <cell r="B856" t="str">
            <v>TUBERIA PVC TIPO UNION MECANICA RDE 21 DE 20"</v>
          </cell>
          <cell r="C856" t="str">
            <v>Insumos</v>
          </cell>
          <cell r="D856" t="str">
            <v>M</v>
          </cell>
          <cell r="E856">
            <v>541659</v>
          </cell>
          <cell r="F856">
            <v>455176</v>
          </cell>
        </row>
        <row r="857">
          <cell r="A857" t="str">
            <v>I856</v>
          </cell>
          <cell r="B857" t="str">
            <v>TUBERIA PVC TIPO UNION MECANICA RDE 21 DE 24"</v>
          </cell>
          <cell r="C857" t="str">
            <v>Insumos</v>
          </cell>
          <cell r="D857" t="str">
            <v>M</v>
          </cell>
          <cell r="E857">
            <v>800440</v>
          </cell>
          <cell r="F857">
            <v>672639</v>
          </cell>
        </row>
        <row r="858">
          <cell r="A858" t="str">
            <v>I857</v>
          </cell>
          <cell r="B858" t="str">
            <v>TUBERIA PVC BIAXIAL PR 200 DE 3"</v>
          </cell>
          <cell r="C858" t="str">
            <v>Insumos</v>
          </cell>
          <cell r="D858" t="str">
            <v>M</v>
          </cell>
          <cell r="E858">
            <v>15484</v>
          </cell>
          <cell r="F858">
            <v>13012</v>
          </cell>
        </row>
        <row r="859">
          <cell r="A859" t="str">
            <v>I858</v>
          </cell>
          <cell r="B859" t="str">
            <v>TUBERIA PVC BIAXIAL PR 200 DE 4"</v>
          </cell>
          <cell r="C859" t="str">
            <v>Insumos</v>
          </cell>
          <cell r="D859" t="str">
            <v>M</v>
          </cell>
          <cell r="E859">
            <v>29849</v>
          </cell>
          <cell r="F859">
            <v>29849</v>
          </cell>
        </row>
        <row r="860">
          <cell r="A860" t="str">
            <v>I859</v>
          </cell>
          <cell r="B860" t="str">
            <v>TUBERIA PVC BIAXIAL PR 200 DE 6"</v>
          </cell>
          <cell r="C860" t="str">
            <v>Insumos</v>
          </cell>
          <cell r="D860" t="str">
            <v>M</v>
          </cell>
          <cell r="E860">
            <v>65121</v>
          </cell>
          <cell r="F860">
            <v>65121</v>
          </cell>
        </row>
        <row r="861">
          <cell r="A861" t="str">
            <v>I860</v>
          </cell>
          <cell r="B861" t="str">
            <v>TUBERIA PVC BIAXIAL PR 200 DE 8"</v>
          </cell>
          <cell r="C861" t="str">
            <v>Insumos</v>
          </cell>
          <cell r="D861" t="str">
            <v>M</v>
          </cell>
          <cell r="E861">
            <v>110267</v>
          </cell>
          <cell r="F861">
            <v>110267</v>
          </cell>
        </row>
        <row r="862">
          <cell r="A862" t="str">
            <v>I861</v>
          </cell>
          <cell r="B862" t="str">
            <v>TUBERIA PVC BIAXIAL PR 200 DE 10"</v>
          </cell>
          <cell r="C862" t="str">
            <v>Insumos</v>
          </cell>
          <cell r="D862" t="str">
            <v>M</v>
          </cell>
          <cell r="E862">
            <v>173581</v>
          </cell>
          <cell r="F862">
            <v>173581</v>
          </cell>
        </row>
        <row r="863">
          <cell r="A863" t="str">
            <v>I862</v>
          </cell>
          <cell r="B863" t="str">
            <v>TUBERIA PVC BIAXIAL PR 200 DE 12"</v>
          </cell>
          <cell r="C863" t="str">
            <v>Insumos</v>
          </cell>
          <cell r="D863" t="str">
            <v>M</v>
          </cell>
          <cell r="E863">
            <v>242874</v>
          </cell>
          <cell r="F863">
            <v>242874</v>
          </cell>
        </row>
        <row r="864">
          <cell r="A864" t="str">
            <v>I863</v>
          </cell>
          <cell r="B864" t="str">
            <v>TUBERIA PVC BIAXIAL PR 200 DE 14"</v>
          </cell>
          <cell r="C864" t="str">
            <v>Insumos</v>
          </cell>
          <cell r="D864" t="str">
            <v>M</v>
          </cell>
          <cell r="E864">
            <v>301190</v>
          </cell>
          <cell r="F864">
            <v>301190</v>
          </cell>
        </row>
        <row r="865">
          <cell r="A865" t="str">
            <v>I864</v>
          </cell>
          <cell r="B865" t="str">
            <v>TUBERIA PVC BIAXIAL PR 200 DE 16"</v>
          </cell>
          <cell r="C865" t="str">
            <v>Insumos</v>
          </cell>
          <cell r="D865" t="str">
            <v>M</v>
          </cell>
          <cell r="E865">
            <v>395323</v>
          </cell>
          <cell r="F865">
            <v>395323</v>
          </cell>
        </row>
        <row r="866">
          <cell r="A866" t="str">
            <v>I865</v>
          </cell>
          <cell r="B866" t="str">
            <v>TUBERIA PVC BIAXIAL PR 200 DE 18"</v>
          </cell>
          <cell r="C866" t="str">
            <v>Insumos</v>
          </cell>
          <cell r="D866" t="str">
            <v>M</v>
          </cell>
          <cell r="E866">
            <v>507991</v>
          </cell>
          <cell r="F866">
            <v>507991</v>
          </cell>
        </row>
        <row r="867">
          <cell r="A867" t="str">
            <v>I866</v>
          </cell>
          <cell r="B867" t="str">
            <v>TUBERIA PVC BIAXIAL PR 200 DE 20"</v>
          </cell>
          <cell r="C867" t="str">
            <v>Insumos</v>
          </cell>
          <cell r="D867" t="str">
            <v>M</v>
          </cell>
          <cell r="E867">
            <v>639258</v>
          </cell>
          <cell r="F867">
            <v>639258</v>
          </cell>
        </row>
        <row r="868">
          <cell r="A868" t="str">
            <v>I867</v>
          </cell>
          <cell r="B868" t="str">
            <v xml:space="preserve">TUBERIA PF + UAD DE 3/4 " </v>
          </cell>
          <cell r="C868" t="str">
            <v>Insumos</v>
          </cell>
          <cell r="D868" t="str">
            <v>M</v>
          </cell>
          <cell r="E868">
            <v>3472</v>
          </cell>
          <cell r="F868">
            <v>2918</v>
          </cell>
        </row>
        <row r="869">
          <cell r="A869" t="str">
            <v>I868</v>
          </cell>
          <cell r="B869" t="str">
            <v xml:space="preserve">TUBERIA PF + UAD DE 1/2" </v>
          </cell>
          <cell r="C869" t="str">
            <v>Insumos</v>
          </cell>
          <cell r="D869" t="str">
            <v>M</v>
          </cell>
          <cell r="E869">
            <v>1567</v>
          </cell>
          <cell r="F869">
            <v>1317</v>
          </cell>
        </row>
        <row r="870">
          <cell r="A870" t="str">
            <v>I869</v>
          </cell>
          <cell r="B870" t="str">
            <v>COLLARIN DE DERIVACION  PVC 6"X1/2" PARA ACUEDUCTO</v>
          </cell>
          <cell r="C870" t="str">
            <v>Insumos</v>
          </cell>
          <cell r="D870" t="str">
            <v>UND</v>
          </cell>
          <cell r="E870">
            <v>18470</v>
          </cell>
          <cell r="F870">
            <v>15521</v>
          </cell>
        </row>
        <row r="871">
          <cell r="A871" t="str">
            <v>I870</v>
          </cell>
          <cell r="B871" t="str">
            <v>COLLARIN DE DERIVACION  PVC 4"X3/4" PARA ACUEDUCTO</v>
          </cell>
          <cell r="C871" t="str">
            <v>Insumos</v>
          </cell>
          <cell r="D871" t="str">
            <v>UND</v>
          </cell>
          <cell r="E871">
            <v>14692</v>
          </cell>
          <cell r="F871">
            <v>12346</v>
          </cell>
        </row>
        <row r="872">
          <cell r="A872" t="str">
            <v>I871</v>
          </cell>
          <cell r="B872" t="str">
            <v>COLLARIN DE DERIVACION  PVC 4"X1/2" PARA ACUEDUCTO</v>
          </cell>
          <cell r="C872" t="str">
            <v>Insumos</v>
          </cell>
          <cell r="D872" t="str">
            <v>UND</v>
          </cell>
          <cell r="E872">
            <v>14526</v>
          </cell>
          <cell r="F872">
            <v>12207</v>
          </cell>
        </row>
        <row r="873">
          <cell r="A873" t="str">
            <v>I872</v>
          </cell>
          <cell r="B873" t="str">
            <v>COLLARIN DE DERIVACION  PVC 3"X3/4" PARA ACUEDUCTO</v>
          </cell>
          <cell r="C873" t="str">
            <v>Insumos</v>
          </cell>
          <cell r="D873" t="str">
            <v>UND</v>
          </cell>
          <cell r="E873">
            <v>11967</v>
          </cell>
          <cell r="F873">
            <v>10056</v>
          </cell>
        </row>
        <row r="874">
          <cell r="A874" t="str">
            <v>I873</v>
          </cell>
          <cell r="B874" t="str">
            <v>COLLARIN DE DERIVACION  PVC 3"X1/2" PARA ACUEDUCTO</v>
          </cell>
          <cell r="C874" t="str">
            <v>Insumos</v>
          </cell>
          <cell r="D874" t="str">
            <v>UND</v>
          </cell>
          <cell r="E874">
            <v>12807</v>
          </cell>
          <cell r="F874">
            <v>10762</v>
          </cell>
        </row>
        <row r="875">
          <cell r="A875" t="str">
            <v>I874</v>
          </cell>
          <cell r="B875" t="str">
            <v>COLLARIN DE DERIVACION  PVC 2"X1/2" PARA ACUEDUCTO</v>
          </cell>
          <cell r="C875" t="str">
            <v>Insumos</v>
          </cell>
          <cell r="D875" t="str">
            <v>UND</v>
          </cell>
          <cell r="E875">
            <v>7624</v>
          </cell>
          <cell r="F875">
            <v>6407</v>
          </cell>
        </row>
        <row r="876">
          <cell r="A876" t="str">
            <v>I875</v>
          </cell>
          <cell r="B876" t="str">
            <v>COLLARIN DE DERIVACION  PVC 2"X3/4" PARA ACUEDUCTO</v>
          </cell>
          <cell r="C876" t="str">
            <v>Insumos</v>
          </cell>
          <cell r="D876" t="str">
            <v>UND</v>
          </cell>
          <cell r="E876">
            <v>5980</v>
          </cell>
          <cell r="F876">
            <v>5025</v>
          </cell>
        </row>
        <row r="877">
          <cell r="A877" t="str">
            <v>I876</v>
          </cell>
          <cell r="B877" t="str">
            <v>REGISTRO DE CORTE INCORPORACION DE 1/2" PARA ACUEDUCTO</v>
          </cell>
          <cell r="C877" t="str">
            <v>Insumos</v>
          </cell>
          <cell r="D877" t="str">
            <v>UND</v>
          </cell>
          <cell r="E877">
            <v>21979</v>
          </cell>
          <cell r="F877">
            <v>18470</v>
          </cell>
        </row>
        <row r="878">
          <cell r="A878" t="str">
            <v>I877</v>
          </cell>
          <cell r="B878" t="str">
            <v>REGISTRO DE CORTE INCORPORACION DE 2" PARA ACUEDUCTO</v>
          </cell>
          <cell r="C878" t="str">
            <v>Insumos</v>
          </cell>
          <cell r="D878" t="str">
            <v>UND</v>
          </cell>
          <cell r="E878">
            <v>272899</v>
          </cell>
          <cell r="F878">
            <v>229327</v>
          </cell>
        </row>
        <row r="879">
          <cell r="A879" t="str">
            <v>I878</v>
          </cell>
          <cell r="B879" t="str">
            <v xml:space="preserve">REGISTRO O LLAVE DE PASO TIPO RED WHITE 1/2" ACUEDUCTO </v>
          </cell>
          <cell r="C879" t="str">
            <v>Insumos</v>
          </cell>
          <cell r="D879" t="str">
            <v>UND</v>
          </cell>
          <cell r="E879">
            <v>35912</v>
          </cell>
          <cell r="F879">
            <v>30178</v>
          </cell>
        </row>
        <row r="880">
          <cell r="A880" t="str">
            <v>I879</v>
          </cell>
          <cell r="B880" t="str">
            <v>REGISTRO O LLAVE DE PASO TIPO RED WHITE 1 1/2" ACUEDUCTO</v>
          </cell>
          <cell r="C880" t="str">
            <v>Insumos</v>
          </cell>
          <cell r="D880" t="str">
            <v>UND</v>
          </cell>
          <cell r="E880">
            <v>106543</v>
          </cell>
          <cell r="F880">
            <v>89532</v>
          </cell>
        </row>
        <row r="881">
          <cell r="A881" t="str">
            <v>I880</v>
          </cell>
          <cell r="B881" t="str">
            <v>REGISTRO O LLAVE DE PASO TIPO RED WHITE 1" ACUEDUCTO</v>
          </cell>
          <cell r="C881" t="str">
            <v>Insumos</v>
          </cell>
          <cell r="D881" t="str">
            <v>UND</v>
          </cell>
          <cell r="E881">
            <v>62485</v>
          </cell>
          <cell r="F881">
            <v>52508</v>
          </cell>
        </row>
        <row r="882">
          <cell r="A882" t="str">
            <v>I881</v>
          </cell>
          <cell r="B882" t="str">
            <v>REGISTRO O LLAVE DE PASO TIPO RED WHITE 3" ACUEDUCTO</v>
          </cell>
          <cell r="C882" t="str">
            <v>Insumos</v>
          </cell>
          <cell r="D882" t="str">
            <v>UND</v>
          </cell>
          <cell r="E882">
            <v>445315</v>
          </cell>
          <cell r="F882">
            <v>374214</v>
          </cell>
        </row>
        <row r="883">
          <cell r="A883" t="str">
            <v>I882</v>
          </cell>
          <cell r="B883" t="str">
            <v>REGISTRO O LLAVE DE PASO TIPO RED WHITE 2" ACUEDUCTO</v>
          </cell>
          <cell r="C883" t="str">
            <v>Insumos</v>
          </cell>
          <cell r="D883" t="str">
            <v>UND</v>
          </cell>
          <cell r="E883">
            <v>175250</v>
          </cell>
          <cell r="F883">
            <v>147269</v>
          </cell>
        </row>
        <row r="884">
          <cell r="A884" t="str">
            <v>I883</v>
          </cell>
          <cell r="B884" t="str">
            <v>COLLARIN DE DERIVACION ACERO INOXIDABLE  6"X1/2" PARA ACUEDUCTO</v>
          </cell>
          <cell r="C884" t="str">
            <v>Insumos</v>
          </cell>
          <cell r="D884" t="str">
            <v>UND</v>
          </cell>
          <cell r="E884">
            <v>176970</v>
          </cell>
          <cell r="F884">
            <v>148714</v>
          </cell>
        </row>
        <row r="885">
          <cell r="A885" t="str">
            <v>I884</v>
          </cell>
          <cell r="B885" t="str">
            <v>COLLARIN DE DERIVACION ACERO INOXIDABLE  8"X1/2" PARA ACUEDUCTO</v>
          </cell>
          <cell r="C885" t="str">
            <v>Insumos</v>
          </cell>
          <cell r="D885" t="str">
            <v>UND</v>
          </cell>
          <cell r="E885">
            <v>196467</v>
          </cell>
          <cell r="F885">
            <v>165098</v>
          </cell>
        </row>
        <row r="886">
          <cell r="A886" t="str">
            <v>I885</v>
          </cell>
          <cell r="B886" t="str">
            <v>TUBO DE POLIETILENO PE 100 A.D PN 10 DE 355 MM 14"</v>
          </cell>
          <cell r="C886" t="str">
            <v>Insumos</v>
          </cell>
          <cell r="D886" t="str">
            <v>M</v>
          </cell>
          <cell r="E886">
            <v>297038</v>
          </cell>
          <cell r="F886">
            <v>249612</v>
          </cell>
        </row>
        <row r="887">
          <cell r="A887" t="str">
            <v>I886</v>
          </cell>
          <cell r="B887" t="str">
            <v>TUBO DE POLIETILENO PE 100 A.D PN 12,5 DE 355 MM 14"</v>
          </cell>
          <cell r="C887" t="str">
            <v>Insumos</v>
          </cell>
          <cell r="D887" t="str">
            <v>M</v>
          </cell>
          <cell r="E887">
            <v>365981</v>
          </cell>
          <cell r="F887">
            <v>307547</v>
          </cell>
        </row>
        <row r="888">
          <cell r="A888" t="str">
            <v>I887</v>
          </cell>
          <cell r="B888" t="str">
            <v>TUBO DE POLIETILENO PE 100 A.D PN 16 DE 355 MM 14"</v>
          </cell>
          <cell r="C888" t="str">
            <v>Insumos</v>
          </cell>
          <cell r="D888" t="str">
            <v>M</v>
          </cell>
          <cell r="E888">
            <v>438222</v>
          </cell>
          <cell r="F888">
            <v>368254</v>
          </cell>
        </row>
        <row r="889">
          <cell r="A889" t="str">
            <v>I888</v>
          </cell>
          <cell r="B889" t="str">
            <v>TUBO DE POLIETILENO PE 100 A.D PN 10 DE 315 MM 12"</v>
          </cell>
          <cell r="C889" t="str">
            <v>Insumos</v>
          </cell>
          <cell r="D889" t="str">
            <v>M</v>
          </cell>
          <cell r="E889">
            <v>173609</v>
          </cell>
          <cell r="F889">
            <v>145890</v>
          </cell>
        </row>
        <row r="890">
          <cell r="A890" t="str">
            <v>I889</v>
          </cell>
          <cell r="B890" t="str">
            <v>TUBO DE POLIETILENO PE 100 A.D PN 12,5 DE 315 MM 12"</v>
          </cell>
          <cell r="C890" t="str">
            <v>Insumos</v>
          </cell>
          <cell r="D890" t="str">
            <v>M</v>
          </cell>
          <cell r="E890">
            <v>288623</v>
          </cell>
          <cell r="F890">
            <v>242540</v>
          </cell>
        </row>
        <row r="891">
          <cell r="A891" t="str">
            <v>I890</v>
          </cell>
          <cell r="B891" t="str">
            <v>TUBO DE POLIETILENO PE 100 A.D PN 16 DE 315 MM 12"</v>
          </cell>
          <cell r="C891" t="str">
            <v>Insumos</v>
          </cell>
          <cell r="D891" t="str">
            <v>M</v>
          </cell>
          <cell r="E891">
            <v>345328</v>
          </cell>
          <cell r="F891">
            <v>290192</v>
          </cell>
        </row>
        <row r="892">
          <cell r="A892" t="str">
            <v>I891</v>
          </cell>
          <cell r="B892" t="str">
            <v>TUBO DE POLIETILENO PE 100 A.D PN 10 DE 250 MM 10"</v>
          </cell>
          <cell r="C892" t="str">
            <v>Insumos</v>
          </cell>
          <cell r="D892" t="str">
            <v>M</v>
          </cell>
          <cell r="E892">
            <v>143049</v>
          </cell>
          <cell r="F892">
            <v>143049</v>
          </cell>
        </row>
        <row r="893">
          <cell r="A893" t="str">
            <v>I892</v>
          </cell>
          <cell r="B893" t="str">
            <v>TUBO DE POLIETILENO PE 100 A.D PN 12,5 DE 250 MM 10"</v>
          </cell>
          <cell r="C893" t="str">
            <v>Insumos</v>
          </cell>
          <cell r="D893" t="str">
            <v>M</v>
          </cell>
          <cell r="E893">
            <v>177096</v>
          </cell>
          <cell r="F893">
            <v>177096</v>
          </cell>
        </row>
        <row r="894">
          <cell r="A894" t="str">
            <v>I893</v>
          </cell>
          <cell r="B894" t="str">
            <v>TUBO DE POLIETILENO PE 100 A.D PN 16 DE 250 MM 10"</v>
          </cell>
          <cell r="C894" t="str">
            <v>Insumos</v>
          </cell>
          <cell r="D894" t="str">
            <v>M</v>
          </cell>
          <cell r="E894">
            <v>212050</v>
          </cell>
          <cell r="F894">
            <v>212050</v>
          </cell>
        </row>
        <row r="895">
          <cell r="A895" t="str">
            <v>I894</v>
          </cell>
          <cell r="B895" t="str">
            <v>TUBO DE POLIETILENO PE 100 A.D PN 10 DE 200 MM 8"</v>
          </cell>
          <cell r="C895" t="str">
            <v>Insumos</v>
          </cell>
          <cell r="D895" t="str">
            <v>M</v>
          </cell>
          <cell r="E895">
            <v>91982</v>
          </cell>
          <cell r="F895">
            <v>91982</v>
          </cell>
        </row>
        <row r="896">
          <cell r="A896" t="str">
            <v>I895</v>
          </cell>
          <cell r="B896" t="str">
            <v>TUBO DE POLIETILENO PE 100 A.D PN 12,5 DE 200 MM 8"</v>
          </cell>
          <cell r="C896" t="str">
            <v>Insumos</v>
          </cell>
          <cell r="D896" t="str">
            <v>M</v>
          </cell>
          <cell r="E896">
            <v>113197</v>
          </cell>
          <cell r="F896">
            <v>113197</v>
          </cell>
        </row>
        <row r="897">
          <cell r="A897" t="str">
            <v>I896</v>
          </cell>
          <cell r="B897" t="str">
            <v>TUBO DE POLIETILENO PE 100 A.D PN 16 DE 200 MM 8"</v>
          </cell>
          <cell r="C897" t="str">
            <v>Insumos</v>
          </cell>
          <cell r="D897" t="str">
            <v>M</v>
          </cell>
          <cell r="E897">
            <v>135973</v>
          </cell>
          <cell r="F897">
            <v>135973</v>
          </cell>
        </row>
        <row r="898">
          <cell r="A898" t="str">
            <v>I897</v>
          </cell>
          <cell r="B898" t="str">
            <v>TUBO DE POLIETILENO PE 100 A.D PN 10 DE 160 MM 6"</v>
          </cell>
          <cell r="C898" t="str">
            <v>Insumos</v>
          </cell>
          <cell r="D898" t="str">
            <v>M</v>
          </cell>
          <cell r="E898">
            <v>58751</v>
          </cell>
          <cell r="F898">
            <v>58751</v>
          </cell>
        </row>
        <row r="899">
          <cell r="A899" t="str">
            <v>I898</v>
          </cell>
          <cell r="B899" t="str">
            <v>TUBO DE POLIETILENO PE 100 A.D PN 12,5 DE 160 MM 6"</v>
          </cell>
          <cell r="C899" t="str">
            <v>Insumos</v>
          </cell>
          <cell r="D899" t="str">
            <v>M</v>
          </cell>
          <cell r="E899">
            <v>72673</v>
          </cell>
          <cell r="F899">
            <v>72673</v>
          </cell>
        </row>
        <row r="900">
          <cell r="A900" t="str">
            <v>I899</v>
          </cell>
          <cell r="B900" t="str">
            <v>TUBO DE POLIETILENO PE 100 A.D PN 16 DE 160 MM 6"</v>
          </cell>
          <cell r="C900" t="str">
            <v>Insumos</v>
          </cell>
          <cell r="D900" t="str">
            <v>M</v>
          </cell>
          <cell r="E900">
            <v>87232</v>
          </cell>
          <cell r="F900">
            <v>87232</v>
          </cell>
        </row>
        <row r="901">
          <cell r="A901" t="str">
            <v>I900</v>
          </cell>
          <cell r="B901" t="str">
            <v>TUBO DE POLIETILENO PE 100 A.D PN 10 DE 110 MM 4"</v>
          </cell>
          <cell r="C901" t="str">
            <v>Insumos</v>
          </cell>
          <cell r="D901" t="str">
            <v>M</v>
          </cell>
          <cell r="E901">
            <v>24953</v>
          </cell>
          <cell r="F901">
            <v>24953</v>
          </cell>
        </row>
        <row r="902">
          <cell r="A902" t="str">
            <v>I901</v>
          </cell>
          <cell r="B902" t="str">
            <v>TUBO DE POLIETILENO PE 100 A.D PN 12,5 DE 110 MM 4"</v>
          </cell>
          <cell r="C902" t="str">
            <v>Insumos</v>
          </cell>
          <cell r="D902" t="str">
            <v>M</v>
          </cell>
          <cell r="E902">
            <v>34298</v>
          </cell>
          <cell r="F902">
            <v>34298</v>
          </cell>
        </row>
        <row r="903">
          <cell r="A903" t="str">
            <v>I902</v>
          </cell>
          <cell r="B903" t="str">
            <v>TUBO DE POLIETILENO PE 100 A.D PN 16 DE 110 MM 4"</v>
          </cell>
          <cell r="C903" t="str">
            <v>Insumos</v>
          </cell>
          <cell r="D903" t="str">
            <v>M</v>
          </cell>
          <cell r="E903">
            <v>41097</v>
          </cell>
          <cell r="F903">
            <v>41097</v>
          </cell>
        </row>
        <row r="904">
          <cell r="A904" t="str">
            <v>I903</v>
          </cell>
          <cell r="B904" t="str">
            <v>TUBO DE POLIETILENO PE 100 A.D. PN 10 DE 90 M.M. (3,5")</v>
          </cell>
          <cell r="C904" t="str">
            <v>Insumos</v>
          </cell>
          <cell r="D904" t="str">
            <v>M</v>
          </cell>
          <cell r="E904">
            <v>16993</v>
          </cell>
          <cell r="F904">
            <v>16993</v>
          </cell>
        </row>
        <row r="905">
          <cell r="A905" t="str">
            <v>I904</v>
          </cell>
          <cell r="B905" t="str">
            <v>TUBO DE POLIETILENO PE 100 A.D. PN 12,5 DE 90 M.M. (3,5")</v>
          </cell>
          <cell r="C905" t="str">
            <v>Insumos</v>
          </cell>
          <cell r="D905" t="str">
            <v>M</v>
          </cell>
          <cell r="E905">
            <v>23188</v>
          </cell>
          <cell r="F905">
            <v>23188</v>
          </cell>
        </row>
        <row r="906">
          <cell r="A906" t="str">
            <v>I905</v>
          </cell>
          <cell r="B906" t="str">
            <v>TUBO DE POLIETILENO PE 100 A.D. PN 16 DE 90 M.M. (3,5")</v>
          </cell>
          <cell r="C906" t="str">
            <v>Insumos</v>
          </cell>
          <cell r="D906" t="str">
            <v>M</v>
          </cell>
          <cell r="E906">
            <v>27554</v>
          </cell>
          <cell r="F906">
            <v>27554</v>
          </cell>
        </row>
        <row r="907">
          <cell r="A907" t="str">
            <v>I906</v>
          </cell>
          <cell r="B907" t="str">
            <v>TUBO DE POLIETILENO PE 100 A.D. PN 10 DE 75 M.M. (3")</v>
          </cell>
          <cell r="C907" t="str">
            <v>Insumos</v>
          </cell>
          <cell r="D907" t="str">
            <v>M</v>
          </cell>
          <cell r="E907">
            <v>13330</v>
          </cell>
          <cell r="F907">
            <v>13330</v>
          </cell>
        </row>
        <row r="908">
          <cell r="A908" t="str">
            <v>I907</v>
          </cell>
          <cell r="B908" t="str">
            <v>TUBO DE POLIETILENO PE 100 A.D. PN 12,5 DE 75 M.M. (3")</v>
          </cell>
          <cell r="C908" t="str">
            <v>Insumos</v>
          </cell>
          <cell r="D908" t="str">
            <v>M</v>
          </cell>
          <cell r="E908">
            <v>15496</v>
          </cell>
          <cell r="F908">
            <v>15496</v>
          </cell>
        </row>
        <row r="909">
          <cell r="A909" t="str">
            <v>I908</v>
          </cell>
          <cell r="B909" t="str">
            <v>TUBO DE POLIETILENO PE 100 A.D. PN 16 DE 75 M.M. (3")</v>
          </cell>
          <cell r="C909" t="str">
            <v>Insumos</v>
          </cell>
          <cell r="D909" t="str">
            <v>M</v>
          </cell>
          <cell r="E909">
            <v>19093</v>
          </cell>
          <cell r="F909">
            <v>19093</v>
          </cell>
        </row>
        <row r="910">
          <cell r="A910" t="str">
            <v>I909</v>
          </cell>
          <cell r="B910" t="str">
            <v>TUBO DE POLIETILENO PE 100 A.D. PN 10 DE 63 M.M. (2.5")</v>
          </cell>
          <cell r="C910" t="str">
            <v>Insumos</v>
          </cell>
          <cell r="D910" t="str">
            <v>M</v>
          </cell>
          <cell r="E910">
            <v>11387</v>
          </cell>
          <cell r="F910">
            <v>11387</v>
          </cell>
        </row>
        <row r="911">
          <cell r="A911" t="str">
            <v>I910</v>
          </cell>
          <cell r="B911" t="str">
            <v>TUBO DE POLIETILENO PE 100 A.D. PN 12,5 DE 63 M.M. (2.5")</v>
          </cell>
          <cell r="C911" t="str">
            <v>Insumos</v>
          </cell>
          <cell r="D911" t="str">
            <v>M</v>
          </cell>
          <cell r="E911">
            <v>11385</v>
          </cell>
          <cell r="F911">
            <v>11385</v>
          </cell>
        </row>
        <row r="912">
          <cell r="A912" t="str">
            <v>I911</v>
          </cell>
          <cell r="B912" t="str">
            <v>TUBO DE POLIETILENO PE 100 A.D. PN 16 DE 63 M.M. (2.5")</v>
          </cell>
          <cell r="C912" t="str">
            <v>Insumos</v>
          </cell>
          <cell r="D912" t="str">
            <v>M</v>
          </cell>
          <cell r="E912">
            <v>13624</v>
          </cell>
          <cell r="F912">
            <v>13624</v>
          </cell>
        </row>
        <row r="913">
          <cell r="A913" t="str">
            <v>I912</v>
          </cell>
          <cell r="B913" t="str">
            <v>TUBO DE POLIETILENO PE 100 A.D. PN 10 DE 50 M.M. (2")</v>
          </cell>
          <cell r="C913" t="str">
            <v>Insumos</v>
          </cell>
          <cell r="D913" t="str">
            <v>M</v>
          </cell>
          <cell r="E913">
            <v>5684</v>
          </cell>
          <cell r="F913">
            <v>5684</v>
          </cell>
        </row>
        <row r="914">
          <cell r="A914" t="str">
            <v>I913</v>
          </cell>
          <cell r="B914" t="str">
            <v>TUBO DE POLIETILENO PE 100 A.D. PN 12,5 DE 50 M.M. (2")</v>
          </cell>
          <cell r="C914" t="str">
            <v>Insumos</v>
          </cell>
          <cell r="D914" t="str">
            <v>M</v>
          </cell>
          <cell r="E914">
            <v>6919</v>
          </cell>
          <cell r="F914">
            <v>6919</v>
          </cell>
        </row>
        <row r="915">
          <cell r="A915" t="str">
            <v>I914</v>
          </cell>
          <cell r="B915" t="str">
            <v>TUBO DE POLIETILENO PE 100 A.D. PN 16 DE 50 M.M. (2")</v>
          </cell>
          <cell r="C915" t="str">
            <v>Insumos</v>
          </cell>
          <cell r="D915" t="str">
            <v>M</v>
          </cell>
          <cell r="E915">
            <v>8580</v>
          </cell>
          <cell r="F915">
            <v>8580</v>
          </cell>
        </row>
        <row r="916">
          <cell r="A916" t="str">
            <v>I915</v>
          </cell>
          <cell r="B916" t="str">
            <v>TUBO DE POLIETILENO PE 80  A.D. PN 16 DE 20 M.M PARA ACOMETIDA</v>
          </cell>
          <cell r="C916" t="str">
            <v>Insumos</v>
          </cell>
          <cell r="D916" t="str">
            <v>M</v>
          </cell>
          <cell r="E916">
            <v>2060</v>
          </cell>
          <cell r="F916">
            <v>1731</v>
          </cell>
        </row>
        <row r="917">
          <cell r="A917" t="str">
            <v>I916</v>
          </cell>
          <cell r="B917" t="str">
            <v>TUBO DE POLIETILENO   PE 80 A.D PN 16 RDE 9  DE 32 M.M PARA ACOMETIDA</v>
          </cell>
          <cell r="C917" t="str">
            <v>Insumos</v>
          </cell>
          <cell r="D917" t="str">
            <v>M</v>
          </cell>
          <cell r="E917">
            <v>3665</v>
          </cell>
          <cell r="F917">
            <v>3080</v>
          </cell>
        </row>
        <row r="918">
          <cell r="A918" t="str">
            <v>I917</v>
          </cell>
          <cell r="B918" t="str">
            <v>SILLETA POLIETILENO PE 110 X 20 MM PARA SOCKET</v>
          </cell>
          <cell r="C918" t="str">
            <v>Insumos</v>
          </cell>
          <cell r="D918" t="str">
            <v>UND</v>
          </cell>
          <cell r="E918">
            <v>11629</v>
          </cell>
          <cell r="F918">
            <v>9772</v>
          </cell>
        </row>
        <row r="919">
          <cell r="A919" t="str">
            <v>I918</v>
          </cell>
          <cell r="B919" t="str">
            <v>SILLETA POLIETILENO PE 110 X 32 MM PARA SOCKET</v>
          </cell>
          <cell r="C919" t="str">
            <v>Insumos</v>
          </cell>
          <cell r="D919" t="str">
            <v>UND</v>
          </cell>
          <cell r="E919">
            <v>11629</v>
          </cell>
          <cell r="F919">
            <v>9772</v>
          </cell>
        </row>
        <row r="920">
          <cell r="A920" t="str">
            <v>I919</v>
          </cell>
          <cell r="B920" t="str">
            <v>RACOR  Y OTROS MATERIALES</v>
          </cell>
          <cell r="C920" t="str">
            <v>Insumos</v>
          </cell>
          <cell r="D920" t="str">
            <v>UND</v>
          </cell>
          <cell r="E920">
            <v>4598</v>
          </cell>
          <cell r="F920">
            <v>3864</v>
          </cell>
        </row>
        <row r="921">
          <cell r="A921" t="str">
            <v>I920</v>
          </cell>
          <cell r="B921" t="str">
            <v xml:space="preserve">ADAPTADOR MACHO PE 32 MM </v>
          </cell>
          <cell r="C921" t="str">
            <v>Insumos</v>
          </cell>
          <cell r="D921" t="str">
            <v>UND</v>
          </cell>
          <cell r="E921">
            <v>5877</v>
          </cell>
          <cell r="F921">
            <v>4939</v>
          </cell>
        </row>
        <row r="922">
          <cell r="A922" t="str">
            <v>I921</v>
          </cell>
          <cell r="B922" t="str">
            <v>VÁLVULA DE COMPUERTA ELÁSTICA VÁSTAGO NO ASCENDENTE HF DE 6" PARA ACUEDUCTO E.L</v>
          </cell>
          <cell r="C922" t="str">
            <v>Insumos</v>
          </cell>
          <cell r="D922" t="str">
            <v>UND</v>
          </cell>
          <cell r="E922">
            <v>1263527</v>
          </cell>
          <cell r="F922">
            <v>1061787</v>
          </cell>
        </row>
        <row r="923">
          <cell r="A923" t="str">
            <v>I922</v>
          </cell>
          <cell r="B923" t="str">
            <v>VÁLVULA DE COMPUERTA ELÁSTICA VÁSTAGO NO ASCENDENTE HF DE 4" PARA ACUEDUCTO E.L</v>
          </cell>
          <cell r="C923" t="str">
            <v>Insumos</v>
          </cell>
          <cell r="D923" t="str">
            <v>UND</v>
          </cell>
          <cell r="E923">
            <v>700378</v>
          </cell>
          <cell r="F923">
            <v>588553</v>
          </cell>
        </row>
        <row r="924">
          <cell r="A924" t="str">
            <v>I923</v>
          </cell>
          <cell r="B924" t="str">
            <v>VÁLVULA DE COMPUERTA ELÁSTICA VÁSTAGO NO ASCENDENTE HF DE 3" PARA ACUEDUCTO E.L</v>
          </cell>
          <cell r="C924" t="str">
            <v>Insumos</v>
          </cell>
          <cell r="D924" t="str">
            <v>UND</v>
          </cell>
          <cell r="E924">
            <v>539904</v>
          </cell>
          <cell r="F924">
            <v>453701</v>
          </cell>
        </row>
        <row r="925">
          <cell r="A925" t="str">
            <v>I924</v>
          </cell>
          <cell r="B925" t="str">
            <v>VÁLVULA DE COMPUERTA ELÁSTICA VÁSTAGO NO ASCENDENTE HF DE 8" PARA ACUEDUCTO BRIDADA</v>
          </cell>
          <cell r="C925" t="str">
            <v>Insumos</v>
          </cell>
          <cell r="D925" t="str">
            <v>UND</v>
          </cell>
          <cell r="E925">
            <v>2075635</v>
          </cell>
          <cell r="F925">
            <v>1744231</v>
          </cell>
        </row>
        <row r="926">
          <cell r="A926" t="str">
            <v>I925</v>
          </cell>
          <cell r="B926" t="str">
            <v>VÁLVULA DE COMPUERTA ELÁSTICA VÁSTAGO NO ASCENDENTE HF DE 6" PARA ACUEDUCTO BRIDADA</v>
          </cell>
          <cell r="C926" t="str">
            <v>Insumos</v>
          </cell>
          <cell r="D926" t="str">
            <v>UND</v>
          </cell>
          <cell r="E926">
            <v>1478740</v>
          </cell>
          <cell r="F926">
            <v>1242639</v>
          </cell>
        </row>
        <row r="927">
          <cell r="A927" t="str">
            <v>I926</v>
          </cell>
          <cell r="B927" t="str">
            <v>VÁLVULA DE COMPUERTA ELÁSTICA VÁSTAGO NO ASCENDENTE HF DE 4" PARA ACUEDUCTO BRIDADA</v>
          </cell>
          <cell r="C927" t="str">
            <v>Insumos</v>
          </cell>
          <cell r="D927" t="str">
            <v>UND</v>
          </cell>
          <cell r="E927">
            <v>790360</v>
          </cell>
          <cell r="F927">
            <v>664168</v>
          </cell>
        </row>
        <row r="928">
          <cell r="A928" t="str">
            <v>I927</v>
          </cell>
          <cell r="B928" t="str">
            <v>VÁLVULA DE COMPUERTA ELÁSTICA VÁSTAGO NO ASCENDENTE HF DE 3" PARA ACUEDUCTO BRIDADA</v>
          </cell>
          <cell r="C928" t="str">
            <v>Insumos</v>
          </cell>
          <cell r="D928" t="str">
            <v>UND</v>
          </cell>
          <cell r="E928">
            <v>633637</v>
          </cell>
          <cell r="F928">
            <v>532468</v>
          </cell>
        </row>
        <row r="929">
          <cell r="A929" t="str">
            <v>I928</v>
          </cell>
          <cell r="B929" t="str">
            <v>VÁLVULA DE COMPUERTA ELÁSTICA VÁSTAGO NO ASCENDENTE HF DE 2" PARA ACUEDUCTO BRIDADA</v>
          </cell>
          <cell r="C929" t="str">
            <v>Insumos</v>
          </cell>
          <cell r="D929" t="str">
            <v>UND</v>
          </cell>
          <cell r="E929">
            <v>420676</v>
          </cell>
          <cell r="F929">
            <v>353509</v>
          </cell>
        </row>
        <row r="930">
          <cell r="A930" t="str">
            <v>I929</v>
          </cell>
          <cell r="B930" t="str">
            <v>HIDRANTE BRIDADO HF TIPO TRÁFICO DE 4"</v>
          </cell>
          <cell r="C930" t="str">
            <v>Insumos</v>
          </cell>
          <cell r="D930" t="str">
            <v>UND</v>
          </cell>
          <cell r="E930">
            <v>3331663</v>
          </cell>
          <cell r="F930">
            <v>2799717</v>
          </cell>
        </row>
        <row r="931">
          <cell r="A931" t="str">
            <v>I930</v>
          </cell>
          <cell r="B931" t="str">
            <v xml:space="preserve">HIDRANTE BRIDADO HF TIPO MILÁN DE 3" </v>
          </cell>
          <cell r="C931" t="str">
            <v>Insumos</v>
          </cell>
          <cell r="D931" t="str">
            <v>UND</v>
          </cell>
          <cell r="E931">
            <v>2266103</v>
          </cell>
          <cell r="F931">
            <v>1904288</v>
          </cell>
        </row>
        <row r="932">
          <cell r="A932" t="str">
            <v>I931</v>
          </cell>
          <cell r="B932" t="str">
            <v>TAPA PORTAVÁLVULA HD</v>
          </cell>
          <cell r="C932" t="str">
            <v>Insumos</v>
          </cell>
          <cell r="D932" t="str">
            <v>UND</v>
          </cell>
          <cell r="E932">
            <v>136643</v>
          </cell>
          <cell r="F932">
            <v>114826</v>
          </cell>
        </row>
        <row r="933">
          <cell r="A933" t="str">
            <v>I932</v>
          </cell>
          <cell r="B933" t="str">
            <v>CAJA RECTANGULAR HF CON LOGOTIPO DE AGUAS DE MZALES</v>
          </cell>
          <cell r="C933" t="str">
            <v>Insumos</v>
          </cell>
          <cell r="D933" t="str">
            <v>UND</v>
          </cell>
          <cell r="E933">
            <v>69154</v>
          </cell>
          <cell r="F933">
            <v>58113</v>
          </cell>
        </row>
        <row r="934">
          <cell r="A934" t="str">
            <v>I933</v>
          </cell>
          <cell r="B934" t="str">
            <v>TAPON ROSCADO DE= 4" (100 MM) PVC PRESION</v>
          </cell>
          <cell r="C934" t="str">
            <v>Insumos</v>
          </cell>
          <cell r="D934" t="str">
            <v>UND</v>
          </cell>
          <cell r="E934">
            <v>49674</v>
          </cell>
          <cell r="F934">
            <v>41743</v>
          </cell>
        </row>
        <row r="935">
          <cell r="A935" t="str">
            <v>I934</v>
          </cell>
          <cell r="B935" t="str">
            <v>REDUCCION 6"X4"</v>
          </cell>
          <cell r="C935" t="str">
            <v>Insumos</v>
          </cell>
          <cell r="D935" t="str">
            <v>UND</v>
          </cell>
          <cell r="E935">
            <v>39796</v>
          </cell>
          <cell r="F935">
            <v>33442</v>
          </cell>
        </row>
        <row r="936">
          <cell r="A936" t="str">
            <v>I935</v>
          </cell>
          <cell r="B936" t="str">
            <v>TUBERIA MUEBLE RECTANGULARX 6M. ACERO LAMINADO EN FRIO; 76MMX38MM, ESPESOR 0.9MM, CALIBRE 20, CON TAPAS LATERALES</v>
          </cell>
          <cell r="C936" t="str">
            <v>Insumos</v>
          </cell>
          <cell r="D936" t="str">
            <v>M</v>
          </cell>
          <cell r="E936">
            <v>39934</v>
          </cell>
          <cell r="F936">
            <v>33558</v>
          </cell>
        </row>
        <row r="937">
          <cell r="A937" t="str">
            <v>I936</v>
          </cell>
          <cell r="B937" t="str">
            <v>TUBERIA GALVANIZADA 2" CAL 16</v>
          </cell>
          <cell r="C937" t="str">
            <v>Insumos</v>
          </cell>
          <cell r="D937" t="str">
            <v>M</v>
          </cell>
          <cell r="E937">
            <v>16073</v>
          </cell>
          <cell r="F937">
            <v>13507</v>
          </cell>
        </row>
        <row r="938">
          <cell r="A938" t="str">
            <v>I937</v>
          </cell>
          <cell r="B938" t="str">
            <v>BLOQUE CONCRETO COMUN</v>
          </cell>
          <cell r="C938" t="str">
            <v>Insumos</v>
          </cell>
          <cell r="D938" t="str">
            <v>UND</v>
          </cell>
          <cell r="E938">
            <v>4166</v>
          </cell>
          <cell r="F938">
            <v>3501</v>
          </cell>
        </row>
        <row r="939">
          <cell r="A939" t="str">
            <v>I938</v>
          </cell>
          <cell r="B939" t="str">
            <v xml:space="preserve">BLOQUE CONCRETO DECORATIVO CATALÁN LISO GRIS VERDE OLIVA 15*10*30 </v>
          </cell>
          <cell r="C939" t="str">
            <v>Insumos</v>
          </cell>
          <cell r="D939" t="str">
            <v>UND</v>
          </cell>
          <cell r="E939">
            <v>4316</v>
          </cell>
          <cell r="F939">
            <v>3627</v>
          </cell>
        </row>
        <row r="940">
          <cell r="A940" t="str">
            <v>I939</v>
          </cell>
          <cell r="B940" t="str">
            <v>BLOQUE ESTRUCTURAL CONCRETO LISO 12*20*40  CM. TIPO ADOQUINAR O SIMILAR.</v>
          </cell>
          <cell r="C940" t="str">
            <v>Insumos</v>
          </cell>
          <cell r="D940" t="str">
            <v>UND</v>
          </cell>
          <cell r="E940">
            <v>3178</v>
          </cell>
          <cell r="F940">
            <v>2671</v>
          </cell>
        </row>
        <row r="941">
          <cell r="A941" t="str">
            <v>I940</v>
          </cell>
          <cell r="B941" t="str">
            <v>LADRILLO TOLETE COMUN</v>
          </cell>
          <cell r="C941" t="str">
            <v>Insumos</v>
          </cell>
          <cell r="D941" t="str">
            <v>UND</v>
          </cell>
          <cell r="E941">
            <v>358</v>
          </cell>
          <cell r="F941">
            <v>301</v>
          </cell>
        </row>
        <row r="942">
          <cell r="A942" t="str">
            <v>I941</v>
          </cell>
          <cell r="B942" t="str">
            <v>BLOQUE DIVISORIO Nº 5 ( 33 X 23 X 11.5 CM) ARCILLA TIPO SANTAFÉ O SIMILAR.</v>
          </cell>
          <cell r="C942" t="str">
            <v>Insumos</v>
          </cell>
          <cell r="D942" t="str">
            <v>UND</v>
          </cell>
          <cell r="E942">
            <v>1790</v>
          </cell>
          <cell r="F942">
            <v>1504</v>
          </cell>
        </row>
        <row r="943">
          <cell r="A943" t="str">
            <v>I942</v>
          </cell>
          <cell r="B943" t="str">
            <v>BLOQUE ESTRUCTURAL CONCRETO LISO 15*20*40 CM. TIPO ADOQUINAR O SIMILAR.</v>
          </cell>
          <cell r="C943" t="str">
            <v>Insumos</v>
          </cell>
          <cell r="D943" t="str">
            <v>UND</v>
          </cell>
          <cell r="E943">
            <v>2167</v>
          </cell>
          <cell r="F943">
            <v>1821</v>
          </cell>
        </row>
        <row r="944">
          <cell r="A944" t="str">
            <v>I943</v>
          </cell>
          <cell r="B944" t="str">
            <v>LADRILLO 1/4 X 26  TONO OCRE ( 26 X 6 CM) TIPO MOORE O SIMILAR</v>
          </cell>
          <cell r="C944" t="str">
            <v>Insumos</v>
          </cell>
          <cell r="D944" t="str">
            <v>UND</v>
          </cell>
          <cell r="E944">
            <v>650</v>
          </cell>
          <cell r="F944">
            <v>546</v>
          </cell>
        </row>
        <row r="945">
          <cell r="A945" t="str">
            <v>I944</v>
          </cell>
          <cell r="B945" t="str">
            <v>LADRILLO TOLETE RECOCIDO (24,5 X 12 X 6 CM)</v>
          </cell>
          <cell r="C945" t="str">
            <v>Insumos</v>
          </cell>
          <cell r="D945" t="str">
            <v>UND</v>
          </cell>
          <cell r="E945">
            <v>1919</v>
          </cell>
          <cell r="F945">
            <v>1613</v>
          </cell>
        </row>
        <row r="946">
          <cell r="A946" t="str">
            <v>I945</v>
          </cell>
          <cell r="B946" t="str">
            <v>LADRILLO ESTRUCTURAL PORTANTE PRENSADO 30 X 6 CM. (29 X 12 X 9 CM) ARCILLA TIPO SANTAFÉ O SIMILAR.</v>
          </cell>
          <cell r="C946" t="str">
            <v>Insumos</v>
          </cell>
          <cell r="D946" t="str">
            <v>UND</v>
          </cell>
          <cell r="E946">
            <v>1626</v>
          </cell>
          <cell r="F946">
            <v>1366</v>
          </cell>
        </row>
        <row r="947">
          <cell r="A947" t="str">
            <v>I946</v>
          </cell>
          <cell r="B947" t="str">
            <v>LADRILLO ESTRUCTURAL PORTANTE PRENSADO 30 X 9 CM. (29 X 14.5 X 9 CM) ARCILLA TIPO SANTAFÉ O SIMILAR.</v>
          </cell>
          <cell r="C947" t="str">
            <v>Insumos</v>
          </cell>
          <cell r="D947" t="str">
            <v>UND</v>
          </cell>
          <cell r="E947">
            <v>1909</v>
          </cell>
          <cell r="F947">
            <v>1604</v>
          </cell>
        </row>
        <row r="948">
          <cell r="A948" t="str">
            <v>I947</v>
          </cell>
          <cell r="B948" t="str">
            <v>LADRILLO FACHADA PRENSADO LIVIANO (24.5 X 12 X 6 CM) ARCILLA TIPO SANTAFÉ O SIMILAR.</v>
          </cell>
          <cell r="C948" t="str">
            <v>Insumos</v>
          </cell>
          <cell r="D948" t="str">
            <v>UND</v>
          </cell>
          <cell r="E948">
            <v>1007</v>
          </cell>
          <cell r="F948">
            <v>846</v>
          </cell>
        </row>
        <row r="949">
          <cell r="A949" t="str">
            <v>I948</v>
          </cell>
          <cell r="B949" t="str">
            <v>LADRILLO FACHADA PRENSADO MACIZO (24.5 X 12 X 5.5 CM) ARCILLA TIPO SANTAFÉ O SIMILAR.</v>
          </cell>
          <cell r="C949" t="str">
            <v>Insumos</v>
          </cell>
          <cell r="D949" t="str">
            <v>UND</v>
          </cell>
          <cell r="E949">
            <v>1066</v>
          </cell>
          <cell r="F949">
            <v>896</v>
          </cell>
        </row>
        <row r="950">
          <cell r="A950" t="str">
            <v>I949</v>
          </cell>
          <cell r="B950" t="str">
            <v>PIEZA ESPECIAL EN "L"  25 X 12.5 X 6 CM. TONO OCRE TIPO MOORE O SIMILAR.</v>
          </cell>
          <cell r="C950" t="str">
            <v>Insumos</v>
          </cell>
          <cell r="D950" t="str">
            <v>UND</v>
          </cell>
          <cell r="E950">
            <v>1917</v>
          </cell>
          <cell r="F950">
            <v>1611</v>
          </cell>
        </row>
        <row r="951">
          <cell r="A951" t="str">
            <v>I950</v>
          </cell>
          <cell r="B951" t="str">
            <v>ADOQUIN DE ARCILLA COLOR ( 8*10*20) PUESTO EN OBRA</v>
          </cell>
          <cell r="C951" t="str">
            <v>Insumos</v>
          </cell>
          <cell r="D951" t="str">
            <v>UND</v>
          </cell>
          <cell r="E951">
            <v>863</v>
          </cell>
          <cell r="F951">
            <v>725</v>
          </cell>
        </row>
        <row r="952">
          <cell r="A952" t="str">
            <v>I951</v>
          </cell>
          <cell r="B952" t="str">
            <v xml:space="preserve">BLOQUE  Nº 4 ARCILLA </v>
          </cell>
          <cell r="C952" t="str">
            <v>Insumos</v>
          </cell>
          <cell r="D952" t="str">
            <v>UND</v>
          </cell>
          <cell r="E952">
            <v>1423</v>
          </cell>
          <cell r="F952">
            <v>1196</v>
          </cell>
        </row>
        <row r="953">
          <cell r="A953" t="str">
            <v>I952</v>
          </cell>
          <cell r="B953" t="str">
            <v>BLOQUE ESTRUCTURAL CONCRETO LISO 20*20*40 CM. TIPO ADOQUINAR O SIMILAR.</v>
          </cell>
          <cell r="C953" t="str">
            <v>Insumos</v>
          </cell>
          <cell r="D953" t="str">
            <v>UND</v>
          </cell>
          <cell r="E953">
            <v>2667</v>
          </cell>
          <cell r="F953">
            <v>2241</v>
          </cell>
        </row>
        <row r="954">
          <cell r="A954" t="str">
            <v>I953</v>
          </cell>
          <cell r="B954" t="str">
            <v>CERCO ORDINARIO 8 CM X 8 CM X 4 M.</v>
          </cell>
          <cell r="C954" t="str">
            <v>Insumos</v>
          </cell>
          <cell r="D954" t="str">
            <v>M</v>
          </cell>
          <cell r="E954">
            <v>35804</v>
          </cell>
          <cell r="F954">
            <v>35804</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984833</v>
          </cell>
          <cell r="F955">
            <v>984833</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1310751</v>
          </cell>
          <cell r="F956">
            <v>1310751</v>
          </cell>
        </row>
        <row r="957">
          <cell r="A957" t="str">
            <v>I956</v>
          </cell>
          <cell r="B957" t="str">
            <v xml:space="preserve">DURMIENTE  4*4  </v>
          </cell>
          <cell r="C957" t="str">
            <v>Insumos</v>
          </cell>
          <cell r="D957" t="str">
            <v>M</v>
          </cell>
          <cell r="E957">
            <v>4025</v>
          </cell>
          <cell r="F957">
            <v>4025</v>
          </cell>
        </row>
        <row r="958">
          <cell r="A958" t="str">
            <v>I957</v>
          </cell>
          <cell r="B958" t="str">
            <v>LISTON 2 X 4</v>
          </cell>
          <cell r="C958" t="str">
            <v>Insumos</v>
          </cell>
          <cell r="D958" t="str">
            <v>M</v>
          </cell>
          <cell r="E958">
            <v>3426</v>
          </cell>
          <cell r="F958">
            <v>3426</v>
          </cell>
        </row>
        <row r="959">
          <cell r="A959" t="str">
            <v>I958</v>
          </cell>
          <cell r="B959" t="str">
            <v>LISTON CEDRO MACHO 5 CM X 2.5 CM X 3 M.</v>
          </cell>
          <cell r="C959" t="str">
            <v>Insumos</v>
          </cell>
          <cell r="D959" t="str">
            <v>M</v>
          </cell>
          <cell r="E959">
            <v>3597</v>
          </cell>
          <cell r="F959">
            <v>3597</v>
          </cell>
        </row>
        <row r="960">
          <cell r="A960" t="str">
            <v>I959</v>
          </cell>
          <cell r="B960" t="str">
            <v>MARCO EN MADECOR SENCILLO - KIT DE MARKO MADECOR TIPO PIZANO O SIMILAR (2 LARGUEROS DE 2,40 M Y UN CABEZAL DE 1,20 M.) ANCHO MURO: 10 A 18 CM.</v>
          </cell>
          <cell r="C960" t="str">
            <v>Insumos</v>
          </cell>
          <cell r="D960" t="str">
            <v>UND</v>
          </cell>
          <cell r="E960">
            <v>155326</v>
          </cell>
          <cell r="F960">
            <v>155326</v>
          </cell>
        </row>
        <row r="961">
          <cell r="A961" t="str">
            <v>I960</v>
          </cell>
          <cell r="B961" t="str">
            <v>MARCO EN MADECOR SENCILLO - KIT DE MARKO MADECOR TIPO PIZANO O SIMILAR (2 LARGUEROS DE 2,40 M Y UN CABEZAL DE 1,20 M.) ANCHO MURO: 8 CM.</v>
          </cell>
          <cell r="C961" t="str">
            <v>Insumos</v>
          </cell>
          <cell r="D961" t="str">
            <v>UND</v>
          </cell>
          <cell r="E961">
            <v>125836</v>
          </cell>
          <cell r="F961">
            <v>125836</v>
          </cell>
        </row>
        <row r="962">
          <cell r="A962" t="str">
            <v>I961</v>
          </cell>
          <cell r="B962" t="str">
            <v>MARCO EN MADERA CHINGALE SENCILLO - KIT DE MARKO MADERA TIPO PIZANO O SIMILAR. (2 LARGUEROS DE 2,40 M Y UN CABEZAL DE 1,20 M.) ANCHO MURO: 8 CM.</v>
          </cell>
          <cell r="C962" t="str">
            <v>Insumos</v>
          </cell>
          <cell r="D962" t="str">
            <v>UND</v>
          </cell>
          <cell r="E962">
            <v>75612</v>
          </cell>
          <cell r="F962">
            <v>75612</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198637</v>
          </cell>
          <cell r="F963">
            <v>198637</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430136</v>
          </cell>
          <cell r="F964">
            <v>430136</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335799</v>
          </cell>
          <cell r="F965">
            <v>335799</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170577</v>
          </cell>
          <cell r="F966">
            <v>170577</v>
          </cell>
        </row>
        <row r="967">
          <cell r="A967" t="str">
            <v>I966</v>
          </cell>
          <cell r="B967" t="str">
            <v>TELERA 20 CM X 4 CM X 3 M.</v>
          </cell>
          <cell r="C967" t="str">
            <v>Insumos</v>
          </cell>
          <cell r="D967" t="str">
            <v>M</v>
          </cell>
          <cell r="E967">
            <v>9145</v>
          </cell>
          <cell r="F967">
            <v>9145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234652</v>
          </cell>
          <cell r="F968">
            <v>234652</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215104</v>
          </cell>
          <cell r="F969">
            <v>215104</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247744</v>
          </cell>
          <cell r="F970">
            <v>247744</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228194</v>
          </cell>
          <cell r="F971">
            <v>228194</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182418</v>
          </cell>
          <cell r="F972">
            <v>182418</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162868</v>
          </cell>
          <cell r="F973">
            <v>162868</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223135</v>
          </cell>
          <cell r="F974">
            <v>223135</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203585</v>
          </cell>
          <cell r="F975">
            <v>203585</v>
          </cell>
        </row>
        <row r="976">
          <cell r="A976" t="str">
            <v>I975</v>
          </cell>
          <cell r="B976" t="str">
            <v>CUARTON 8 CM * 4 CM * 3 M</v>
          </cell>
          <cell r="C976" t="str">
            <v>Insumos</v>
          </cell>
          <cell r="D976" t="str">
            <v>M</v>
          </cell>
          <cell r="E976">
            <v>3296</v>
          </cell>
          <cell r="F976">
            <v>3296</v>
          </cell>
        </row>
        <row r="977">
          <cell r="A977" t="str">
            <v>I976</v>
          </cell>
          <cell r="B977" t="str">
            <v>CUARTON ORDINARIO 8 CM *4 CM *3M</v>
          </cell>
          <cell r="C977" t="str">
            <v>Insumos</v>
          </cell>
          <cell r="D977" t="str">
            <v>M</v>
          </cell>
          <cell r="E977">
            <v>2683</v>
          </cell>
          <cell r="F977">
            <v>2683</v>
          </cell>
        </row>
        <row r="978">
          <cell r="A978" t="str">
            <v>I977</v>
          </cell>
          <cell r="B978" t="str">
            <v>TABLA BURRA 30 CM * 2.5 CM * 3 M</v>
          </cell>
          <cell r="C978" t="str">
            <v>Insumos</v>
          </cell>
          <cell r="D978" t="str">
            <v>UND</v>
          </cell>
          <cell r="E978">
            <v>18017</v>
          </cell>
          <cell r="F978">
            <v>18017</v>
          </cell>
        </row>
        <row r="979">
          <cell r="A979" t="str">
            <v>I978</v>
          </cell>
          <cell r="B979" t="str">
            <v>TABLA CHAPA EN CEDRO MACHO 30 CM X 2 CM X 3 M.</v>
          </cell>
          <cell r="C979" t="str">
            <v>Insumos</v>
          </cell>
          <cell r="D979" t="str">
            <v>M</v>
          </cell>
          <cell r="E979">
            <v>5266</v>
          </cell>
          <cell r="F979">
            <v>5266</v>
          </cell>
        </row>
        <row r="980">
          <cell r="A980" t="str">
            <v>I979</v>
          </cell>
          <cell r="B980" t="str">
            <v>TABLA CHAPA ORDINARIO 30 CM X 2 CM X 3 M.</v>
          </cell>
          <cell r="C980" t="str">
            <v>Insumos</v>
          </cell>
          <cell r="D980" t="str">
            <v>UND</v>
          </cell>
          <cell r="E980">
            <v>14472</v>
          </cell>
          <cell r="F980">
            <v>14472</v>
          </cell>
        </row>
        <row r="981">
          <cell r="A981" t="str">
            <v>I980</v>
          </cell>
          <cell r="B981" t="str">
            <v>TIRAS ALISTADO 3 X 3 X 3</v>
          </cell>
          <cell r="C981" t="str">
            <v>Insumos</v>
          </cell>
          <cell r="D981" t="str">
            <v>M</v>
          </cell>
          <cell r="E981">
            <v>828</v>
          </cell>
          <cell r="F981">
            <v>828</v>
          </cell>
        </row>
        <row r="982">
          <cell r="A982" t="str">
            <v>I981</v>
          </cell>
          <cell r="B982" t="str">
            <v>VARA DE CLAVO</v>
          </cell>
          <cell r="C982" t="str">
            <v>Insumos</v>
          </cell>
          <cell r="D982" t="str">
            <v>M</v>
          </cell>
          <cell r="E982">
            <v>1882</v>
          </cell>
          <cell r="F982">
            <v>1882</v>
          </cell>
        </row>
        <row r="983">
          <cell r="A983" t="str">
            <v>I982</v>
          </cell>
          <cell r="B983" t="str">
            <v xml:space="preserve">TABLA BURRA EN CEDRO MACHO 0,23 X 3 MTS </v>
          </cell>
          <cell r="C983" t="str">
            <v>Insumos</v>
          </cell>
          <cell r="D983" t="str">
            <v>UND</v>
          </cell>
          <cell r="E983">
            <v>96733</v>
          </cell>
          <cell r="F983">
            <v>96733</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383984</v>
          </cell>
          <cell r="F984">
            <v>383984</v>
          </cell>
        </row>
        <row r="985">
          <cell r="A985" t="str">
            <v>I984</v>
          </cell>
          <cell r="B985" t="str">
            <v>ESTERILLA DE GUADUA</v>
          </cell>
          <cell r="C985" t="str">
            <v>Insumos</v>
          </cell>
          <cell r="D985" t="str">
            <v>M2</v>
          </cell>
          <cell r="E985">
            <v>3838</v>
          </cell>
          <cell r="F985">
            <v>3838</v>
          </cell>
        </row>
        <row r="986">
          <cell r="A986" t="str">
            <v>I985</v>
          </cell>
          <cell r="B986" t="str">
            <v>TELERA 0,05X0,22X2,90 M (3 USOS)</v>
          </cell>
          <cell r="C986" t="str">
            <v>Insumos</v>
          </cell>
          <cell r="D986" t="str">
            <v>UND</v>
          </cell>
          <cell r="E986">
            <v>25906</v>
          </cell>
          <cell r="F986">
            <v>25906</v>
          </cell>
        </row>
        <row r="987">
          <cell r="A987" t="str">
            <v>I986</v>
          </cell>
          <cell r="B987" t="str">
            <v>GUADUA CEPA DE 5 VARAS</v>
          </cell>
          <cell r="C987" t="str">
            <v>Insumos</v>
          </cell>
          <cell r="D987" t="str">
            <v>UND</v>
          </cell>
          <cell r="E987">
            <v>7384</v>
          </cell>
          <cell r="F987">
            <v>7384</v>
          </cell>
        </row>
        <row r="988">
          <cell r="A988" t="str">
            <v>I987</v>
          </cell>
          <cell r="B988" t="str">
            <v>VARILLÓN DE 0,02 X 0,05 X 2,80</v>
          </cell>
          <cell r="C988" t="str">
            <v>Insumos</v>
          </cell>
          <cell r="D988" t="str">
            <v>UND</v>
          </cell>
          <cell r="E988">
            <v>2451</v>
          </cell>
          <cell r="F988">
            <v>2451</v>
          </cell>
        </row>
        <row r="989">
          <cell r="A989" t="str">
            <v>I988</v>
          </cell>
          <cell r="B989" t="str">
            <v>VARILLON DE SAJO</v>
          </cell>
          <cell r="C989" t="str">
            <v>Insumos</v>
          </cell>
          <cell r="D989" t="str">
            <v>UND</v>
          </cell>
          <cell r="E989">
            <v>13305</v>
          </cell>
          <cell r="F989">
            <v>13305</v>
          </cell>
        </row>
        <row r="990">
          <cell r="A990" t="str">
            <v>I989</v>
          </cell>
          <cell r="B990" t="str">
            <v>GUADUA SOBREBASA L= 1.50 MT. 3 USOS</v>
          </cell>
          <cell r="C990" t="str">
            <v>Insumos</v>
          </cell>
          <cell r="D990" t="str">
            <v>UND</v>
          </cell>
          <cell r="E990">
            <v>4903</v>
          </cell>
          <cell r="F990">
            <v>4903</v>
          </cell>
        </row>
        <row r="991">
          <cell r="A991" t="str">
            <v>I990</v>
          </cell>
          <cell r="B991" t="str">
            <v>TABLA 1"X10"X3M</v>
          </cell>
          <cell r="C991" t="str">
            <v>Insumos</v>
          </cell>
          <cell r="D991" t="str">
            <v>UND</v>
          </cell>
          <cell r="E991">
            <v>11202</v>
          </cell>
          <cell r="F991">
            <v>11202</v>
          </cell>
        </row>
        <row r="992">
          <cell r="A992" t="str">
            <v>I991</v>
          </cell>
          <cell r="B992" t="str">
            <v>CUARTON 2"X4"X3M</v>
          </cell>
          <cell r="C992" t="str">
            <v>Insumos</v>
          </cell>
          <cell r="D992" t="str">
            <v>UND</v>
          </cell>
          <cell r="E992">
            <v>10503</v>
          </cell>
          <cell r="F992">
            <v>10503</v>
          </cell>
        </row>
        <row r="993">
          <cell r="A993" t="str">
            <v>I992</v>
          </cell>
          <cell r="B993" t="str">
            <v>GUADUA PARA FILTRO</v>
          </cell>
          <cell r="C993" t="str">
            <v>Insumos</v>
          </cell>
          <cell r="D993" t="str">
            <v>ML</v>
          </cell>
          <cell r="E993">
            <v>1402</v>
          </cell>
          <cell r="F993">
            <v>1402</v>
          </cell>
        </row>
        <row r="994">
          <cell r="A994" t="str">
            <v>I993</v>
          </cell>
          <cell r="B994" t="str">
            <v>RASTROJO PARA FILTROS VIVOS</v>
          </cell>
          <cell r="C994" t="str">
            <v>Insumos</v>
          </cell>
          <cell r="D994" t="str">
            <v>M2</v>
          </cell>
          <cell r="E994">
            <v>1120</v>
          </cell>
          <cell r="F994">
            <v>1120</v>
          </cell>
        </row>
        <row r="995">
          <cell r="A995" t="str">
            <v>I994</v>
          </cell>
          <cell r="B995" t="str">
            <v>GUADUILLA</v>
          </cell>
          <cell r="C995" t="str">
            <v>Insumos</v>
          </cell>
          <cell r="D995" t="str">
            <v>UND</v>
          </cell>
          <cell r="E995">
            <v>1402</v>
          </cell>
          <cell r="F995">
            <v>1402</v>
          </cell>
        </row>
        <row r="996">
          <cell r="A996" t="str">
            <v>I995</v>
          </cell>
          <cell r="B996" t="str">
            <v>VIGUETA CHANUL 3 MTRS</v>
          </cell>
          <cell r="C996" t="str">
            <v>Insumos</v>
          </cell>
          <cell r="D996" t="str">
            <v>ML</v>
          </cell>
          <cell r="E996">
            <v>8775</v>
          </cell>
          <cell r="F996">
            <v>8775</v>
          </cell>
        </row>
        <row r="997">
          <cell r="A997" t="str">
            <v>I996</v>
          </cell>
          <cell r="B997" t="str">
            <v>TABLA X 3 CHANUL</v>
          </cell>
          <cell r="C997" t="str">
            <v>Insumos</v>
          </cell>
          <cell r="D997" t="str">
            <v>UND</v>
          </cell>
          <cell r="E997">
            <v>18904</v>
          </cell>
          <cell r="F997">
            <v>18904</v>
          </cell>
        </row>
        <row r="998">
          <cell r="A998" t="str">
            <v>I997</v>
          </cell>
          <cell r="B998" t="str">
            <v>CUARTON CHANUL 3 MTRS</v>
          </cell>
          <cell r="C998" t="str">
            <v>Insumos</v>
          </cell>
          <cell r="D998" t="str">
            <v>UND</v>
          </cell>
          <cell r="E998">
            <v>18623</v>
          </cell>
          <cell r="F998">
            <v>18623</v>
          </cell>
        </row>
        <row r="999">
          <cell r="A999" t="str">
            <v>I998</v>
          </cell>
          <cell r="B999" t="str">
            <v>LATA DE GUADUA</v>
          </cell>
          <cell r="C999" t="str">
            <v>Insumos</v>
          </cell>
          <cell r="D999" t="str">
            <v>UND</v>
          </cell>
          <cell r="E999">
            <v>419</v>
          </cell>
          <cell r="F999">
            <v>419</v>
          </cell>
        </row>
        <row r="1000">
          <cell r="A1000" t="str">
            <v>I999</v>
          </cell>
          <cell r="B1000" t="str">
            <v>POSTE DE MADERA DE CHANUL</v>
          </cell>
          <cell r="C1000" t="str">
            <v>Insumos</v>
          </cell>
          <cell r="D1000" t="str">
            <v>UND</v>
          </cell>
          <cell r="E1000">
            <v>21930</v>
          </cell>
          <cell r="F1000">
            <v>21930</v>
          </cell>
        </row>
        <row r="1001">
          <cell r="A1001" t="str">
            <v>I1000</v>
          </cell>
          <cell r="B1001" t="str">
            <v>AJUSTADOR PARA DILUSION DE PINTURA EPOXI POLIAMIDA CON CATALIZADOR - TIPO PINTUCO REF. 125290 O SIMILAR</v>
          </cell>
          <cell r="C1001" t="str">
            <v>Insumos</v>
          </cell>
          <cell r="D1001" t="str">
            <v>GAL</v>
          </cell>
          <cell r="E1001">
            <v>51738</v>
          </cell>
          <cell r="F1001">
            <v>43477</v>
          </cell>
        </row>
        <row r="1002">
          <cell r="A1002" t="str">
            <v>I1001</v>
          </cell>
          <cell r="B1002" t="str">
            <v>ANTICORROSIVO PREMIUM - TIPO PINTUCO REF. 513 O SIMILAR</v>
          </cell>
          <cell r="C1002" t="str">
            <v>Insumos</v>
          </cell>
          <cell r="D1002" t="str">
            <v>GAL</v>
          </cell>
          <cell r="E1002">
            <v>64674</v>
          </cell>
          <cell r="F1002">
            <v>54348</v>
          </cell>
        </row>
        <row r="1003">
          <cell r="A1003" t="str">
            <v>I1002</v>
          </cell>
          <cell r="B1003" t="str">
            <v>ESMALTE SINTETICO PINTULUX - TIPO PINTUCO REF. SEGÚN COLOR DISEÑO O SIMILAR</v>
          </cell>
          <cell r="C1003" t="str">
            <v>Insumos</v>
          </cell>
          <cell r="D1003" t="str">
            <v>GAL</v>
          </cell>
          <cell r="E1003">
            <v>93779</v>
          </cell>
          <cell r="F1003">
            <v>78806</v>
          </cell>
        </row>
        <row r="1004">
          <cell r="A1004" t="str">
            <v>I1003</v>
          </cell>
          <cell r="B1004" t="str">
            <v>ESTUCO PARA EXTERIORES - TIPO PINTUCO REF. 27060 O SIMILAR.</v>
          </cell>
          <cell r="C1004" t="str">
            <v>Insumos</v>
          </cell>
          <cell r="D1004" t="str">
            <v>GAL</v>
          </cell>
          <cell r="E1004">
            <v>23025</v>
          </cell>
          <cell r="F1004">
            <v>19349</v>
          </cell>
        </row>
        <row r="1005">
          <cell r="A1005" t="str">
            <v>I1004</v>
          </cell>
          <cell r="B1005" t="str">
            <v>ESTUCO PARA INTERIORES - TIPO PINTUCO REF. 117060 O SIMILAR.</v>
          </cell>
          <cell r="C1005" t="str">
            <v>Insumos</v>
          </cell>
          <cell r="D1005" t="str">
            <v>GAL</v>
          </cell>
          <cell r="E1005">
            <v>21361</v>
          </cell>
          <cell r="F1005">
            <v>17950</v>
          </cell>
        </row>
        <row r="1006">
          <cell r="A1006" t="str">
            <v>I1005</v>
          </cell>
          <cell r="B1006" t="str">
            <v>GRANIPLAS (ESGRAFIADO) FACHADA COLOR PASTEL</v>
          </cell>
          <cell r="C1006" t="str">
            <v>Insumos</v>
          </cell>
          <cell r="D1006" t="str">
            <v>KG</v>
          </cell>
          <cell r="E1006">
            <v>4291</v>
          </cell>
          <cell r="F1006">
            <v>3606</v>
          </cell>
        </row>
        <row r="1007">
          <cell r="A1007" t="str">
            <v>I1006</v>
          </cell>
          <cell r="B1007" t="str">
            <v>GRANIPLAS (ESGRAFIADO) FACHADA COLORES INTERMEDIOS Y FUERTES</v>
          </cell>
          <cell r="C1007" t="str">
            <v>Insumos</v>
          </cell>
          <cell r="D1007" t="str">
            <v>KG</v>
          </cell>
          <cell r="E1007">
            <v>5907</v>
          </cell>
          <cell r="F1007">
            <v>4964</v>
          </cell>
        </row>
        <row r="1008">
          <cell r="A1008" t="str">
            <v>I1007</v>
          </cell>
          <cell r="B1008" t="str">
            <v>HIDROFUGO TIPO SILICONITE DE PINTUCO O SIMILAR.</v>
          </cell>
          <cell r="C1008" t="str">
            <v>Insumos</v>
          </cell>
          <cell r="D1008" t="str">
            <v>GAL</v>
          </cell>
          <cell r="E1008">
            <v>58932</v>
          </cell>
          <cell r="F1008">
            <v>49523</v>
          </cell>
        </row>
        <row r="1009">
          <cell r="A1009" t="str">
            <v>I1008</v>
          </cell>
          <cell r="B1009" t="str">
            <v>INTERVINILO - TIPO PINTUCO REF. SEGÚN COLOR DISEÑO O SIMILAR</v>
          </cell>
          <cell r="C1009" t="str">
            <v>Insumos</v>
          </cell>
          <cell r="D1009" t="str">
            <v>GAL</v>
          </cell>
          <cell r="E1009">
            <v>52266</v>
          </cell>
          <cell r="F1009">
            <v>43921</v>
          </cell>
        </row>
        <row r="1010">
          <cell r="A1010" t="str">
            <v>I1009</v>
          </cell>
          <cell r="B1010" t="str">
            <v>KORAZA - TIPO PINTUCO REF. 2650 SEGÚN COLOR DISEÑO O SIMILAR</v>
          </cell>
          <cell r="C1010" t="str">
            <v>Insumos</v>
          </cell>
          <cell r="D1010" t="str">
            <v>GAL</v>
          </cell>
          <cell r="E1010">
            <v>90145</v>
          </cell>
          <cell r="F1010">
            <v>75752</v>
          </cell>
        </row>
        <row r="1011">
          <cell r="A1011" t="str">
            <v>I1010</v>
          </cell>
          <cell r="B1011" t="str">
            <v>LACA PINTULACA - TIPO PINTUCO O SIMILAR</v>
          </cell>
          <cell r="C1011" t="str">
            <v>Insumos</v>
          </cell>
          <cell r="D1011" t="str">
            <v>GAL</v>
          </cell>
          <cell r="E1011">
            <v>63478</v>
          </cell>
          <cell r="F1011">
            <v>53343</v>
          </cell>
        </row>
        <row r="1012">
          <cell r="A1012" t="str">
            <v>I1011</v>
          </cell>
          <cell r="B1012" t="str">
            <v>MARMOLINA (40 KILOS)</v>
          </cell>
          <cell r="C1012" t="str">
            <v>Insumos</v>
          </cell>
          <cell r="D1012" t="str">
            <v>BUL</v>
          </cell>
          <cell r="E1012">
            <v>13935</v>
          </cell>
          <cell r="F1012">
            <v>11710</v>
          </cell>
        </row>
        <row r="1013">
          <cell r="A1013" t="str">
            <v>I1012</v>
          </cell>
          <cell r="B1013" t="str">
            <v>PINTURA ACABADO KIT MARKO MADERA CHINGALE SENCILLO. ANCHO PUERTA: 0,51 X 0,75 M. (TINTILLA, SELLADOR Y LACA)</v>
          </cell>
          <cell r="C1013" t="str">
            <v>Insumos</v>
          </cell>
          <cell r="D1013" t="str">
            <v>UND</v>
          </cell>
          <cell r="E1013">
            <v>80550</v>
          </cell>
          <cell r="F1013">
            <v>67689</v>
          </cell>
        </row>
        <row r="1014">
          <cell r="A1014" t="str">
            <v>I1013</v>
          </cell>
          <cell r="B1014" t="str">
            <v>PINTURA ACABADO KIT MARKO MADERA CHINGALE SENCILLO. ANCHO PUERTA: 0,76 X 1,10 M. (TINTILLA, SELLADOR Y LACA)</v>
          </cell>
          <cell r="C1014" t="str">
            <v>Insumos</v>
          </cell>
          <cell r="D1014" t="str">
            <v>UND</v>
          </cell>
          <cell r="E1014">
            <v>86788</v>
          </cell>
          <cell r="F1014">
            <v>72931</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96810</v>
          </cell>
          <cell r="F1015">
            <v>81353</v>
          </cell>
        </row>
        <row r="1016">
          <cell r="A1016" t="str">
            <v>I1015</v>
          </cell>
          <cell r="B1016" t="str">
            <v>PINTURA ACRILICA PARA TRAFICO TIPO PINTUCO (PINTUTRÁFICO) O SIMILAR - COLORES: BLANCO, AMARILLO O NEGRO SEGÚN DISEÑO.</v>
          </cell>
          <cell r="C1016" t="str">
            <v>Insumos</v>
          </cell>
          <cell r="D1016" t="str">
            <v>GAL</v>
          </cell>
          <cell r="E1016">
            <v>96810</v>
          </cell>
          <cell r="F1016">
            <v>81353</v>
          </cell>
        </row>
        <row r="1017">
          <cell r="A1017" t="str">
            <v>I1016</v>
          </cell>
          <cell r="B1017" t="str">
            <v>PINTURA BITUMINOSA - TIPO  PINTUCO REF. ECP-100 O SIMILAR</v>
          </cell>
          <cell r="C1017" t="str">
            <v>Insumos</v>
          </cell>
          <cell r="D1017" t="str">
            <v>GAL</v>
          </cell>
          <cell r="E1017">
            <v>84691</v>
          </cell>
          <cell r="F1017">
            <v>71169</v>
          </cell>
        </row>
        <row r="1018">
          <cell r="A1018" t="str">
            <v>I1017</v>
          </cell>
          <cell r="B1018" t="str">
            <v>PINTURA ELECTROESTATICA</v>
          </cell>
          <cell r="C1018" t="str">
            <v>Insumos</v>
          </cell>
          <cell r="D1018" t="str">
            <v>M</v>
          </cell>
          <cell r="E1018">
            <v>37875</v>
          </cell>
          <cell r="F1018">
            <v>31828</v>
          </cell>
        </row>
        <row r="1019">
          <cell r="A1019" t="str">
            <v>I1018</v>
          </cell>
          <cell r="B1019" t="str">
            <v>PINTURA EPOXI POLIAMIDA CON CATALIZADOR - TIPO PINTUCO REF. 113243 COLOR SEGÚN DISEÑO O SIMILAR</v>
          </cell>
          <cell r="C1019" t="str">
            <v>Insumos</v>
          </cell>
          <cell r="D1019" t="str">
            <v>GAL</v>
          </cell>
          <cell r="E1019">
            <v>126809</v>
          </cell>
          <cell r="F1019">
            <v>106562</v>
          </cell>
        </row>
        <row r="1020">
          <cell r="A1020" t="str">
            <v>I1019</v>
          </cell>
          <cell r="B1020" t="str">
            <v>SELLADOR LIJABLE  - TIPO PINTUCO O SIMILAR</v>
          </cell>
          <cell r="C1020" t="str">
            <v>Insumos</v>
          </cell>
          <cell r="D1020" t="str">
            <v>GAL</v>
          </cell>
          <cell r="E1020">
            <v>71964</v>
          </cell>
          <cell r="F1020">
            <v>60474</v>
          </cell>
        </row>
        <row r="1021">
          <cell r="A1021" t="str">
            <v>I1020</v>
          </cell>
          <cell r="B1021" t="str">
            <v>TINTILLA SELLADORA - TIPO MINWAX O SIMILAR.</v>
          </cell>
          <cell r="C1021" t="str">
            <v>Insumos</v>
          </cell>
          <cell r="D1021" t="str">
            <v>GAL</v>
          </cell>
          <cell r="E1021">
            <v>143627</v>
          </cell>
          <cell r="F1021">
            <v>120695</v>
          </cell>
        </row>
        <row r="1022">
          <cell r="A1022" t="str">
            <v>I1021</v>
          </cell>
          <cell r="B1022" t="str">
            <v xml:space="preserve">VINILTEX - TIPO PINTUCO REF. SEGÚN COLOR DISEÑO O SIMILAR. </v>
          </cell>
          <cell r="C1022" t="str">
            <v>Insumos</v>
          </cell>
          <cell r="D1022" t="str">
            <v>GAL</v>
          </cell>
          <cell r="E1022">
            <v>75600</v>
          </cell>
          <cell r="F1022">
            <v>63529</v>
          </cell>
        </row>
        <row r="1023">
          <cell r="A1023" t="str">
            <v>I1022</v>
          </cell>
          <cell r="B1023" t="str">
            <v xml:space="preserve">WASH PRIMER COMPONENTE A - 1/4 GL  REF. 509A O SIMILAR </v>
          </cell>
          <cell r="C1023" t="str">
            <v>Insumos</v>
          </cell>
          <cell r="D1023" t="str">
            <v>UND</v>
          </cell>
          <cell r="E1023">
            <v>29995</v>
          </cell>
          <cell r="F1023">
            <v>25206</v>
          </cell>
        </row>
        <row r="1024">
          <cell r="A1024" t="str">
            <v>I1023</v>
          </cell>
          <cell r="B1024" t="str">
            <v>WASH PRIMER COMPONENTE B - 1/4 GL REF. 509B O SIMILAR</v>
          </cell>
          <cell r="C1024" t="str">
            <v>Insumos</v>
          </cell>
          <cell r="D1024" t="str">
            <v>UND</v>
          </cell>
          <cell r="E1024">
            <v>19996</v>
          </cell>
          <cell r="F1024">
            <v>16803</v>
          </cell>
        </row>
        <row r="1025">
          <cell r="A1025" t="str">
            <v>I1024</v>
          </cell>
          <cell r="B1025" t="str">
            <v xml:space="preserve">YESO CORRIENTE TIPO VENCEDOR O SIMILAR </v>
          </cell>
          <cell r="C1025" t="str">
            <v>Insumos</v>
          </cell>
          <cell r="D1025" t="str">
            <v>BUL</v>
          </cell>
          <cell r="E1025">
            <v>21966</v>
          </cell>
          <cell r="F1025">
            <v>18459</v>
          </cell>
        </row>
        <row r="1026">
          <cell r="A1026" t="str">
            <v>I1025</v>
          </cell>
          <cell r="B1026" t="str">
            <v>RECUBRIMIENTO EPOXICO DURALCOTE 240</v>
          </cell>
          <cell r="C1026" t="str">
            <v>Insumos</v>
          </cell>
          <cell r="D1026" t="str">
            <v>GAL</v>
          </cell>
          <cell r="E1026">
            <v>366644</v>
          </cell>
          <cell r="F1026">
            <v>308104</v>
          </cell>
        </row>
        <row r="1027">
          <cell r="A1027" t="str">
            <v>I1026</v>
          </cell>
          <cell r="B1027" t="str">
            <v>PINTURA EPOXICA</v>
          </cell>
          <cell r="C1027" t="str">
            <v>Insumos</v>
          </cell>
          <cell r="D1027" t="str">
            <v>GAL</v>
          </cell>
          <cell r="E1027">
            <v>126809</v>
          </cell>
          <cell r="F1027">
            <v>106562</v>
          </cell>
        </row>
        <row r="1028">
          <cell r="A1028" t="str">
            <v>I1027</v>
          </cell>
          <cell r="B1028" t="str">
            <v>PINTURA ATOXICA EPOXICA ROJO</v>
          </cell>
          <cell r="C1028" t="str">
            <v>Insumos</v>
          </cell>
          <cell r="D1028" t="str">
            <v>GAL</v>
          </cell>
          <cell r="E1028">
            <v>126809</v>
          </cell>
          <cell r="F1028">
            <v>106562</v>
          </cell>
        </row>
        <row r="1029">
          <cell r="A1029" t="str">
            <v>I1028</v>
          </cell>
          <cell r="B1029" t="str">
            <v>PINTURA ATOXICA EPOXICA BLANCO</v>
          </cell>
          <cell r="C1029" t="str">
            <v>Insumos</v>
          </cell>
          <cell r="D1029" t="str">
            <v>GAL</v>
          </cell>
          <cell r="E1029">
            <v>126809</v>
          </cell>
          <cell r="F1029">
            <v>106562</v>
          </cell>
        </row>
        <row r="1030">
          <cell r="A1030" t="str">
            <v>I1029</v>
          </cell>
          <cell r="B1030" t="str">
            <v>IMPRIMANTE EPOXICO</v>
          </cell>
          <cell r="C1030" t="str">
            <v>Insumos</v>
          </cell>
          <cell r="D1030" t="str">
            <v>GAL</v>
          </cell>
          <cell r="E1030">
            <v>126809</v>
          </cell>
          <cell r="F1030">
            <v>106562</v>
          </cell>
        </row>
        <row r="1031">
          <cell r="A1031" t="str">
            <v>I1030</v>
          </cell>
          <cell r="B1031" t="str">
            <v>COLMASOLVENTE EPOXICO AL 12,5%</v>
          </cell>
          <cell r="C1031" t="str">
            <v>Insumos</v>
          </cell>
          <cell r="D1031" t="str">
            <v>GAL</v>
          </cell>
          <cell r="E1031">
            <v>58322</v>
          </cell>
          <cell r="F1031">
            <v>49010</v>
          </cell>
        </row>
        <row r="1032">
          <cell r="A1032" t="str">
            <v>I1031</v>
          </cell>
          <cell r="B1032" t="str">
            <v>PINTURA PLASTICO EN FRIO DOS COMPONENTES</v>
          </cell>
          <cell r="C1032" t="str">
            <v>Insumos</v>
          </cell>
          <cell r="D1032" t="str">
            <v>GAL</v>
          </cell>
          <cell r="E1032">
            <v>208298</v>
          </cell>
          <cell r="F1032">
            <v>175040</v>
          </cell>
        </row>
        <row r="1033">
          <cell r="A1033" t="str">
            <v>I1032</v>
          </cell>
          <cell r="B1033" t="str">
            <v>CARBURO</v>
          </cell>
          <cell r="C1033" t="str">
            <v>Insumos</v>
          </cell>
          <cell r="D1033" t="str">
            <v>KG</v>
          </cell>
          <cell r="E1033">
            <v>6333</v>
          </cell>
          <cell r="F1033">
            <v>5322</v>
          </cell>
        </row>
        <row r="1034">
          <cell r="A1034" t="str">
            <v>I1033</v>
          </cell>
          <cell r="B1034" t="str">
            <v>ALUMOL</v>
          </cell>
          <cell r="C1034" t="str">
            <v>Insumos</v>
          </cell>
          <cell r="D1034" t="str">
            <v>KG</v>
          </cell>
          <cell r="E1034">
            <v>29995</v>
          </cell>
          <cell r="F1034">
            <v>25206</v>
          </cell>
        </row>
        <row r="1035">
          <cell r="A1035" t="str">
            <v>I1034</v>
          </cell>
          <cell r="B1035" t="str">
            <v>SIKAGUARD</v>
          </cell>
          <cell r="C1035" t="str">
            <v>Insumos</v>
          </cell>
          <cell r="D1035" t="str">
            <v>KG</v>
          </cell>
          <cell r="E1035">
            <v>86650</v>
          </cell>
          <cell r="F1035">
            <v>72815</v>
          </cell>
        </row>
        <row r="1036">
          <cell r="A1036" t="str">
            <v>I1035</v>
          </cell>
          <cell r="B1036" t="str">
            <v>SIKA QUARZ TOP</v>
          </cell>
          <cell r="C1036" t="str">
            <v>Insumos</v>
          </cell>
          <cell r="D1036" t="str">
            <v>KG</v>
          </cell>
          <cell r="E1036">
            <v>1997</v>
          </cell>
          <cell r="F1036">
            <v>1678</v>
          </cell>
        </row>
        <row r="1037">
          <cell r="A1037" t="str">
            <v>I1036</v>
          </cell>
          <cell r="B1037" t="str">
            <v>WASH PRIMER</v>
          </cell>
          <cell r="C1037" t="str">
            <v>Insumos</v>
          </cell>
          <cell r="D1037" t="str">
            <v>GAL</v>
          </cell>
          <cell r="E1037">
            <v>166638</v>
          </cell>
          <cell r="F1037">
            <v>140032</v>
          </cell>
        </row>
        <row r="1038">
          <cell r="A1038" t="str">
            <v>I1037</v>
          </cell>
          <cell r="B1038" t="str">
            <v>PINTURA ALUMINIO PINTUCO  P 153</v>
          </cell>
          <cell r="C1038" t="str">
            <v>Insumos</v>
          </cell>
          <cell r="D1038" t="str">
            <v>GAL</v>
          </cell>
          <cell r="E1038">
            <v>119979</v>
          </cell>
          <cell r="F1038">
            <v>100823</v>
          </cell>
        </row>
        <row r="1039">
          <cell r="A1039" t="str">
            <v>I1038</v>
          </cell>
          <cell r="B1039" t="str">
            <v>ACRONAL LIGANTE</v>
          </cell>
          <cell r="C1039" t="str">
            <v>Insumos</v>
          </cell>
          <cell r="D1039" t="str">
            <v>GAL</v>
          </cell>
          <cell r="E1039">
            <v>53324</v>
          </cell>
          <cell r="F1039">
            <v>44810</v>
          </cell>
        </row>
        <row r="1040">
          <cell r="A1040" t="str">
            <v>I1039</v>
          </cell>
          <cell r="B1040" t="str">
            <v>BALDOSA GRANO TRADICIONAL BLANCO HUILA BH5 DE 30 X 30 CM. TIPO ALFA O SIMILAR. FONDO BLANCO</v>
          </cell>
          <cell r="C1040" t="str">
            <v>Insumos</v>
          </cell>
          <cell r="D1040" t="str">
            <v>M2</v>
          </cell>
          <cell r="E1040">
            <v>63478</v>
          </cell>
          <cell r="F1040">
            <v>53343</v>
          </cell>
        </row>
        <row r="1041">
          <cell r="A1041" t="str">
            <v>I1040</v>
          </cell>
          <cell r="B1041" t="str">
            <v>BALDOSA GRANO TRADICIONAL PAYANDE P5. TIPO ALFA O SIMILAR. FONDO BLANCO</v>
          </cell>
          <cell r="C1041" t="str">
            <v>Insumos</v>
          </cell>
          <cell r="D1041" t="str">
            <v>M2</v>
          </cell>
          <cell r="E1041">
            <v>73622</v>
          </cell>
          <cell r="F1041">
            <v>61867</v>
          </cell>
        </row>
        <row r="1042">
          <cell r="A1042" t="str">
            <v>I1041</v>
          </cell>
          <cell r="B1042" t="str">
            <v>BALDOSA GRANO TRADICIONAL PERLATO CLARO PCL 5 TERRAZO TIPO ALFA O SIMILAR</v>
          </cell>
          <cell r="C1042" t="str">
            <v>Insumos</v>
          </cell>
          <cell r="D1042" t="str">
            <v>M2</v>
          </cell>
          <cell r="E1042">
            <v>73622</v>
          </cell>
          <cell r="F1042">
            <v>61867</v>
          </cell>
        </row>
        <row r="1043">
          <cell r="A1043" t="str">
            <v>I1042</v>
          </cell>
          <cell r="B1043" t="str">
            <v>BALDOSA GRANO TRADICIONAL VILLA DE LEYVA DE 30 X 30 CM. FONDO CAFÉ</v>
          </cell>
          <cell r="C1043" t="str">
            <v>Insumos</v>
          </cell>
          <cell r="D1043" t="str">
            <v>M2</v>
          </cell>
          <cell r="E1043">
            <v>55183</v>
          </cell>
          <cell r="F1043">
            <v>46372</v>
          </cell>
        </row>
        <row r="1044">
          <cell r="A1044" t="str">
            <v>I1043</v>
          </cell>
          <cell r="B1044" t="str">
            <v>BOQUILLA ALFACOLOR 1-3</v>
          </cell>
          <cell r="C1044" t="str">
            <v>Insumos</v>
          </cell>
          <cell r="D1044" t="str">
            <v>KG</v>
          </cell>
          <cell r="E1044">
            <v>6496</v>
          </cell>
          <cell r="F1044">
            <v>5459</v>
          </cell>
        </row>
        <row r="1045">
          <cell r="A1045" t="str">
            <v>I1044</v>
          </cell>
          <cell r="B1045" t="str">
            <v>BOQUILLA ALFACOLOR 3-15</v>
          </cell>
          <cell r="C1045" t="str">
            <v>Insumos</v>
          </cell>
          <cell r="D1045" t="str">
            <v>KG</v>
          </cell>
          <cell r="E1045">
            <v>6496</v>
          </cell>
          <cell r="F1045">
            <v>5459</v>
          </cell>
        </row>
        <row r="1046">
          <cell r="A1046" t="str">
            <v>I1045</v>
          </cell>
          <cell r="B1046" t="str">
            <v>CENEFA MALLA SQUARE MESH POMPEI MOCCA 30.5 X 10 CM. TIPO ALFA O SIMILAR.</v>
          </cell>
          <cell r="C1046" t="str">
            <v>Insumos</v>
          </cell>
          <cell r="D1046" t="str">
            <v>M</v>
          </cell>
          <cell r="E1046">
            <v>15080</v>
          </cell>
          <cell r="F1046">
            <v>12672</v>
          </cell>
        </row>
        <row r="1047">
          <cell r="A1047" t="str">
            <v>I1046</v>
          </cell>
          <cell r="B1047" t="str">
            <v>CENEFA PRECORTADO OXIDO 10*30,5-1. TIPO ALFA O SIMILAR.</v>
          </cell>
          <cell r="C1047" t="str">
            <v>Insumos</v>
          </cell>
          <cell r="D1047" t="str">
            <v>UND</v>
          </cell>
          <cell r="E1047">
            <v>18026</v>
          </cell>
          <cell r="F1047">
            <v>15148</v>
          </cell>
        </row>
        <row r="1048">
          <cell r="A1048" t="str">
            <v>I1047</v>
          </cell>
          <cell r="B1048" t="str">
            <v xml:space="preserve">LISTON SAN REMO TIPO CORONA O SIMILAR </v>
          </cell>
          <cell r="C1048" t="str">
            <v>Insumos</v>
          </cell>
          <cell r="D1048" t="str">
            <v>UND</v>
          </cell>
          <cell r="E1048">
            <v>21966</v>
          </cell>
          <cell r="F1048">
            <v>18459</v>
          </cell>
        </row>
        <row r="1049">
          <cell r="A1049" t="str">
            <v>I1048</v>
          </cell>
          <cell r="B1049" t="str">
            <v>CENEFA ROMANICA POMPEI AGA/CORAL ALPES TABACO</v>
          </cell>
          <cell r="C1049" t="str">
            <v>Insumos</v>
          </cell>
          <cell r="D1049" t="str">
            <v>UND</v>
          </cell>
          <cell r="E1049">
            <v>12181</v>
          </cell>
          <cell r="F1049">
            <v>10236</v>
          </cell>
        </row>
        <row r="1050">
          <cell r="A1050" t="str">
            <v>I1049</v>
          </cell>
          <cell r="B1050" t="str">
            <v>CENEFA PRECORTADO ROJO 10*30,5-1. TIPO ALFA O SIMILAR.</v>
          </cell>
          <cell r="C1050" t="str">
            <v>Insumos</v>
          </cell>
          <cell r="D1050" t="str">
            <v>UND</v>
          </cell>
          <cell r="E1050">
            <v>14923</v>
          </cell>
          <cell r="F1050">
            <v>12540</v>
          </cell>
        </row>
        <row r="1051">
          <cell r="A1051" t="str">
            <v>I1050</v>
          </cell>
          <cell r="B1051" t="str">
            <v>CENEFA MALLA SQUARE MESH POMPEI MOCCA 30.5 X 5 CM. TIPO ALFA O SIMILAR.</v>
          </cell>
          <cell r="C1051" t="str">
            <v>Insumos</v>
          </cell>
          <cell r="D1051" t="str">
            <v>M</v>
          </cell>
          <cell r="E1051">
            <v>7541</v>
          </cell>
          <cell r="F1051">
            <v>6337</v>
          </cell>
        </row>
        <row r="1052">
          <cell r="A1052" t="str">
            <v>I1051</v>
          </cell>
          <cell r="B1052" t="str">
            <v xml:space="preserve">CENEFA TIPO ROMANICO GRIS DORADO ROYAL   22 X 6 CM. TIPO ALFA O SIMILAR. </v>
          </cell>
          <cell r="C1052" t="str">
            <v>Insumos</v>
          </cell>
          <cell r="D1052" t="str">
            <v>M</v>
          </cell>
          <cell r="E1052">
            <v>32661</v>
          </cell>
          <cell r="F1052">
            <v>27446</v>
          </cell>
        </row>
        <row r="1053">
          <cell r="A1053" t="str">
            <v>I1052</v>
          </cell>
          <cell r="B1053" t="str">
            <v>CERAMICA PARED TIPO ANTIQUE 15 *15 CM. TIPO ALFA O SIMILAR. COLOR BEIGE O BLANCO</v>
          </cell>
          <cell r="C1053" t="str">
            <v>Insumos</v>
          </cell>
          <cell r="D1053" t="str">
            <v>M2</v>
          </cell>
          <cell r="E1053">
            <v>30629</v>
          </cell>
          <cell r="F1053">
            <v>25739</v>
          </cell>
        </row>
        <row r="1054">
          <cell r="A1054" t="str">
            <v>I1053</v>
          </cell>
          <cell r="B1054" t="str">
            <v xml:space="preserve">CERAMICA PARED TIPO FERRARA 20.3 X 30.5 CM.TIPO ALFA O SIMILAR. COLOR BLANCO O CAFÉ. </v>
          </cell>
          <cell r="C1054" t="str">
            <v>Insumos</v>
          </cell>
          <cell r="D1054" t="str">
            <v>M2</v>
          </cell>
          <cell r="E1054">
            <v>26107</v>
          </cell>
          <cell r="F1054">
            <v>21939</v>
          </cell>
        </row>
        <row r="1055">
          <cell r="A1055" t="str">
            <v>I1054</v>
          </cell>
          <cell r="B1055" t="str">
            <v>CERAMICA PARED POMPEI. TIPO ALFA O SIMILAR. COLOR CORAL O SHELL</v>
          </cell>
          <cell r="C1055" t="str">
            <v>Insumos</v>
          </cell>
          <cell r="D1055" t="str">
            <v>M2</v>
          </cell>
          <cell r="E1055">
            <v>27413</v>
          </cell>
          <cell r="F1055">
            <v>23036</v>
          </cell>
        </row>
        <row r="1056">
          <cell r="A1056" t="str">
            <v>I1055</v>
          </cell>
          <cell r="B1056" t="str">
            <v>CERAMICA PARED TIPO STONE TIPO ALFA O SIMILAR. COLOR BLANCO O CAFÉ.</v>
          </cell>
          <cell r="C1056" t="str">
            <v>Insumos</v>
          </cell>
          <cell r="D1056" t="str">
            <v>M2</v>
          </cell>
          <cell r="E1056">
            <v>26054</v>
          </cell>
          <cell r="F1056">
            <v>21894</v>
          </cell>
        </row>
        <row r="1057">
          <cell r="A1057" t="str">
            <v>I1056</v>
          </cell>
          <cell r="B1057" t="str">
            <v>CERAMICA PISO ANTIQUE TIPO ALFA O SIMILAR. COLOR BLANCO O BEIGE</v>
          </cell>
          <cell r="C1057" t="str">
            <v>Insumos</v>
          </cell>
          <cell r="D1057" t="str">
            <v>M2</v>
          </cell>
          <cell r="E1057">
            <v>29385</v>
          </cell>
          <cell r="F1057">
            <v>24693</v>
          </cell>
        </row>
        <row r="1058">
          <cell r="A1058" t="str">
            <v>I1057</v>
          </cell>
          <cell r="B1058" t="str">
            <v>PIEDRACID NEGRO TIPO ALFA O SIMILAR COLOR NEGRO</v>
          </cell>
          <cell r="C1058" t="str">
            <v>Insumos</v>
          </cell>
          <cell r="D1058" t="str">
            <v>M2</v>
          </cell>
          <cell r="E1058">
            <v>44690</v>
          </cell>
          <cell r="F1058">
            <v>37555</v>
          </cell>
        </row>
        <row r="1059">
          <cell r="A1059" t="str">
            <v>I1058</v>
          </cell>
          <cell r="B1059" t="str">
            <v>CERAMICA PISO ECOCERÁMICA TIPO ALFA O SIMILAR. COLOR BLANCO</v>
          </cell>
          <cell r="C1059" t="str">
            <v>Insumos</v>
          </cell>
          <cell r="D1059" t="str">
            <v>M2</v>
          </cell>
          <cell r="E1059">
            <v>18925</v>
          </cell>
          <cell r="F1059">
            <v>15903</v>
          </cell>
        </row>
        <row r="1060">
          <cell r="A1060" t="str">
            <v>I1059</v>
          </cell>
          <cell r="B1060" t="str">
            <v xml:space="preserve">PORCELANTO ARTICO BLANCO 46,1X46,1 </v>
          </cell>
          <cell r="C1060" t="str">
            <v>Insumos</v>
          </cell>
          <cell r="D1060" t="str">
            <v>M2</v>
          </cell>
          <cell r="E1060">
            <v>65570</v>
          </cell>
          <cell r="F1060">
            <v>55101</v>
          </cell>
        </row>
        <row r="1061">
          <cell r="A1061" t="str">
            <v>I1060</v>
          </cell>
          <cell r="B1061" t="str">
            <v>CERAMICA PARED EGEO BLANCO</v>
          </cell>
          <cell r="C1061" t="str">
            <v>Insumos</v>
          </cell>
          <cell r="D1061" t="str">
            <v>M2</v>
          </cell>
          <cell r="E1061">
            <v>41095</v>
          </cell>
          <cell r="F1061">
            <v>34534</v>
          </cell>
        </row>
        <row r="1062">
          <cell r="A1062" t="str">
            <v>I1061</v>
          </cell>
          <cell r="B1062" t="str">
            <v>CERAMICA PISO PIEDRACID DESERSTONE TIPO ALFA O SIMILAR. COLOR BLANCO</v>
          </cell>
          <cell r="C1062" t="str">
            <v>Insumos</v>
          </cell>
          <cell r="D1062" t="str">
            <v>M2</v>
          </cell>
          <cell r="E1062">
            <v>34829</v>
          </cell>
          <cell r="F1062">
            <v>29268</v>
          </cell>
        </row>
        <row r="1063">
          <cell r="A1063" t="str">
            <v>I1062</v>
          </cell>
          <cell r="B1063" t="str">
            <v>CERAMICA PISO PIEDRACID CAYONRED TIPO ALFA O SIMILAR. COLOR BLANCO</v>
          </cell>
          <cell r="C1063" t="str">
            <v>Insumos</v>
          </cell>
          <cell r="D1063" t="str">
            <v>M2</v>
          </cell>
          <cell r="E1063">
            <v>46268</v>
          </cell>
          <cell r="F1063">
            <v>38881</v>
          </cell>
        </row>
        <row r="1064">
          <cell r="A1064" t="str">
            <v>I1063</v>
          </cell>
          <cell r="B1064" t="str">
            <v>CERAMICA PISO POMPEI. TIPO ALFA O SIMILAR. COLOR CORAL O SHELL</v>
          </cell>
          <cell r="C1064" t="str">
            <v>Insumos</v>
          </cell>
          <cell r="D1064" t="str">
            <v>M2</v>
          </cell>
          <cell r="E1064">
            <v>29385</v>
          </cell>
          <cell r="F1064">
            <v>24693</v>
          </cell>
        </row>
        <row r="1065">
          <cell r="A1065" t="str">
            <v>I1064</v>
          </cell>
          <cell r="B1065" t="str">
            <v>CERAMICA PISO STONE TIPO ALFA O SIMILAR. COLOR BLANCO O CAFÉ</v>
          </cell>
          <cell r="C1065" t="str">
            <v>Insumos</v>
          </cell>
          <cell r="D1065" t="str">
            <v>M2</v>
          </cell>
          <cell r="E1065">
            <v>29385</v>
          </cell>
          <cell r="F1065">
            <v>24693</v>
          </cell>
        </row>
        <row r="1066">
          <cell r="A1066" t="str">
            <v>I1065</v>
          </cell>
          <cell r="B1066" t="str">
            <v>MESON EN MARMOL CAFE PINTO A=0.60 M.  SALPICADERO DE H=10 CM. Y BABERO DE H=10 CM.</v>
          </cell>
          <cell r="C1066" t="str">
            <v>Insumos</v>
          </cell>
          <cell r="D1066" t="str">
            <v>M</v>
          </cell>
          <cell r="E1066">
            <v>366144</v>
          </cell>
          <cell r="F1066">
            <v>307684</v>
          </cell>
        </row>
        <row r="1067">
          <cell r="A1067" t="str">
            <v>I1066</v>
          </cell>
          <cell r="B1067" t="str">
            <v xml:space="preserve">MESON EN MARMOL NEGRO CARACOL A=0.60 M.  SALPICADERO DE H=10 CM. Y BABERO DE H=10 CM. </v>
          </cell>
          <cell r="C1067" t="str">
            <v>Insumos</v>
          </cell>
          <cell r="D1067" t="str">
            <v>M</v>
          </cell>
          <cell r="E1067">
            <v>439367</v>
          </cell>
          <cell r="F1067">
            <v>369216</v>
          </cell>
        </row>
        <row r="1068">
          <cell r="A1068" t="str">
            <v>I1067</v>
          </cell>
          <cell r="B1068" t="str">
            <v xml:space="preserve">MESON EN MARMOL NEGRO SAN GIL  A=0.60 M.  SALPICADERO DE H=10 CM. Y BABERO DE H=10 CM. </v>
          </cell>
          <cell r="C1068" t="str">
            <v>Insumos</v>
          </cell>
          <cell r="D1068" t="str">
            <v>M</v>
          </cell>
          <cell r="E1068">
            <v>439367</v>
          </cell>
          <cell r="F1068">
            <v>369216</v>
          </cell>
        </row>
        <row r="1069">
          <cell r="A1069" t="str">
            <v>I1068</v>
          </cell>
          <cell r="B1069" t="str">
            <v>MESON EN MARMOL TRAVERTINO VILLA DE LEYVA A=0.60 M.  SALPICADERO DE H=10 CM. Y BABERO DE H=10 CM</v>
          </cell>
          <cell r="C1069" t="str">
            <v>Insumos</v>
          </cell>
          <cell r="D1069" t="str">
            <v>M</v>
          </cell>
          <cell r="E1069">
            <v>395430</v>
          </cell>
          <cell r="F1069">
            <v>332294</v>
          </cell>
        </row>
        <row r="1070">
          <cell r="A1070" t="str">
            <v>I1069</v>
          </cell>
          <cell r="B1070" t="str">
            <v>PISO TIPO PROQUINAL CONFORT O SIMILAR COLOR GRIS ANCHO 1.40 M. E= 2.7 MM (PISO ESPUMADO BASE TEXTIL TIPO PROQUINAL O SIMILAR.)</v>
          </cell>
          <cell r="C1070" t="str">
            <v>Insumos</v>
          </cell>
          <cell r="D1070" t="str">
            <v>M2</v>
          </cell>
          <cell r="E1070">
            <v>37118</v>
          </cell>
          <cell r="F1070">
            <v>31192</v>
          </cell>
        </row>
        <row r="1071">
          <cell r="A1071" t="str">
            <v>I1070</v>
          </cell>
          <cell r="B1071" t="str">
            <v>PORCELANATTO BRILLANTE LISBOA  50 X 50 CM. TIPO ALFA O SIMILAR. COLOR BEIGE CON BETAS</v>
          </cell>
          <cell r="C1071" t="str">
            <v>Insumos</v>
          </cell>
          <cell r="D1071" t="str">
            <v>M2</v>
          </cell>
          <cell r="E1071">
            <v>54602</v>
          </cell>
          <cell r="F1071">
            <v>45884</v>
          </cell>
        </row>
        <row r="1072">
          <cell r="A1072" t="str">
            <v>I1071</v>
          </cell>
          <cell r="B1072" t="str">
            <v>PORCELANATTO CONSTELLAZIONE BRILLANTE BLANCO 38.2 X 38.2 CM. TIPO ALFA O SIMILAR</v>
          </cell>
          <cell r="C1072" t="str">
            <v>Insumos</v>
          </cell>
          <cell r="D1072" t="str">
            <v>M2</v>
          </cell>
          <cell r="E1072">
            <v>64663</v>
          </cell>
          <cell r="F1072">
            <v>54339</v>
          </cell>
        </row>
        <row r="1073">
          <cell r="A1073" t="str">
            <v>I1072</v>
          </cell>
          <cell r="B1073" t="str">
            <v>PORCELANATTO CONSTELLAZIONE BRILLANTE GRIS O NEGRO 38.2 X 38.2 CM. TIPO ALFA O SIMILAR</v>
          </cell>
          <cell r="C1073" t="str">
            <v>Insumos</v>
          </cell>
          <cell r="D1073" t="str">
            <v>M2</v>
          </cell>
          <cell r="E1073">
            <v>103747</v>
          </cell>
          <cell r="F1073">
            <v>87182</v>
          </cell>
        </row>
        <row r="1074">
          <cell r="A1074" t="str">
            <v>I1073</v>
          </cell>
          <cell r="B1074" t="str">
            <v>PORCELANATTO CONSTELLAZIONE MATE BLANCO 38.2 X 38.2 CM. TIPO ALFA O SIMILAR</v>
          </cell>
          <cell r="C1074" t="str">
            <v>Insumos</v>
          </cell>
          <cell r="D1074" t="str">
            <v>M2</v>
          </cell>
          <cell r="E1074">
            <v>72934</v>
          </cell>
          <cell r="F1074">
            <v>61289</v>
          </cell>
        </row>
        <row r="1075">
          <cell r="A1075" t="str">
            <v>I1074</v>
          </cell>
          <cell r="B1075" t="str">
            <v>PORCELANATTO CONSTELLAZIONE MATE GRIS O NEGRO 50 X 50 CM. TIPO ALFA O SIMILAR</v>
          </cell>
          <cell r="C1075" t="str">
            <v>Insumos</v>
          </cell>
          <cell r="D1075" t="str">
            <v>M2</v>
          </cell>
          <cell r="E1075">
            <v>110720</v>
          </cell>
          <cell r="F1075">
            <v>93042</v>
          </cell>
        </row>
        <row r="1076">
          <cell r="A1076" t="str">
            <v>I1075</v>
          </cell>
          <cell r="B1076" t="str">
            <v>TABLON DE GRES LATINO LISO 20 X 20 CM. TIPO ALFA O SIMILAR. COLORES ROJO, SALMÓN O SAHARA.</v>
          </cell>
          <cell r="C1076" t="str">
            <v>Insumos</v>
          </cell>
          <cell r="D1076" t="str">
            <v>M2</v>
          </cell>
          <cell r="E1076">
            <v>37033</v>
          </cell>
          <cell r="F1076">
            <v>31120</v>
          </cell>
        </row>
        <row r="1077">
          <cell r="A1077" t="str">
            <v>I1076</v>
          </cell>
          <cell r="B1077" t="str">
            <v>TABLON DE GRES LATINO PIRAMIDAL 20 X 20 CM. TIPO ALFA O SIMILAR. COLORES ROJO O SAHARA.</v>
          </cell>
          <cell r="C1077" t="str">
            <v>Insumos</v>
          </cell>
          <cell r="D1077" t="str">
            <v>M2</v>
          </cell>
          <cell r="E1077">
            <v>30908</v>
          </cell>
          <cell r="F1077">
            <v>25973</v>
          </cell>
        </row>
        <row r="1078">
          <cell r="A1078" t="str">
            <v>I1077</v>
          </cell>
          <cell r="B1078" t="str">
            <v>TABLON DE GRES PORTAL LISO 30 X 15 CM. TIPO ALFA O SIMILAR. COLORES ROJO, SALMÓN O SAHARA.</v>
          </cell>
          <cell r="C1078" t="str">
            <v>Insumos</v>
          </cell>
          <cell r="D1078" t="str">
            <v>M2</v>
          </cell>
          <cell r="E1078">
            <v>34183</v>
          </cell>
          <cell r="F1078">
            <v>28725</v>
          </cell>
        </row>
        <row r="1079">
          <cell r="A1079" t="str">
            <v>I1078</v>
          </cell>
          <cell r="B1079" t="str">
            <v>TABLON DE GRES TRADICION GRAFILADO 30 X 30 CM. TIPO ALFA O SIMILAR. COLOR ROJO</v>
          </cell>
          <cell r="C1079" t="str">
            <v>Insumos</v>
          </cell>
          <cell r="D1079" t="str">
            <v>M2</v>
          </cell>
          <cell r="E1079">
            <v>47230</v>
          </cell>
          <cell r="F1079">
            <v>39689</v>
          </cell>
        </row>
        <row r="1080">
          <cell r="A1080" t="str">
            <v>I1079</v>
          </cell>
          <cell r="B1080" t="str">
            <v>TABLON DE GRES TRADICION LISO 30 X 30 CM. TIPO ALFA O SIMILAR. COLOR MOCCA.</v>
          </cell>
          <cell r="C1080" t="str">
            <v>Insumos</v>
          </cell>
          <cell r="D1080" t="str">
            <v>M2</v>
          </cell>
          <cell r="E1080">
            <v>39478</v>
          </cell>
          <cell r="F1080">
            <v>33175</v>
          </cell>
        </row>
        <row r="1081">
          <cell r="A1081" t="str">
            <v>I1080</v>
          </cell>
          <cell r="B1081" t="str">
            <v>TABLON DE GRES TRADICION LISO 30 X 30 CM. TIPO ALFA O SIMILAR. COLORES ROJO, SALMÓN O SAHARA.</v>
          </cell>
          <cell r="C1081" t="str">
            <v>Insumos</v>
          </cell>
          <cell r="D1081" t="str">
            <v>M2</v>
          </cell>
          <cell r="E1081">
            <v>37033</v>
          </cell>
          <cell r="F1081">
            <v>31120</v>
          </cell>
        </row>
        <row r="1082">
          <cell r="A1082" t="str">
            <v>I1081</v>
          </cell>
          <cell r="B1082" t="str">
            <v>TABLON DE GRES TUNEZ ABRASIVO 15 X 15 CM. TIPO ALFA O SIMILAR. COLORES ROJO, SALMÓN O SAHARA.</v>
          </cell>
          <cell r="C1082" t="str">
            <v>Insumos</v>
          </cell>
          <cell r="D1082" t="str">
            <v>M2</v>
          </cell>
          <cell r="E1082">
            <v>28304</v>
          </cell>
          <cell r="F1082">
            <v>23785</v>
          </cell>
        </row>
        <row r="1083">
          <cell r="A1083" t="str">
            <v>I1082</v>
          </cell>
          <cell r="B1083" t="str">
            <v>TABLON DE GRES TUNEZ LISO 15 X 15 CM. TIPO ALFA O SIMILAR. COLORES ROJO, SALMÓN O SAHARA.</v>
          </cell>
          <cell r="C1083" t="str">
            <v>Insumos</v>
          </cell>
          <cell r="D1083" t="str">
            <v>M2</v>
          </cell>
          <cell r="E1083">
            <v>26906</v>
          </cell>
          <cell r="F1083">
            <v>22610</v>
          </cell>
        </row>
        <row r="1084">
          <cell r="A1084" t="str">
            <v>I1083</v>
          </cell>
          <cell r="B1084" t="str">
            <v>ZOCALO GRANO DE MARMOL BLANCO HUILA BH5 DE 30 X 7.2 CM. TIPO ALFA O SIMILAR. FONDO BLANCO</v>
          </cell>
          <cell r="C1084" t="str">
            <v>Insumos</v>
          </cell>
          <cell r="D1084" t="str">
            <v>M</v>
          </cell>
          <cell r="E1084">
            <v>16511</v>
          </cell>
          <cell r="F1084">
            <v>13875</v>
          </cell>
        </row>
        <row r="1085">
          <cell r="A1085" t="str">
            <v>I1084</v>
          </cell>
          <cell r="B1085" t="str">
            <v>ZOCALO GRANO DE MARMOL PAYANDE P5 DE 30 X 7.2 CM. TIPO ALFA O SIMILAR. FONDO BLANCO</v>
          </cell>
          <cell r="C1085" t="str">
            <v>Insumos</v>
          </cell>
          <cell r="D1085" t="str">
            <v>M</v>
          </cell>
          <cell r="E1085">
            <v>14498</v>
          </cell>
          <cell r="F1085">
            <v>12183</v>
          </cell>
        </row>
        <row r="1086">
          <cell r="A1086" t="str">
            <v>I1085</v>
          </cell>
          <cell r="B1086" t="str">
            <v xml:space="preserve">ZOCALO GRANO DE MARMOL PERLATO CLARO PCL 5 DE 30 X 7.2 CM. TIPO ALFA O SIMILAR. FONDO CREMA </v>
          </cell>
          <cell r="C1086" t="str">
            <v>Insumos</v>
          </cell>
          <cell r="D1086" t="str">
            <v>M</v>
          </cell>
          <cell r="E1086">
            <v>16044</v>
          </cell>
          <cell r="F1086">
            <v>13482</v>
          </cell>
        </row>
        <row r="1087">
          <cell r="A1087" t="str">
            <v>I1086</v>
          </cell>
          <cell r="B1087" t="str">
            <v>ZOCALO GRANO DE MARMOL VILLA DE LEYVA G5E DE 30 X 7.2 CM. TIPO ALFA O SIMILAR. FONDO CAFÉ</v>
          </cell>
          <cell r="C1087" t="str">
            <v>Insumos</v>
          </cell>
          <cell r="D1087" t="str">
            <v>M</v>
          </cell>
          <cell r="E1087">
            <v>14409</v>
          </cell>
          <cell r="F1087">
            <v>12108</v>
          </cell>
        </row>
        <row r="1088">
          <cell r="A1088" t="str">
            <v>I1087</v>
          </cell>
          <cell r="B1088" t="str">
            <v>CERAMICA PARED BOTICCINO SAND TIPO ALFA O SIMILAR. COLOR.</v>
          </cell>
          <cell r="C1088" t="str">
            <v>Insumos</v>
          </cell>
          <cell r="D1088" t="str">
            <v>M2</v>
          </cell>
          <cell r="E1088">
            <v>36815</v>
          </cell>
          <cell r="F1088">
            <v>30937</v>
          </cell>
        </row>
        <row r="1089">
          <cell r="A1089" t="str">
            <v>I1088</v>
          </cell>
          <cell r="B1089" t="str">
            <v>CERAMICA IMPORTADA  NEVADA BLANCA BR TIPO ALFA O SIMILAR. COLOR.</v>
          </cell>
          <cell r="C1089" t="str">
            <v>Insumos</v>
          </cell>
          <cell r="D1089" t="str">
            <v>M2</v>
          </cell>
          <cell r="E1089">
            <v>51040</v>
          </cell>
          <cell r="F1089">
            <v>42891</v>
          </cell>
        </row>
        <row r="1090">
          <cell r="A1090" t="str">
            <v>I1089</v>
          </cell>
          <cell r="B1090" t="str">
            <v>LOSETA INDUSTRIAL 24.5*12 COLOR SAHARA TIPO ALFA O SIMILAR</v>
          </cell>
          <cell r="C1090" t="str">
            <v>Insumos</v>
          </cell>
          <cell r="D1090" t="str">
            <v>M2</v>
          </cell>
          <cell r="E1090">
            <v>72057</v>
          </cell>
          <cell r="F1090">
            <v>60552</v>
          </cell>
        </row>
        <row r="1091">
          <cell r="A1091" t="str">
            <v>I1090</v>
          </cell>
          <cell r="B1091" t="str">
            <v>CERA POLIMERICA</v>
          </cell>
          <cell r="C1091" t="str">
            <v>Insumos</v>
          </cell>
          <cell r="D1091" t="str">
            <v>LT</v>
          </cell>
          <cell r="E1091">
            <v>81880</v>
          </cell>
          <cell r="F1091">
            <v>68807</v>
          </cell>
        </row>
        <row r="1092">
          <cell r="A1092" t="str">
            <v>I1091</v>
          </cell>
          <cell r="B1092" t="str">
            <v>GRANITO BLANCO HUILA  Nº 1,2 Y 3 (25 KG)</v>
          </cell>
          <cell r="C1092" t="str">
            <v>Insumos</v>
          </cell>
          <cell r="D1092" t="str">
            <v>BUL</v>
          </cell>
          <cell r="E1092">
            <v>18331</v>
          </cell>
          <cell r="F1092">
            <v>15404</v>
          </cell>
        </row>
        <row r="1093">
          <cell r="A1093" t="str">
            <v>I1092</v>
          </cell>
          <cell r="B1093" t="str">
            <v>CERAMICA SENCILLA</v>
          </cell>
          <cell r="C1093" t="str">
            <v>Insumos</v>
          </cell>
          <cell r="D1093" t="str">
            <v>M2</v>
          </cell>
          <cell r="E1093">
            <v>25858</v>
          </cell>
          <cell r="F1093">
            <v>21729</v>
          </cell>
        </row>
        <row r="1094">
          <cell r="A1094" t="str">
            <v>I1093</v>
          </cell>
          <cell r="B1094" t="str">
            <v>TABLILLA PARA PISO</v>
          </cell>
          <cell r="C1094" t="str">
            <v>Insumos</v>
          </cell>
          <cell r="D1094" t="str">
            <v>UND</v>
          </cell>
          <cell r="E1094">
            <v>32896</v>
          </cell>
          <cell r="F1094">
            <v>27644</v>
          </cell>
        </row>
        <row r="1095">
          <cell r="A1095" t="str">
            <v>I1094</v>
          </cell>
          <cell r="B1095" t="str">
            <v>SARDINEL PREFABRICADO AH=20 CM, B=10  CM, L=100CM</v>
          </cell>
          <cell r="C1095" t="str">
            <v>Insumos</v>
          </cell>
          <cell r="D1095" t="str">
            <v>UND</v>
          </cell>
          <cell r="E1095">
            <v>33327</v>
          </cell>
          <cell r="F1095">
            <v>28006</v>
          </cell>
        </row>
        <row r="1096">
          <cell r="A1096" t="str">
            <v>I1095</v>
          </cell>
          <cell r="B1096" t="str">
            <v xml:space="preserve">LAVADERO PREFABRICADO EN GRANITO 80 X 60 X 50 CM. </v>
          </cell>
          <cell r="C1096" t="str">
            <v>Insumos</v>
          </cell>
          <cell r="D1096" t="str">
            <v>UND</v>
          </cell>
          <cell r="E1096">
            <v>318010</v>
          </cell>
          <cell r="F1096">
            <v>267235</v>
          </cell>
        </row>
        <row r="1097">
          <cell r="A1097" t="str">
            <v>I1096</v>
          </cell>
          <cell r="B1097" t="str">
            <v>REJILLA SUMIDERO EAAB (LATERAL) A=83.5 CM. L=45 CM. E=14 CM. REF. RE017 TIPO TITAN O SIMILAR</v>
          </cell>
          <cell r="C1097" t="str">
            <v>Insumos</v>
          </cell>
          <cell r="D1097" t="str">
            <v>UND</v>
          </cell>
          <cell r="E1097">
            <v>169629</v>
          </cell>
          <cell r="F1097">
            <v>142545</v>
          </cell>
        </row>
        <row r="1098">
          <cell r="A1098" t="str">
            <v>I1097</v>
          </cell>
          <cell r="B1098" t="str">
            <v>REJILLA SUMIDERO PLAQUETA (PEATONAL) A=40 CM. L=40 CM. E=6 CM. REF. P40402 TIPO TITAN O SIMILAR</v>
          </cell>
          <cell r="C1098" t="str">
            <v>Insumos</v>
          </cell>
          <cell r="D1098" t="str">
            <v>UND</v>
          </cell>
          <cell r="E1098">
            <v>19846</v>
          </cell>
          <cell r="F1098">
            <v>16677</v>
          </cell>
        </row>
        <row r="1099">
          <cell r="A1099" t="str">
            <v>I1098</v>
          </cell>
          <cell r="B1099" t="str">
            <v>REJILLA SUMIDERO TRANSVERSAL (TRANSVERSAL) B=50 CM. L=50 CM. E=15 CM. REF. RE 009 TIPO TITAN O SIMILAR</v>
          </cell>
          <cell r="C1099" t="str">
            <v>Insumos</v>
          </cell>
          <cell r="D1099" t="str">
            <v>UND</v>
          </cell>
          <cell r="E1099">
            <v>152462</v>
          </cell>
          <cell r="F1099">
            <v>128119</v>
          </cell>
        </row>
        <row r="1100">
          <cell r="A1100" t="str">
            <v>I1099</v>
          </cell>
          <cell r="B1100" t="str">
            <v>TOPELLANTAS PREFABRICADO H=15 CM, B=20 CM Y LARGO=50 CM.</v>
          </cell>
          <cell r="C1100" t="str">
            <v>Insumos</v>
          </cell>
          <cell r="D1100" t="str">
            <v>UND</v>
          </cell>
          <cell r="E1100">
            <v>13650</v>
          </cell>
          <cell r="F1100">
            <v>11471</v>
          </cell>
        </row>
        <row r="1101">
          <cell r="A1101" t="str">
            <v>I1100</v>
          </cell>
          <cell r="B1101" t="str">
            <v xml:space="preserve">DISTANCIADORES EN MORTERO H=0.05 CMS </v>
          </cell>
          <cell r="C1101" t="str">
            <v>Insumos</v>
          </cell>
          <cell r="D1101" t="str">
            <v>UND</v>
          </cell>
          <cell r="E1101">
            <v>1058</v>
          </cell>
          <cell r="F1101">
            <v>889</v>
          </cell>
        </row>
        <row r="1102">
          <cell r="A1102" t="str">
            <v>I1101</v>
          </cell>
          <cell r="B1102" t="str">
            <v>ABRAZADERA DE SALIDA TIPO 1</v>
          </cell>
          <cell r="C1102" t="str">
            <v>Insumos</v>
          </cell>
          <cell r="D1102" t="str">
            <v>UND</v>
          </cell>
          <cell r="E1102">
            <v>18715</v>
          </cell>
          <cell r="F1102">
            <v>15727</v>
          </cell>
        </row>
        <row r="1103">
          <cell r="A1103" t="str">
            <v>I1102</v>
          </cell>
          <cell r="B1103" t="str">
            <v>ABRAZADERA DE SALIDA TIPO 3</v>
          </cell>
          <cell r="C1103" t="str">
            <v>Insumos</v>
          </cell>
          <cell r="D1103" t="str">
            <v>UND</v>
          </cell>
          <cell r="E1103">
            <v>20473</v>
          </cell>
          <cell r="F1103">
            <v>17204</v>
          </cell>
        </row>
        <row r="1104">
          <cell r="A1104" t="str">
            <v>I1103</v>
          </cell>
          <cell r="B1104" t="str">
            <v>ABRAZADERA DE SALIDA TIPO 4</v>
          </cell>
          <cell r="C1104" t="str">
            <v>Insumos</v>
          </cell>
          <cell r="D1104" t="str">
            <v>UND</v>
          </cell>
          <cell r="E1104">
            <v>22810</v>
          </cell>
          <cell r="F1104">
            <v>19168</v>
          </cell>
        </row>
        <row r="1105">
          <cell r="A1105" t="str">
            <v>I1104</v>
          </cell>
          <cell r="B1105" t="str">
            <v xml:space="preserve">ABRAZADERA EN  U </v>
          </cell>
          <cell r="C1105" t="str">
            <v>Insumos</v>
          </cell>
          <cell r="D1105" t="str">
            <v>UND</v>
          </cell>
          <cell r="E1105">
            <v>19101</v>
          </cell>
          <cell r="F1105">
            <v>16051</v>
          </cell>
        </row>
        <row r="1106">
          <cell r="A1106" t="str">
            <v>I1105</v>
          </cell>
          <cell r="B1106" t="str">
            <v>ABRAZADERA EN  U TIPO 2</v>
          </cell>
          <cell r="C1106" t="str">
            <v>Insumos</v>
          </cell>
          <cell r="D1106" t="str">
            <v>UND</v>
          </cell>
          <cell r="E1106">
            <v>19805</v>
          </cell>
          <cell r="F1106">
            <v>16643</v>
          </cell>
        </row>
        <row r="1107">
          <cell r="A1107" t="str">
            <v>I1106</v>
          </cell>
          <cell r="B1107" t="str">
            <v>ABRAZADERA O COLLARIN DE  7 - 8 UNA SALIDA - PL. 1/4 IDEM TIPO 3</v>
          </cell>
          <cell r="C1107" t="str">
            <v>Insumos</v>
          </cell>
          <cell r="D1107" t="str">
            <v>UND</v>
          </cell>
          <cell r="E1107">
            <v>16878</v>
          </cell>
          <cell r="F1107">
            <v>14183</v>
          </cell>
        </row>
        <row r="1108">
          <cell r="A1108" t="str">
            <v>I1107</v>
          </cell>
          <cell r="B1108" t="str">
            <v xml:space="preserve">ABRAZADERA O COLLARIN DE 9 - 10 DOS SALIDAS- PL. 1/4 IDEM TIPO 4 </v>
          </cell>
          <cell r="C1108" t="str">
            <v>Insumos</v>
          </cell>
          <cell r="D1108" t="str">
            <v>UND</v>
          </cell>
          <cell r="E1108">
            <v>21557</v>
          </cell>
          <cell r="F1108">
            <v>18115</v>
          </cell>
        </row>
        <row r="1109">
          <cell r="A1109" t="str">
            <v>I1108</v>
          </cell>
          <cell r="B1109" t="str">
            <v xml:space="preserve">ABRAZADERA O COLLARIN DE 9- 10 UNA SALIDA- PL. 1/4 IDEM TIPO 4 </v>
          </cell>
          <cell r="C1109" t="str">
            <v>Insumos</v>
          </cell>
          <cell r="D1109" t="str">
            <v>UND</v>
          </cell>
          <cell r="E1109">
            <v>20939</v>
          </cell>
          <cell r="F1109">
            <v>17596</v>
          </cell>
        </row>
        <row r="1110">
          <cell r="A1110" t="str">
            <v>I1109</v>
          </cell>
          <cell r="B1110" t="str">
            <v xml:space="preserve">ABRAZADERA SIN SALIDA TIPO 2 </v>
          </cell>
          <cell r="C1110" t="str">
            <v>Insumos</v>
          </cell>
          <cell r="D1110" t="str">
            <v>UND</v>
          </cell>
          <cell r="E1110">
            <v>15585</v>
          </cell>
          <cell r="F1110">
            <v>13097</v>
          </cell>
        </row>
        <row r="1111">
          <cell r="A1111" t="str">
            <v>I1110</v>
          </cell>
          <cell r="B1111" t="str">
            <v>ACCESORIOS DE FIJACION</v>
          </cell>
          <cell r="C1111" t="str">
            <v>Insumos</v>
          </cell>
          <cell r="D1111" t="str">
            <v>UND</v>
          </cell>
          <cell r="E1111">
            <v>1893</v>
          </cell>
          <cell r="F1111">
            <v>1591</v>
          </cell>
        </row>
        <row r="1112">
          <cell r="A1112" t="str">
            <v>I1111</v>
          </cell>
          <cell r="B1112" t="str">
            <v>ACCESORIOS FIJACION TUBERIA EMT 1" (ABRAZADERA, ALAMBRE)</v>
          </cell>
          <cell r="C1112" t="str">
            <v>Insumos</v>
          </cell>
          <cell r="D1112" t="str">
            <v>UND</v>
          </cell>
          <cell r="E1112">
            <v>3030</v>
          </cell>
          <cell r="F1112">
            <v>2546</v>
          </cell>
        </row>
        <row r="1113">
          <cell r="A1113" t="str">
            <v>I1112</v>
          </cell>
          <cell r="B1113" t="str">
            <v>ACCESORIOS FIJACION TUBERIA EMT 1/2" (ABRAZADERA, ALAMBRE)</v>
          </cell>
          <cell r="C1113" t="str">
            <v>Insumos</v>
          </cell>
          <cell r="D1113" t="str">
            <v>UND</v>
          </cell>
          <cell r="E1113">
            <v>2273</v>
          </cell>
          <cell r="F1113">
            <v>1910</v>
          </cell>
        </row>
        <row r="1114">
          <cell r="A1114" t="str">
            <v>I1113</v>
          </cell>
          <cell r="B1114" t="str">
            <v>ACCESORIOS FIJACION TUBERIA EMT 1_1/2" (ABRAZADERA, ALAMBRE)</v>
          </cell>
          <cell r="C1114" t="str">
            <v>Insumos</v>
          </cell>
          <cell r="D1114" t="str">
            <v>UND</v>
          </cell>
          <cell r="E1114">
            <v>3787</v>
          </cell>
          <cell r="F1114">
            <v>3182</v>
          </cell>
        </row>
        <row r="1115">
          <cell r="A1115" t="str">
            <v>I1114</v>
          </cell>
          <cell r="B1115" t="str">
            <v>ACCESORIOS FIJACION TUBERIA EMT 2" (ABRAZADERA, ALAMBRE)</v>
          </cell>
          <cell r="C1115" t="str">
            <v>Insumos</v>
          </cell>
          <cell r="D1115" t="str">
            <v>UND</v>
          </cell>
          <cell r="E1115">
            <v>7573</v>
          </cell>
          <cell r="F1115">
            <v>6364</v>
          </cell>
        </row>
        <row r="1116">
          <cell r="A1116" t="str">
            <v>I1115</v>
          </cell>
          <cell r="B1116" t="str">
            <v>ACCESORIOS FIJACION TUBERIA EMT 3" (ABRAZADERA, ALAMBRE)</v>
          </cell>
          <cell r="C1116" t="str">
            <v>Insumos</v>
          </cell>
          <cell r="D1116" t="str">
            <v>UND</v>
          </cell>
          <cell r="E1116">
            <v>15149</v>
          </cell>
          <cell r="F1116">
            <v>12730</v>
          </cell>
        </row>
        <row r="1117">
          <cell r="A1117" t="str">
            <v>I1116</v>
          </cell>
          <cell r="B1117" t="str">
            <v>ACCESORIOS FIJACION TUBERIA EMT 3/4" (ABRAZADERA, ALAMBRE)</v>
          </cell>
          <cell r="C1117" t="str">
            <v>Insumos</v>
          </cell>
          <cell r="D1117" t="str">
            <v>UND</v>
          </cell>
          <cell r="E1117">
            <v>2273</v>
          </cell>
          <cell r="F1117">
            <v>1910</v>
          </cell>
        </row>
        <row r="1118">
          <cell r="A1118" t="str">
            <v>I1117</v>
          </cell>
          <cell r="B1118" t="str">
            <v>ACCESORIOS FIJACION TUBERIA IMC Ó RIDGID 1" (ABRAZADERA, PERNOS)</v>
          </cell>
          <cell r="C1118" t="str">
            <v>Insumos</v>
          </cell>
          <cell r="D1118" t="str">
            <v>UND</v>
          </cell>
          <cell r="E1118">
            <v>5299</v>
          </cell>
          <cell r="F1118">
            <v>4453</v>
          </cell>
        </row>
        <row r="1119">
          <cell r="A1119" t="str">
            <v>I1118</v>
          </cell>
          <cell r="B1119" t="str">
            <v>ACCESORIOS FIJACION TUBERIA IMC Ó RIDGID 1/2" (ABRAZADERA, PERNOS)</v>
          </cell>
          <cell r="C1119" t="str">
            <v>Insumos</v>
          </cell>
          <cell r="D1119" t="str">
            <v>UND</v>
          </cell>
          <cell r="E1119">
            <v>3030</v>
          </cell>
          <cell r="F1119">
            <v>2546</v>
          </cell>
        </row>
        <row r="1120">
          <cell r="A1120" t="str">
            <v>I1119</v>
          </cell>
          <cell r="B1120" t="str">
            <v>ACCESORIOS FIJACION TUBERIA IMC Ó RIDGID 1_1/2" (ABRAZADERA, PERNOS)</v>
          </cell>
          <cell r="C1120" t="str">
            <v>Insumos</v>
          </cell>
          <cell r="D1120" t="str">
            <v>UND</v>
          </cell>
          <cell r="E1120">
            <v>7573</v>
          </cell>
          <cell r="F1120">
            <v>6364</v>
          </cell>
        </row>
        <row r="1121">
          <cell r="A1121" t="str">
            <v>I1120</v>
          </cell>
          <cell r="B1121" t="str">
            <v>ACCESORIOS FIJACION TUBERIA IMC Ó RIDGID 2" (ABRAZADERA, PERNOS)</v>
          </cell>
          <cell r="C1121" t="str">
            <v>Insumos</v>
          </cell>
          <cell r="D1121" t="str">
            <v>UND</v>
          </cell>
          <cell r="E1121">
            <v>15149</v>
          </cell>
          <cell r="F1121">
            <v>12730</v>
          </cell>
        </row>
        <row r="1122">
          <cell r="A1122" t="str">
            <v>I1121</v>
          </cell>
          <cell r="B1122" t="str">
            <v>ACCESORIOS FIJACION TUBERIA IMC Ó RIDGID 3" (ABRAZADERA, PERNOS)</v>
          </cell>
          <cell r="C1122" t="str">
            <v>Insumos</v>
          </cell>
          <cell r="D1122" t="str">
            <v>UND</v>
          </cell>
          <cell r="E1122">
            <v>22723</v>
          </cell>
          <cell r="F1122">
            <v>19095</v>
          </cell>
        </row>
        <row r="1123">
          <cell r="A1123" t="str">
            <v>I1122</v>
          </cell>
          <cell r="B1123" t="str">
            <v>ACCESORIOS FIJACION TUBERIA IMC Ó RIDGID 3/4" (ABRAZADERA, PERNOS)</v>
          </cell>
          <cell r="C1123" t="str">
            <v>Insumos</v>
          </cell>
          <cell r="D1123" t="str">
            <v>UND</v>
          </cell>
          <cell r="E1123">
            <v>3787</v>
          </cell>
          <cell r="F1123">
            <v>3182</v>
          </cell>
        </row>
        <row r="1124">
          <cell r="A1124" t="str">
            <v>I1123</v>
          </cell>
          <cell r="B1124" t="str">
            <v>ACCESORIOS FIJACION TUBERIA IMC Ó RIDGID 4" (ABRAZADERA, PERNOS)</v>
          </cell>
          <cell r="C1124" t="str">
            <v>Insumos</v>
          </cell>
          <cell r="D1124" t="str">
            <v>UND</v>
          </cell>
          <cell r="E1124">
            <v>37875</v>
          </cell>
          <cell r="F1124">
            <v>31828</v>
          </cell>
        </row>
        <row r="1125">
          <cell r="A1125" t="str">
            <v>I1124</v>
          </cell>
          <cell r="B1125" t="str">
            <v>ACCESORIOS TUBERIA EMT 1" (UNION, ADAPTADOR, CURVA)</v>
          </cell>
          <cell r="C1125" t="str">
            <v>Insumos</v>
          </cell>
          <cell r="D1125" t="str">
            <v>UND</v>
          </cell>
          <cell r="E1125">
            <v>7645</v>
          </cell>
          <cell r="F1125">
            <v>6424</v>
          </cell>
        </row>
        <row r="1126">
          <cell r="A1126" t="str">
            <v>I1125</v>
          </cell>
          <cell r="B1126" t="str">
            <v>ACCESORIOS TUBERIA EMT 1/2" (UNION, ADAPTADOR, CURVA)</v>
          </cell>
          <cell r="C1126" t="str">
            <v>Insumos</v>
          </cell>
          <cell r="D1126" t="str">
            <v>UND</v>
          </cell>
          <cell r="E1126">
            <v>2981</v>
          </cell>
          <cell r="F1126">
            <v>2505</v>
          </cell>
        </row>
        <row r="1127">
          <cell r="A1127" t="str">
            <v>I1126</v>
          </cell>
          <cell r="B1127" t="str">
            <v>ACCESORIOS TUBERIA EMT 1_1/2" (UNION, ADAPTADOR, CURVA)</v>
          </cell>
          <cell r="C1127" t="str">
            <v>Insumos</v>
          </cell>
          <cell r="D1127" t="str">
            <v>UND</v>
          </cell>
          <cell r="E1127">
            <v>16814</v>
          </cell>
          <cell r="F1127">
            <v>14129</v>
          </cell>
        </row>
        <row r="1128">
          <cell r="A1128" t="str">
            <v>I1127</v>
          </cell>
          <cell r="B1128" t="str">
            <v>ACCESORIOS TUBERIA EMT 2" (UNION, ADAPTADOR, CURVA)</v>
          </cell>
          <cell r="C1128" t="str">
            <v>Insumos</v>
          </cell>
          <cell r="D1128" t="str">
            <v>UND</v>
          </cell>
          <cell r="E1128">
            <v>25480</v>
          </cell>
          <cell r="F1128">
            <v>21412</v>
          </cell>
        </row>
        <row r="1129">
          <cell r="A1129" t="str">
            <v>I1128</v>
          </cell>
          <cell r="B1129" t="str">
            <v>ACCESORIOS TUBERIA EMT 3" (UNION, ADAPTADOR, CURVA)</v>
          </cell>
          <cell r="C1129" t="str">
            <v>Insumos</v>
          </cell>
          <cell r="D1129" t="str">
            <v>UND</v>
          </cell>
          <cell r="E1129">
            <v>126791</v>
          </cell>
          <cell r="F1129">
            <v>106547</v>
          </cell>
        </row>
        <row r="1130">
          <cell r="A1130" t="str">
            <v>I1129</v>
          </cell>
          <cell r="B1130" t="str">
            <v>ACCESORIOS TUBERIA EMT 3/4" (UNION Y CURVA)</v>
          </cell>
          <cell r="C1130" t="str">
            <v>Insumos</v>
          </cell>
          <cell r="D1130" t="str">
            <v>UND</v>
          </cell>
          <cell r="E1130">
            <v>4779</v>
          </cell>
          <cell r="F1130">
            <v>4016</v>
          </cell>
        </row>
        <row r="1131">
          <cell r="A1131" t="str">
            <v>I1130</v>
          </cell>
          <cell r="B1131" t="str">
            <v>ACCESORIOS TUBERIA IMC Ó RIDGID 1" (UNION  Y CURVA)</v>
          </cell>
          <cell r="C1131" t="str">
            <v>Insumos</v>
          </cell>
          <cell r="D1131" t="str">
            <v>UND</v>
          </cell>
          <cell r="E1131">
            <v>12219</v>
          </cell>
          <cell r="F1131">
            <v>10268</v>
          </cell>
        </row>
        <row r="1132">
          <cell r="A1132" t="str">
            <v>I1131</v>
          </cell>
          <cell r="B1132" t="str">
            <v>ACCESORIOS TUBERIA IMC Ó RIDGID 1/2" (UNION Y CURVA)</v>
          </cell>
          <cell r="C1132" t="str">
            <v>Insumos</v>
          </cell>
          <cell r="D1132" t="str">
            <v>UND</v>
          </cell>
          <cell r="E1132">
            <v>6650</v>
          </cell>
          <cell r="F1132">
            <v>5588</v>
          </cell>
        </row>
        <row r="1133">
          <cell r="A1133" t="str">
            <v>I1132</v>
          </cell>
          <cell r="B1133" t="str">
            <v xml:space="preserve">ACCESORIOS TUBERIA IMC Ó RIDGID 1_1/2" (UNION Y  CURVA ) </v>
          </cell>
          <cell r="C1133" t="str">
            <v>Insumos</v>
          </cell>
          <cell r="D1133" t="str">
            <v>UND</v>
          </cell>
          <cell r="E1133">
            <v>22412</v>
          </cell>
          <cell r="F1133">
            <v>18834</v>
          </cell>
        </row>
        <row r="1134">
          <cell r="A1134" t="str">
            <v>I1133</v>
          </cell>
          <cell r="B1134" t="str">
            <v>ACCESORIOS TUBERIA IMC Ó RIDGID 2" (UNION Y  CURVA)</v>
          </cell>
          <cell r="C1134" t="str">
            <v>Insumos</v>
          </cell>
          <cell r="D1134" t="str">
            <v>UND</v>
          </cell>
          <cell r="E1134">
            <v>32330</v>
          </cell>
          <cell r="F1134">
            <v>27168</v>
          </cell>
        </row>
        <row r="1135">
          <cell r="A1135" t="str">
            <v>I1134</v>
          </cell>
          <cell r="B1135" t="str">
            <v>ACCESORIOS TUBERIA IMC Ó RIDGID 3" (UNION, ADAPTADOR, CURVA)</v>
          </cell>
          <cell r="C1135" t="str">
            <v>Insumos</v>
          </cell>
          <cell r="D1135" t="str">
            <v>UND</v>
          </cell>
          <cell r="E1135">
            <v>152161</v>
          </cell>
          <cell r="F1135">
            <v>127866</v>
          </cell>
        </row>
        <row r="1136">
          <cell r="A1136" t="str">
            <v>I1135</v>
          </cell>
          <cell r="B1136" t="str">
            <v>ACCESORIOS TUBERIA IMC Ó RIDGID 3/4" (UNION Y  CURVA)</v>
          </cell>
          <cell r="C1136" t="str">
            <v>Insumos</v>
          </cell>
          <cell r="D1136" t="str">
            <v>UND</v>
          </cell>
          <cell r="E1136">
            <v>8849</v>
          </cell>
          <cell r="F1136">
            <v>7436</v>
          </cell>
        </row>
        <row r="1137">
          <cell r="A1137" t="str">
            <v>I1136</v>
          </cell>
          <cell r="B1137" t="str">
            <v>ACCESORIOS TUBERIA IMC Ó RIDGID 4" (UNION Y  CURVA)</v>
          </cell>
          <cell r="C1137" t="str">
            <v>Insumos</v>
          </cell>
          <cell r="D1137" t="str">
            <v>UND</v>
          </cell>
          <cell r="E1137">
            <v>240456</v>
          </cell>
          <cell r="F1137">
            <v>202064</v>
          </cell>
        </row>
        <row r="1138">
          <cell r="A1138" t="str">
            <v>I1137</v>
          </cell>
          <cell r="B1138" t="str">
            <v>ADAPTADOR TERMINAL PVC 3/4"</v>
          </cell>
          <cell r="C1138" t="str">
            <v>Insumos</v>
          </cell>
          <cell r="D1138" t="str">
            <v>UND</v>
          </cell>
          <cell r="E1138">
            <v>259</v>
          </cell>
          <cell r="F1138">
            <v>218</v>
          </cell>
        </row>
        <row r="1139">
          <cell r="A1139" t="str">
            <v>I1138</v>
          </cell>
          <cell r="B1139" t="str">
            <v>AISLADOR DE PIN ANSI 55-5 EN MATERIAL POLIMERICO</v>
          </cell>
          <cell r="C1139" t="str">
            <v>Insumos</v>
          </cell>
          <cell r="D1139" t="str">
            <v>UND</v>
          </cell>
          <cell r="E1139">
            <v>28119</v>
          </cell>
          <cell r="F1139">
            <v>23629</v>
          </cell>
        </row>
        <row r="1140">
          <cell r="A1140" t="str">
            <v>I1139</v>
          </cell>
          <cell r="B1140" t="str">
            <v>AISLADOR DE SUSPENSION ANSI 52-1, EN MATERIAL POLIMERICO</v>
          </cell>
          <cell r="C1140" t="str">
            <v>Insumos</v>
          </cell>
          <cell r="D1140" t="str">
            <v>UND</v>
          </cell>
          <cell r="E1140">
            <v>28119</v>
          </cell>
          <cell r="F1140">
            <v>23629</v>
          </cell>
        </row>
        <row r="1141">
          <cell r="A1141" t="str">
            <v>I1140</v>
          </cell>
          <cell r="B1141" t="str">
            <v>AISLADOR PORCELANA TIPO TENSOR ANSI 54-2</v>
          </cell>
          <cell r="C1141" t="str">
            <v>Insumos</v>
          </cell>
          <cell r="D1141" t="str">
            <v>UND</v>
          </cell>
          <cell r="E1141">
            <v>10809</v>
          </cell>
          <cell r="F1141">
            <v>9083</v>
          </cell>
        </row>
        <row r="1142">
          <cell r="A1142" t="str">
            <v>I1141</v>
          </cell>
          <cell r="B1142" t="str">
            <v xml:space="preserve">ALAMBRE COBRE DESNUDO Nº 10 AWG  </v>
          </cell>
          <cell r="C1142" t="str">
            <v>Insumos</v>
          </cell>
          <cell r="D1142" t="str">
            <v>M</v>
          </cell>
          <cell r="E1142">
            <v>1855</v>
          </cell>
          <cell r="F1142">
            <v>1559</v>
          </cell>
        </row>
        <row r="1143">
          <cell r="A1143" t="str">
            <v>I1142</v>
          </cell>
          <cell r="B1143" t="str">
            <v>ALAMBRE COBRE DESNUDO Nº 12 AWG</v>
          </cell>
          <cell r="C1143" t="str">
            <v>Insumos</v>
          </cell>
          <cell r="D1143" t="str">
            <v>M</v>
          </cell>
          <cell r="E1143">
            <v>1283</v>
          </cell>
          <cell r="F1143">
            <v>1078</v>
          </cell>
        </row>
        <row r="1144">
          <cell r="A1144" t="str">
            <v>I1143</v>
          </cell>
          <cell r="B1144" t="str">
            <v>ALAMBRE COBRE DESNUDO Nº 4 AWG</v>
          </cell>
          <cell r="C1144" t="str">
            <v>Insumos</v>
          </cell>
          <cell r="D1144" t="str">
            <v>M</v>
          </cell>
          <cell r="E1144">
            <v>12408</v>
          </cell>
          <cell r="F1144">
            <v>10427</v>
          </cell>
        </row>
        <row r="1145">
          <cell r="A1145" t="str">
            <v>I1144</v>
          </cell>
          <cell r="B1145" t="str">
            <v>ALAMBRE COBRE Nº 10 THHN  AWG</v>
          </cell>
          <cell r="C1145" t="str">
            <v>Insumos</v>
          </cell>
          <cell r="D1145" t="str">
            <v>M</v>
          </cell>
          <cell r="E1145">
            <v>2206</v>
          </cell>
          <cell r="F1145">
            <v>1854</v>
          </cell>
        </row>
        <row r="1146">
          <cell r="A1146" t="str">
            <v>I1145</v>
          </cell>
          <cell r="B1146" t="str">
            <v>ALAMBRE COBRE Nº 12 THHN  AWG</v>
          </cell>
          <cell r="C1146" t="str">
            <v>Insumos</v>
          </cell>
          <cell r="D1146" t="str">
            <v>M</v>
          </cell>
          <cell r="E1146">
            <v>1336</v>
          </cell>
          <cell r="F1146">
            <v>1123</v>
          </cell>
        </row>
        <row r="1147">
          <cell r="A1147" t="str">
            <v>I1146</v>
          </cell>
          <cell r="B1147" t="str">
            <v>AMARRE PLÁSTICO PARA CABLE TRENZADO 20X4,8MM</v>
          </cell>
          <cell r="C1147" t="str">
            <v>Insumos</v>
          </cell>
          <cell r="D1147" t="str">
            <v>UND</v>
          </cell>
          <cell r="E1147">
            <v>5842</v>
          </cell>
          <cell r="F1147">
            <v>4909</v>
          </cell>
        </row>
        <row r="1148">
          <cell r="A1148" t="str">
            <v>I1147</v>
          </cell>
          <cell r="B1148" t="str">
            <v>APLIQUE TORTUGA APTO PARA USO A LA INTEMPERIE. BOMBILLO AHORRADOR 26W E27.</v>
          </cell>
          <cell r="C1148" t="str">
            <v>Insumos</v>
          </cell>
          <cell r="D1148" t="str">
            <v>UND</v>
          </cell>
          <cell r="E1148">
            <v>68174</v>
          </cell>
          <cell r="F1148">
            <v>57289</v>
          </cell>
        </row>
        <row r="1149">
          <cell r="A1149" t="str">
            <v>I1148</v>
          </cell>
          <cell r="B1149" t="str">
            <v>ARANDELA CUADRADA PLANA DE 4X4X5/8. PL. 1/8</v>
          </cell>
          <cell r="C1149" t="str">
            <v>Insumos</v>
          </cell>
          <cell r="D1149" t="str">
            <v>UND</v>
          </cell>
          <cell r="E1149">
            <v>3884</v>
          </cell>
          <cell r="F1149">
            <v>3264</v>
          </cell>
        </row>
        <row r="1150">
          <cell r="A1150" t="str">
            <v>I1149</v>
          </cell>
          <cell r="B1150" t="str">
            <v>ARANDELA PRESION GUAZA 5/8</v>
          </cell>
          <cell r="C1150" t="str">
            <v>Insumos</v>
          </cell>
          <cell r="D1150" t="str">
            <v>UND</v>
          </cell>
          <cell r="E1150">
            <v>244</v>
          </cell>
          <cell r="F1150">
            <v>205</v>
          </cell>
        </row>
        <row r="1151">
          <cell r="A1151" t="str">
            <v>I1150</v>
          </cell>
          <cell r="B1151" t="str">
            <v>BALA CUADRADA FC 2X26W HIGH LIGHTS. INCLUYE 2 BOMBILLAS AHORRADORAS 26W. E27, BALASTO ELECTRONICO Y VIDRIO DECORATIVO</v>
          </cell>
          <cell r="C1151" t="str">
            <v>Insumos</v>
          </cell>
          <cell r="D1151" t="str">
            <v>UND</v>
          </cell>
          <cell r="E1151">
            <v>189383</v>
          </cell>
          <cell r="F1151">
            <v>159145</v>
          </cell>
        </row>
        <row r="1152">
          <cell r="A1152" t="str">
            <v>I1151</v>
          </cell>
          <cell r="B1152" t="str">
            <v>BALA DULUX FC HIGH LIGHTS 2X26W. ARO BLANCO Y VIDRIO DECORATIVO. INCLUYE 2 BOMBILLAS AHORRADORAS 26W. E27 Y BALASTO ELECTRONICO.</v>
          </cell>
          <cell r="C1152" t="str">
            <v>Insumos</v>
          </cell>
          <cell r="D1152" t="str">
            <v>UND</v>
          </cell>
          <cell r="E1152">
            <v>182426</v>
          </cell>
          <cell r="F1152">
            <v>153299</v>
          </cell>
        </row>
        <row r="1153">
          <cell r="A1153" t="str">
            <v>I1152</v>
          </cell>
          <cell r="B1153" t="str">
            <v>BALA HALOGENA INYECTADA CUADRADA HIGH LIGHTS. ARO ESCUALIZABLE. INCLUYE BOMBILLO DICROICO 50W Y ADAPTADOR 12V.</v>
          </cell>
          <cell r="C1153" t="str">
            <v>Insumos</v>
          </cell>
          <cell r="D1153" t="str">
            <v>UND</v>
          </cell>
          <cell r="E1153">
            <v>58523</v>
          </cell>
          <cell r="F1153">
            <v>49179</v>
          </cell>
        </row>
        <row r="1154">
          <cell r="A1154" t="str">
            <v>I1153</v>
          </cell>
          <cell r="B1154" t="str">
            <v>BALA HQI RECTANGULAR EQUALIZABLE MARCA HIGH LIGHTS. INCLUYE AUTOTRANSFORMADOR Y BOMBILLA MH70W</v>
          </cell>
          <cell r="C1154" t="str">
            <v>Insumos</v>
          </cell>
          <cell r="D1154" t="str">
            <v>UND</v>
          </cell>
          <cell r="E1154">
            <v>341210</v>
          </cell>
          <cell r="F1154">
            <v>286731</v>
          </cell>
        </row>
        <row r="1155">
          <cell r="A1155" t="str">
            <v>I1154</v>
          </cell>
          <cell r="B1155" t="str">
            <v>BALA MINI FC HIGH LIGHTS 1X26W. INCLUYE BOMBILLA AHORRADORA 26W. E27. ARO BLANCO REFLECTOR EN ALUMINIO BRILLADO</v>
          </cell>
          <cell r="C1155" t="str">
            <v>Insumos</v>
          </cell>
          <cell r="D1155" t="str">
            <v>UND</v>
          </cell>
          <cell r="E1155">
            <v>68174</v>
          </cell>
          <cell r="F1155">
            <v>57289</v>
          </cell>
        </row>
        <row r="1156">
          <cell r="A1156" t="str">
            <v>I1155</v>
          </cell>
          <cell r="B1156" t="str">
            <v>BANDA PLASTICA DE SEÑALIZACION SEGUN NORMA CS-273</v>
          </cell>
          <cell r="C1156" t="str">
            <v>Insumos</v>
          </cell>
          <cell r="D1156" t="str">
            <v>M</v>
          </cell>
          <cell r="E1156">
            <v>2725</v>
          </cell>
          <cell r="F1156">
            <v>2290</v>
          </cell>
        </row>
        <row r="1157">
          <cell r="A1157" t="str">
            <v>I1156</v>
          </cell>
          <cell r="B1157" t="str">
            <v>BANDEJA PORTACABLE ACERO GALVANIZADO EN CALIENTE ANCHO UTIL 10CM. INCLUYE PLATINAS DE UNION.</v>
          </cell>
          <cell r="C1157" t="str">
            <v>Insumos</v>
          </cell>
          <cell r="D1157" t="str">
            <v>M</v>
          </cell>
          <cell r="E1157">
            <v>48157</v>
          </cell>
          <cell r="F1157">
            <v>40468</v>
          </cell>
        </row>
        <row r="1158">
          <cell r="A1158" t="str">
            <v>I1157</v>
          </cell>
          <cell r="B1158" t="str">
            <v>BANDEJA PORTACABLE ACERO GALVANIZADO EN CALIENTE ANCHO UTIL 20CM. INCLUYE PLATINAS DE UNION.</v>
          </cell>
          <cell r="C1158" t="str">
            <v>Insumos</v>
          </cell>
          <cell r="D1158" t="str">
            <v>M</v>
          </cell>
          <cell r="E1158">
            <v>52384</v>
          </cell>
          <cell r="F1158">
            <v>44020</v>
          </cell>
        </row>
        <row r="1159">
          <cell r="A1159" t="str">
            <v>I1158</v>
          </cell>
          <cell r="B1159" t="str">
            <v>BANDEJA PORTACABLE ACERO GALVANIZADO EN CALIENTE ANCHO UTIL 30CM. INCLUYE PLATINAS DE UNION.</v>
          </cell>
          <cell r="C1159" t="str">
            <v>Insumos</v>
          </cell>
          <cell r="D1159" t="str">
            <v>M</v>
          </cell>
          <cell r="E1159">
            <v>57362</v>
          </cell>
          <cell r="F1159">
            <v>48203</v>
          </cell>
        </row>
        <row r="1160">
          <cell r="A1160" t="str">
            <v>I1159</v>
          </cell>
          <cell r="B1160" t="str">
            <v>BANDEJA PORTACABLE ACERO GALVANIZADO EN CALIENTE ANCHO UTIL 40CM. INCLUYE PLATINAS DE UNION.</v>
          </cell>
          <cell r="C1160" t="str">
            <v>Insumos</v>
          </cell>
          <cell r="D1160" t="str">
            <v>M</v>
          </cell>
          <cell r="E1160">
            <v>62512</v>
          </cell>
          <cell r="F1160">
            <v>52531</v>
          </cell>
        </row>
        <row r="1161">
          <cell r="A1161" t="str">
            <v>I1160</v>
          </cell>
          <cell r="B1161" t="str">
            <v>BANDEJA PORTACABLE ACERO GALVANIZADO EN CALIENTE ANCHO UTIL 50CM. INCLUYE PLATINAS DE UNION.</v>
          </cell>
          <cell r="C1161" t="str">
            <v>Insumos</v>
          </cell>
          <cell r="D1161" t="str">
            <v>M</v>
          </cell>
          <cell r="E1161">
            <v>67398</v>
          </cell>
          <cell r="F1161">
            <v>56637</v>
          </cell>
        </row>
        <row r="1162">
          <cell r="A1162" t="str">
            <v>I1161</v>
          </cell>
          <cell r="B1162" t="str">
            <v>BANDEJA PORTACABLE ACERO GALVANIZADO EN CALIENTE ANCHO UTIL 60CM. INCLUYE PLATINAS DE UNION.</v>
          </cell>
          <cell r="C1162" t="str">
            <v>Insumos</v>
          </cell>
          <cell r="D1162" t="str">
            <v>M</v>
          </cell>
          <cell r="E1162">
            <v>72235</v>
          </cell>
          <cell r="F1162">
            <v>60702</v>
          </cell>
        </row>
        <row r="1163">
          <cell r="A1163" t="str">
            <v>I1162</v>
          </cell>
          <cell r="B1163" t="str">
            <v>BASE Y FOTOCELDA TIPO EXTERIOR PARA ALUMBRADO INSTALADA.</v>
          </cell>
          <cell r="C1163" t="str">
            <v>Insumos</v>
          </cell>
          <cell r="D1163" t="str">
            <v>UND</v>
          </cell>
          <cell r="E1163">
            <v>29543</v>
          </cell>
          <cell r="F1163">
            <v>24826</v>
          </cell>
        </row>
        <row r="1164">
          <cell r="A1164" t="str">
            <v>I1163</v>
          </cell>
          <cell r="B1164" t="str">
            <v>BAYONETA PARA ANGULO  DOBLE 2 1/2 X 2 1/2 X 1/4 X 1,50 M</v>
          </cell>
          <cell r="C1164" t="str">
            <v>Insumos</v>
          </cell>
          <cell r="D1164" t="str">
            <v>UND</v>
          </cell>
          <cell r="E1164">
            <v>165851</v>
          </cell>
          <cell r="F1164">
            <v>139371</v>
          </cell>
        </row>
        <row r="1165">
          <cell r="A1165" t="str">
            <v>I1164</v>
          </cell>
          <cell r="B1165" t="str">
            <v>BAYONETA SENCILLA  2-1/2 X 1/4 X 1,50 M</v>
          </cell>
          <cell r="C1165" t="str">
            <v>Insumos</v>
          </cell>
          <cell r="D1165" t="str">
            <v>UND</v>
          </cell>
          <cell r="E1165">
            <v>76824</v>
          </cell>
          <cell r="F1165">
            <v>64558</v>
          </cell>
        </row>
        <row r="1166">
          <cell r="A1166" t="str">
            <v>I1165</v>
          </cell>
          <cell r="B1166" t="str">
            <v>BOQUILLA-TERMINAL (JUEGO DE TUERCA Y CONTRATUERCA) PARA TUBERIA IMC GALVANIZADA 2"</v>
          </cell>
          <cell r="C1166" t="str">
            <v>Insumos</v>
          </cell>
          <cell r="D1166" t="str">
            <v>UND</v>
          </cell>
          <cell r="E1166">
            <v>2328</v>
          </cell>
          <cell r="F1166">
            <v>1956</v>
          </cell>
        </row>
        <row r="1167">
          <cell r="A1167" t="str">
            <v>I1166</v>
          </cell>
          <cell r="B1167" t="str">
            <v>BOQUILLA-TERMINAL (JUEGO DE TUERCA Y CONTRATUERCA) PARA TUBERIA IMC GALVANIZADA 3"</v>
          </cell>
          <cell r="C1167" t="str">
            <v>Insumos</v>
          </cell>
          <cell r="D1167" t="str">
            <v>UND</v>
          </cell>
          <cell r="E1167">
            <v>11159</v>
          </cell>
          <cell r="F1167">
            <v>9377</v>
          </cell>
        </row>
        <row r="1168">
          <cell r="A1168" t="str">
            <v>I1167</v>
          </cell>
          <cell r="B1168" t="str">
            <v>BOQUILLA-TERMINAL (JUEGO DE TUERCA Y CONTRATUERCA) PARA TUBERIA IMC GALVANIZADA 4"</v>
          </cell>
          <cell r="C1168" t="str">
            <v>Insumos</v>
          </cell>
          <cell r="D1168" t="str">
            <v>UND</v>
          </cell>
          <cell r="E1168">
            <v>17575</v>
          </cell>
          <cell r="F1168">
            <v>14769</v>
          </cell>
        </row>
        <row r="1169">
          <cell r="A1169" t="str">
            <v>I1168</v>
          </cell>
          <cell r="B1169" t="str">
            <v>BORNA DE PONCHAR ESTAÑO DE DOS HUECOS Nº 4/0</v>
          </cell>
          <cell r="C1169" t="str">
            <v>Insumos</v>
          </cell>
          <cell r="D1169" t="str">
            <v>UND</v>
          </cell>
          <cell r="E1169">
            <v>8707</v>
          </cell>
          <cell r="F1169">
            <v>7317</v>
          </cell>
        </row>
        <row r="1170">
          <cell r="A1170" t="str">
            <v>I1169</v>
          </cell>
          <cell r="B1170" t="str">
            <v>BORNA TERMINAL PONCHAR MARCA 3M Ó PANDUIT BARRIL LARGO PARA CABLE NO.1/0AWG</v>
          </cell>
          <cell r="C1170" t="str">
            <v>Insumos</v>
          </cell>
          <cell r="D1170" t="str">
            <v>UND</v>
          </cell>
          <cell r="E1170">
            <v>4092</v>
          </cell>
          <cell r="F1170">
            <v>3439</v>
          </cell>
        </row>
        <row r="1171">
          <cell r="A1171" t="str">
            <v>I1170</v>
          </cell>
          <cell r="B1171" t="str">
            <v>BORNA TERMINAL PONCHAR MARCA 3M Ó PANDUIT BARRIL LARGO PARA CABLE NO.2/0AWG</v>
          </cell>
          <cell r="C1171" t="str">
            <v>Insumos</v>
          </cell>
          <cell r="D1171" t="str">
            <v>UND</v>
          </cell>
          <cell r="E1171">
            <v>5000</v>
          </cell>
          <cell r="F1171">
            <v>4202</v>
          </cell>
        </row>
        <row r="1172">
          <cell r="A1172" t="str">
            <v>I1171</v>
          </cell>
          <cell r="B1172" t="str">
            <v>BORNA TERMINAL PONCHAR MARCA 3M Ó PANDUIT BARRIL LARGO PARA CABLE NO.2AWG</v>
          </cell>
          <cell r="C1172" t="str">
            <v>Insumos</v>
          </cell>
          <cell r="D1172" t="str">
            <v>UND</v>
          </cell>
          <cell r="E1172">
            <v>4041</v>
          </cell>
          <cell r="F1172">
            <v>3396</v>
          </cell>
        </row>
        <row r="1173">
          <cell r="A1173" t="str">
            <v>I1172</v>
          </cell>
          <cell r="B1173" t="str">
            <v>BRAZO HORIZONTAL GALV. 3/4" X 1.50M</v>
          </cell>
          <cell r="C1173" t="str">
            <v>Insumos</v>
          </cell>
          <cell r="D1173" t="str">
            <v>UND</v>
          </cell>
          <cell r="E1173">
            <v>78855</v>
          </cell>
          <cell r="F1173">
            <v>66265</v>
          </cell>
        </row>
        <row r="1174">
          <cell r="A1174" t="str">
            <v>I1173</v>
          </cell>
          <cell r="B1174" t="str">
            <v>CABLE CUADRUPLEX AUTOSOPORTADOS 90ºC 600V  Nº  3X2/0+1X1/0 CONDUCTOR DE ALUMIIO AISLADO EN POLITILENO RETICULADO (XLP)</v>
          </cell>
          <cell r="C1174" t="str">
            <v>Insumos</v>
          </cell>
          <cell r="D1174" t="str">
            <v>M</v>
          </cell>
          <cell r="E1174">
            <v>47458</v>
          </cell>
          <cell r="F1174">
            <v>39881</v>
          </cell>
        </row>
        <row r="1175">
          <cell r="A1175" t="str">
            <v>I1174</v>
          </cell>
          <cell r="B1175" t="str">
            <v>CABLE CUADRUPLEX AUTOSOPORTADOS 90ºC 600V  Nº  4X4/0 CONDUCTOR DE ALUMIIO AISLADO EN POLITILENO RETICULADO (XLP)</v>
          </cell>
          <cell r="C1175" t="str">
            <v>Insumos</v>
          </cell>
          <cell r="D1175" t="str">
            <v>M</v>
          </cell>
          <cell r="E1175">
            <v>75281</v>
          </cell>
          <cell r="F1175">
            <v>63261</v>
          </cell>
        </row>
        <row r="1176">
          <cell r="A1176" t="str">
            <v>I1175</v>
          </cell>
          <cell r="B1176" t="str">
            <v>CABLE DE ALUMINIO DESNUDO CON ALMA  ACERO GALVANIZADO ACSR Nº 1/0 AWG</v>
          </cell>
          <cell r="C1176" t="str">
            <v>Insumos</v>
          </cell>
          <cell r="D1176" t="str">
            <v>M</v>
          </cell>
          <cell r="E1176">
            <v>3107</v>
          </cell>
          <cell r="F1176">
            <v>2611</v>
          </cell>
        </row>
        <row r="1177">
          <cell r="A1177" t="str">
            <v>I1176</v>
          </cell>
          <cell r="B1177" t="str">
            <v>CABLE DE ALUMINIO DESNUDO CON ALMA  ACERO GALVANIZADO ACSR Nº 1/0 AWG</v>
          </cell>
          <cell r="C1177" t="str">
            <v>Insumos</v>
          </cell>
          <cell r="D1177" t="str">
            <v>M</v>
          </cell>
          <cell r="E1177">
            <v>4655</v>
          </cell>
          <cell r="F1177">
            <v>3912</v>
          </cell>
        </row>
        <row r="1178">
          <cell r="A1178" t="str">
            <v>I1177</v>
          </cell>
          <cell r="B1178" t="str">
            <v>CABLE DE ALUMINIO DESNUDO CON ALMA  ACERO GALVANIZADO ACSR Nº 4/0 AWG</v>
          </cell>
          <cell r="C1178" t="str">
            <v>Insumos</v>
          </cell>
          <cell r="D1178" t="str">
            <v>M</v>
          </cell>
          <cell r="E1178">
            <v>6269</v>
          </cell>
          <cell r="F1178">
            <v>5268</v>
          </cell>
        </row>
        <row r="1179">
          <cell r="A1179" t="str">
            <v>I1178</v>
          </cell>
          <cell r="B1179" t="str">
            <v>CABLE DE COBRE DESNUDO Nº 1/0  AWG</v>
          </cell>
          <cell r="C1179" t="str">
            <v>Insumos</v>
          </cell>
          <cell r="D1179" t="str">
            <v>M</v>
          </cell>
          <cell r="E1179">
            <v>23066</v>
          </cell>
          <cell r="F1179">
            <v>19383</v>
          </cell>
        </row>
        <row r="1180">
          <cell r="A1180" t="str">
            <v>I1179</v>
          </cell>
          <cell r="B1180" t="str">
            <v>CABLE DE COBRE DESNUDO Nº 10 AWG</v>
          </cell>
          <cell r="C1180" t="str">
            <v>Insumos</v>
          </cell>
          <cell r="D1180" t="str">
            <v>M</v>
          </cell>
          <cell r="E1180">
            <v>2844</v>
          </cell>
          <cell r="F1180">
            <v>2390</v>
          </cell>
        </row>
        <row r="1181">
          <cell r="A1181" t="str">
            <v>I1180</v>
          </cell>
          <cell r="B1181" t="str">
            <v>CABLE DE COBRE DESNUDO Nº 2  AWG</v>
          </cell>
          <cell r="C1181" t="str">
            <v>Insumos</v>
          </cell>
          <cell r="D1181" t="str">
            <v>M</v>
          </cell>
          <cell r="E1181">
            <v>13034</v>
          </cell>
          <cell r="F1181">
            <v>10953</v>
          </cell>
        </row>
        <row r="1182">
          <cell r="A1182" t="str">
            <v>I1181</v>
          </cell>
          <cell r="B1182" t="str">
            <v>CABLE DE COBRE DESNUDO Nº 2/0  AWG</v>
          </cell>
          <cell r="C1182" t="str">
            <v>Insumos</v>
          </cell>
          <cell r="D1182" t="str">
            <v>M</v>
          </cell>
          <cell r="E1182">
            <v>30295</v>
          </cell>
          <cell r="F1182">
            <v>25458</v>
          </cell>
        </row>
        <row r="1183">
          <cell r="A1183" t="str">
            <v>I1182</v>
          </cell>
          <cell r="B1183" t="str">
            <v xml:space="preserve">CABLE DE COBRE DESNUDO Nº 4 AWG </v>
          </cell>
          <cell r="C1183" t="str">
            <v>Insumos</v>
          </cell>
          <cell r="D1183" t="str">
            <v>M</v>
          </cell>
          <cell r="E1183">
            <v>10740</v>
          </cell>
          <cell r="F1183">
            <v>9025</v>
          </cell>
        </row>
        <row r="1184">
          <cell r="A1184" t="str">
            <v>I1183</v>
          </cell>
          <cell r="B1184" t="str">
            <v xml:space="preserve">CABLE DE COBRE DESNUDO Nº 4/0 AWG </v>
          </cell>
          <cell r="C1184" t="str">
            <v>Insumos</v>
          </cell>
          <cell r="D1184" t="str">
            <v>M</v>
          </cell>
          <cell r="E1184">
            <v>53355</v>
          </cell>
          <cell r="F1184">
            <v>44836</v>
          </cell>
        </row>
        <row r="1185">
          <cell r="A1185" t="str">
            <v>I1184</v>
          </cell>
          <cell r="B1185" t="str">
            <v xml:space="preserve">CABLE DE COBRE DESNUDO Nº 6 AWG  </v>
          </cell>
          <cell r="C1185" t="str">
            <v>Insumos</v>
          </cell>
          <cell r="D1185" t="str">
            <v>M</v>
          </cell>
          <cell r="E1185">
            <v>5885</v>
          </cell>
          <cell r="F1185">
            <v>4945</v>
          </cell>
        </row>
        <row r="1186">
          <cell r="A1186" t="str">
            <v>I1185</v>
          </cell>
          <cell r="B1186" t="str">
            <v xml:space="preserve">CABLE DE COBRE DESNUDO Nº 8 AWG </v>
          </cell>
          <cell r="C1186" t="str">
            <v>Insumos</v>
          </cell>
          <cell r="D1186" t="str">
            <v>M</v>
          </cell>
          <cell r="E1186">
            <v>3638</v>
          </cell>
          <cell r="F1186">
            <v>3057</v>
          </cell>
        </row>
        <row r="1187">
          <cell r="A1187" t="str">
            <v>I1186</v>
          </cell>
          <cell r="B1187" t="str">
            <v>CABLE DE COBRE ENCAUCHETADO 3 X 16 THHN</v>
          </cell>
          <cell r="C1187" t="str">
            <v>Insumos</v>
          </cell>
          <cell r="D1187" t="str">
            <v>M</v>
          </cell>
          <cell r="E1187">
            <v>3800</v>
          </cell>
          <cell r="F1187">
            <v>3193</v>
          </cell>
        </row>
        <row r="1188">
          <cell r="A1188" t="str">
            <v>I1187</v>
          </cell>
          <cell r="B1188" t="str">
            <v>CABLE DE COBRE MONOPOLAR  XLPE MV-90 15KV 90ºC CON NIVEL DE AISLAMIENTO  DE 100% Nº2 AWG</v>
          </cell>
          <cell r="C1188" t="str">
            <v>Insumos</v>
          </cell>
          <cell r="D1188" t="str">
            <v>M</v>
          </cell>
          <cell r="E1188">
            <v>38180</v>
          </cell>
          <cell r="F1188">
            <v>32084</v>
          </cell>
        </row>
        <row r="1189">
          <cell r="A1189" t="str">
            <v>I1188</v>
          </cell>
          <cell r="B1189" t="str">
            <v>CABLE DE COBRE Nº 1/0 THHN  AWG</v>
          </cell>
          <cell r="C1189" t="str">
            <v>Insumos</v>
          </cell>
          <cell r="D1189" t="str">
            <v>M</v>
          </cell>
          <cell r="E1189">
            <v>26311</v>
          </cell>
          <cell r="F1189">
            <v>22110</v>
          </cell>
        </row>
        <row r="1190">
          <cell r="A1190" t="str">
            <v>I1189</v>
          </cell>
          <cell r="B1190" t="str">
            <v xml:space="preserve">CABLE DE COBRE Nº 10 THHN AWG  AMARILLO </v>
          </cell>
          <cell r="C1190" t="str">
            <v>Insumos</v>
          </cell>
          <cell r="D1190" t="str">
            <v>M</v>
          </cell>
          <cell r="E1190">
            <v>2317</v>
          </cell>
          <cell r="F1190">
            <v>1947</v>
          </cell>
        </row>
        <row r="1191">
          <cell r="A1191" t="str">
            <v>I1190</v>
          </cell>
          <cell r="B1191" t="str">
            <v xml:space="preserve">CABLE DE COBRE Nº 2 THHN AWG NEGRO </v>
          </cell>
          <cell r="C1191" t="str">
            <v>Insumos</v>
          </cell>
          <cell r="D1191" t="str">
            <v>M</v>
          </cell>
          <cell r="E1191">
            <v>14234</v>
          </cell>
          <cell r="F1191">
            <v>11961</v>
          </cell>
        </row>
        <row r="1192">
          <cell r="A1192" t="str">
            <v>I1191</v>
          </cell>
          <cell r="B1192" t="str">
            <v>CABLE DE COBRE Nº 2/0 THHN  AWG</v>
          </cell>
          <cell r="C1192" t="str">
            <v>Insumos</v>
          </cell>
          <cell r="D1192" t="str">
            <v>M</v>
          </cell>
          <cell r="E1192">
            <v>30078</v>
          </cell>
          <cell r="F1192">
            <v>25276</v>
          </cell>
        </row>
        <row r="1193">
          <cell r="A1193" t="str">
            <v>I1192</v>
          </cell>
          <cell r="B1193" t="str">
            <v>CABLE DE COBRE Nº 350 THHN MCM</v>
          </cell>
          <cell r="C1193" t="str">
            <v>Insumos</v>
          </cell>
          <cell r="D1193" t="str">
            <v>M</v>
          </cell>
          <cell r="E1193">
            <v>81790</v>
          </cell>
          <cell r="F1193">
            <v>68731</v>
          </cell>
        </row>
        <row r="1194">
          <cell r="A1194" t="str">
            <v>I1193</v>
          </cell>
          <cell r="B1194" t="str">
            <v xml:space="preserve">CABLE DE COBRE Nº 4 THHN AWG NEGRO </v>
          </cell>
          <cell r="C1194" t="str">
            <v>Insumos</v>
          </cell>
          <cell r="D1194" t="str">
            <v>M</v>
          </cell>
          <cell r="E1194">
            <v>8796</v>
          </cell>
          <cell r="F1194">
            <v>7392</v>
          </cell>
        </row>
        <row r="1195">
          <cell r="A1195" t="str">
            <v>I1194</v>
          </cell>
          <cell r="B1195" t="str">
            <v xml:space="preserve">CABLE DE COBRE Nº 4/0 THHN  AWG NEGRO </v>
          </cell>
          <cell r="C1195" t="str">
            <v>Insumos</v>
          </cell>
          <cell r="D1195" t="str">
            <v>M</v>
          </cell>
          <cell r="E1195">
            <v>53769</v>
          </cell>
          <cell r="F1195">
            <v>45184</v>
          </cell>
        </row>
        <row r="1196">
          <cell r="A1196" t="str">
            <v>I1195</v>
          </cell>
          <cell r="B1196" t="str">
            <v xml:space="preserve">CABLE DE COBRE Nº 6 THHN AWG NEGRO </v>
          </cell>
          <cell r="C1196" t="str">
            <v>Insumos</v>
          </cell>
          <cell r="D1196" t="str">
            <v>M</v>
          </cell>
          <cell r="E1196">
            <v>6153</v>
          </cell>
          <cell r="F1196">
            <v>5171</v>
          </cell>
        </row>
        <row r="1197">
          <cell r="A1197" t="str">
            <v>I1196</v>
          </cell>
          <cell r="B1197" t="str">
            <v xml:space="preserve">CABLE DE COBRE Nº 8 THHN AWG  NEGRO </v>
          </cell>
          <cell r="C1197" t="str">
            <v>Insumos</v>
          </cell>
          <cell r="D1197" t="str">
            <v>M</v>
          </cell>
          <cell r="E1197">
            <v>4367</v>
          </cell>
          <cell r="F1197">
            <v>3670</v>
          </cell>
        </row>
        <row r="1198">
          <cell r="A1198" t="str">
            <v>I1197</v>
          </cell>
          <cell r="B1198" t="str">
            <v xml:space="preserve">ALAMBRE DE COBRE Nº 8 THWN </v>
          </cell>
          <cell r="C1198" t="str">
            <v>Insumos</v>
          </cell>
          <cell r="D1198" t="str">
            <v>M</v>
          </cell>
          <cell r="E1198">
            <v>3331</v>
          </cell>
          <cell r="F1198">
            <v>2799</v>
          </cell>
        </row>
        <row r="1199">
          <cell r="A1199" t="str">
            <v>I1198</v>
          </cell>
          <cell r="B1199" t="str">
            <v xml:space="preserve">ALAMBRE DE COBRE Nº 10 THWN </v>
          </cell>
          <cell r="C1199" t="str">
            <v>Insumos</v>
          </cell>
          <cell r="D1199" t="str">
            <v>M</v>
          </cell>
          <cell r="E1199">
            <v>2500</v>
          </cell>
          <cell r="F1199">
            <v>2101</v>
          </cell>
        </row>
        <row r="1200">
          <cell r="A1200" t="str">
            <v>I1199</v>
          </cell>
          <cell r="B1200" t="str">
            <v xml:space="preserve">ALAMBRE DE COBRE Nº 12 THWN </v>
          </cell>
          <cell r="C1200" t="str">
            <v>Insumos</v>
          </cell>
          <cell r="D1200" t="str">
            <v>M</v>
          </cell>
          <cell r="E1200">
            <v>2249</v>
          </cell>
          <cell r="F1200">
            <v>1890</v>
          </cell>
        </row>
        <row r="1201">
          <cell r="A1201" t="str">
            <v>I1200</v>
          </cell>
          <cell r="B1201" t="str">
            <v xml:space="preserve">CABLE DE COBRE Nº 6 THWN </v>
          </cell>
          <cell r="C1201" t="str">
            <v>Insumos</v>
          </cell>
          <cell r="D1201" t="str">
            <v>M</v>
          </cell>
          <cell r="E1201">
            <v>10163</v>
          </cell>
          <cell r="F1201">
            <v>8540</v>
          </cell>
        </row>
        <row r="1202">
          <cell r="A1202" t="str">
            <v>I1201</v>
          </cell>
          <cell r="B1202" t="str">
            <v xml:space="preserve">CABLE DE COBRE Nº 8 THWN </v>
          </cell>
          <cell r="C1202" t="str">
            <v>Insumos</v>
          </cell>
          <cell r="D1202" t="str">
            <v>M</v>
          </cell>
          <cell r="E1202">
            <v>6833</v>
          </cell>
          <cell r="F1202">
            <v>5742</v>
          </cell>
        </row>
        <row r="1203">
          <cell r="A1203" t="str">
            <v>I1202</v>
          </cell>
          <cell r="B1203" t="str">
            <v xml:space="preserve">CABLE DE COBRE Nº 10 THWN </v>
          </cell>
          <cell r="C1203" t="str">
            <v>Insumos</v>
          </cell>
          <cell r="D1203" t="str">
            <v>M</v>
          </cell>
          <cell r="E1203">
            <v>4834</v>
          </cell>
          <cell r="F1203">
            <v>4062</v>
          </cell>
        </row>
        <row r="1204">
          <cell r="A1204" t="str">
            <v>I1203</v>
          </cell>
          <cell r="B1204" t="str">
            <v xml:space="preserve">CABLE DE COBRE Nº 12 THWN </v>
          </cell>
          <cell r="C1204" t="str">
            <v>Insumos</v>
          </cell>
          <cell r="D1204" t="str">
            <v>M</v>
          </cell>
          <cell r="E1204">
            <v>3331</v>
          </cell>
          <cell r="F1204">
            <v>2799</v>
          </cell>
        </row>
        <row r="1205">
          <cell r="A1205" t="str">
            <v>I1204</v>
          </cell>
          <cell r="B1205" t="str">
            <v>CABLE SUPER GX DE 9,53 MM (3/8") GALVANIZADO O CABLE PARA RETENIDA DE 3/8 GALVANIZADO</v>
          </cell>
          <cell r="C1205" t="str">
            <v>Insumos</v>
          </cell>
          <cell r="D1205" t="str">
            <v>M</v>
          </cell>
          <cell r="E1205">
            <v>3601</v>
          </cell>
          <cell r="F1205">
            <v>3026</v>
          </cell>
        </row>
        <row r="1206">
          <cell r="A1206" t="str">
            <v>I1205</v>
          </cell>
          <cell r="B1206" t="str">
            <v xml:space="preserve">CAJA METALICA GALVANIZADA (REF: 2400) </v>
          </cell>
          <cell r="C1206" t="str">
            <v>Insumos</v>
          </cell>
          <cell r="D1206" t="str">
            <v>UND</v>
          </cell>
          <cell r="E1206">
            <v>2573</v>
          </cell>
          <cell r="F1206">
            <v>2162</v>
          </cell>
        </row>
        <row r="1207">
          <cell r="A1207" t="str">
            <v>I1206</v>
          </cell>
          <cell r="B1207" t="str">
            <v xml:space="preserve">CAJA METALICA GALVANIZADA (REF: 5800) </v>
          </cell>
          <cell r="C1207" t="str">
            <v>Insumos</v>
          </cell>
          <cell r="D1207" t="str">
            <v>UND</v>
          </cell>
          <cell r="E1207">
            <v>1975</v>
          </cell>
          <cell r="F1207">
            <v>1660</v>
          </cell>
        </row>
        <row r="1208">
          <cell r="A1208" t="str">
            <v>I1207</v>
          </cell>
          <cell r="B1208" t="str">
            <v>CAJA OCTOGONAL GALVANIZADA (CAJA EMP GALV.OCTAGONAL 4")</v>
          </cell>
          <cell r="C1208" t="str">
            <v>Insumos</v>
          </cell>
          <cell r="D1208" t="str">
            <v>UND</v>
          </cell>
          <cell r="E1208">
            <v>1975</v>
          </cell>
          <cell r="F1208">
            <v>1660</v>
          </cell>
        </row>
        <row r="1209">
          <cell r="A1209" t="str">
            <v>I1208</v>
          </cell>
          <cell r="B1209" t="str">
            <v xml:space="preserve">CAJA TRIFÁSICA TIPO INTEMPERIE PARA ACOMETIDAS DE BT </v>
          </cell>
          <cell r="C1209" t="str">
            <v>Insumos</v>
          </cell>
          <cell r="D1209" t="str">
            <v>M</v>
          </cell>
          <cell r="E1209">
            <v>140446</v>
          </cell>
          <cell r="F1209">
            <v>118022</v>
          </cell>
        </row>
        <row r="1210">
          <cell r="A1210" t="str">
            <v>I1209</v>
          </cell>
          <cell r="B1210" t="str">
            <v xml:space="preserve">CAPACETE ROSCADO EN ALUMINIO PARA TUBERIA IMC GALVANIZADA DE 1" </v>
          </cell>
          <cell r="C1210" t="str">
            <v>Insumos</v>
          </cell>
          <cell r="D1210" t="str">
            <v>UND</v>
          </cell>
          <cell r="E1210">
            <v>4834</v>
          </cell>
          <cell r="F1210">
            <v>4062</v>
          </cell>
        </row>
        <row r="1211">
          <cell r="A1211" t="str">
            <v>I1210</v>
          </cell>
          <cell r="B1211" t="str">
            <v xml:space="preserve">CAPACETE ROSCADO EN ALUMINIO PARA TUBERIA IMC GALVANIZADA DE 2" </v>
          </cell>
          <cell r="C1211" t="str">
            <v>Insumos</v>
          </cell>
          <cell r="D1211" t="str">
            <v>UND</v>
          </cell>
          <cell r="E1211">
            <v>16696</v>
          </cell>
          <cell r="F1211">
            <v>14030</v>
          </cell>
        </row>
        <row r="1212">
          <cell r="A1212" t="str">
            <v>I1211</v>
          </cell>
          <cell r="B1212" t="str">
            <v xml:space="preserve">CAPACETE ROSCADO EN ALUMINIO PARA TUBERIA IMC GALVANIZADA DE 3" </v>
          </cell>
          <cell r="C1212" t="str">
            <v>Insumos</v>
          </cell>
          <cell r="D1212" t="str">
            <v>UND</v>
          </cell>
          <cell r="E1212">
            <v>23497</v>
          </cell>
          <cell r="F1212">
            <v>19745</v>
          </cell>
        </row>
        <row r="1213">
          <cell r="A1213" t="str">
            <v>I1212</v>
          </cell>
          <cell r="B1213" t="str">
            <v xml:space="preserve">CAPACETE ROSCADO EN ALUMINIO PARA TUBERIA IMC GALVANIZADA DE 4" </v>
          </cell>
          <cell r="C1213" t="str">
            <v>Insumos</v>
          </cell>
          <cell r="D1213" t="str">
            <v>UND</v>
          </cell>
          <cell r="E1213">
            <v>24819</v>
          </cell>
          <cell r="F1213">
            <v>20856</v>
          </cell>
        </row>
        <row r="1214">
          <cell r="A1214" t="str">
            <v>I1213</v>
          </cell>
          <cell r="B1214" t="str">
            <v xml:space="preserve">CINTA DE ACERO INOXIDABLE 5/8" </v>
          </cell>
          <cell r="C1214" t="str">
            <v>Insumos</v>
          </cell>
          <cell r="D1214" t="str">
            <v>M</v>
          </cell>
          <cell r="E1214">
            <v>5174</v>
          </cell>
          <cell r="F1214">
            <v>4348</v>
          </cell>
        </row>
        <row r="1215">
          <cell r="A1215" t="str">
            <v>I1214</v>
          </cell>
          <cell r="B1215" t="str">
            <v>CINTA EN ACERO INOXIDABLE 1/2"</v>
          </cell>
          <cell r="C1215" t="str">
            <v>Insumos</v>
          </cell>
          <cell r="D1215" t="str">
            <v>M</v>
          </cell>
          <cell r="E1215">
            <v>4000</v>
          </cell>
          <cell r="F1215">
            <v>3361</v>
          </cell>
        </row>
        <row r="1216">
          <cell r="A1216" t="str">
            <v>I1215</v>
          </cell>
          <cell r="B1216" t="str">
            <v>CLAVIJA CON SEGURO DE GIRO 2P+T 250V/20A. MARCA LEGRAND</v>
          </cell>
          <cell r="C1216" t="str">
            <v>Insumos</v>
          </cell>
          <cell r="D1216" t="str">
            <v>UND</v>
          </cell>
          <cell r="E1216">
            <v>71527</v>
          </cell>
          <cell r="F1216">
            <v>60107</v>
          </cell>
        </row>
        <row r="1217">
          <cell r="A1217" t="str">
            <v>I1216</v>
          </cell>
          <cell r="B1217" t="str">
            <v>CLAVIJA CON SEGURO DE GIRO 2P+T 250V/30A. MARCA LEGRAND</v>
          </cell>
          <cell r="C1217" t="str">
            <v>Insumos</v>
          </cell>
          <cell r="D1217" t="str">
            <v>UND</v>
          </cell>
          <cell r="E1217">
            <v>77152</v>
          </cell>
          <cell r="F1217">
            <v>64834</v>
          </cell>
        </row>
        <row r="1218">
          <cell r="A1218" t="str">
            <v>I1217</v>
          </cell>
          <cell r="B1218" t="str">
            <v>CLAVIJA RECTA PARA TOMA INDUSTRIAL 3P+N+T 250V/16A IP44. MARCA LEGRAND</v>
          </cell>
          <cell r="C1218" t="str">
            <v>Insumos</v>
          </cell>
          <cell r="D1218" t="str">
            <v>UND</v>
          </cell>
          <cell r="E1218">
            <v>66252</v>
          </cell>
          <cell r="F1218">
            <v>55674</v>
          </cell>
        </row>
        <row r="1219">
          <cell r="A1219" t="str">
            <v>I1218</v>
          </cell>
          <cell r="B1219" t="str">
            <v>CLAVIJA RECTA PARA TOMA INDUSTRIAL 3P+N+T 250V/16A IP67. MARCA LEGRAND</v>
          </cell>
          <cell r="C1219" t="str">
            <v>Insumos</v>
          </cell>
          <cell r="D1219" t="str">
            <v>UND</v>
          </cell>
          <cell r="E1219">
            <v>122145</v>
          </cell>
          <cell r="F1219">
            <v>102643</v>
          </cell>
        </row>
        <row r="1220">
          <cell r="A1220" t="str">
            <v>I1219</v>
          </cell>
          <cell r="B1220" t="str">
            <v>CLAVIJA RECTA PARA TOMA INDUSTRIAL 3P+N+T 250V/32A IP44. MARCA LEGRAND</v>
          </cell>
          <cell r="C1220" t="str">
            <v>Insumos</v>
          </cell>
          <cell r="D1220" t="str">
            <v>UND</v>
          </cell>
          <cell r="E1220">
            <v>87519</v>
          </cell>
          <cell r="F1220">
            <v>73545</v>
          </cell>
        </row>
        <row r="1221">
          <cell r="A1221" t="str">
            <v>I1220</v>
          </cell>
          <cell r="B1221" t="str">
            <v>CLAVIJA RECTA PARA TOMA INDUSTRIAL 3P+N+T 250V/32A IP67. MARCA LEGRAND</v>
          </cell>
          <cell r="C1221" t="str">
            <v>Insumos</v>
          </cell>
          <cell r="D1221" t="str">
            <v>UND</v>
          </cell>
          <cell r="E1221">
            <v>155358</v>
          </cell>
          <cell r="F1221">
            <v>130553</v>
          </cell>
        </row>
        <row r="1222">
          <cell r="A1222" t="str">
            <v>I1221</v>
          </cell>
          <cell r="B1222" t="str">
            <v>CLAVIJA RECTA PARA TOMA INDUSTRIAL 3P+N+T 250V/63A IP67. MARCA LEGRAND</v>
          </cell>
          <cell r="C1222" t="str">
            <v>Insumos</v>
          </cell>
          <cell r="D1222" t="str">
            <v>UND</v>
          </cell>
          <cell r="E1222">
            <v>352898</v>
          </cell>
          <cell r="F1222">
            <v>296553</v>
          </cell>
        </row>
        <row r="1223">
          <cell r="A1223" t="str">
            <v>I1222</v>
          </cell>
          <cell r="B1223" t="str">
            <v>CLAVIJA RECTA PARA TOMA INDUSTRIAL 3P+T 250V/16A IP44. MARCA LEGRAND</v>
          </cell>
          <cell r="C1223" t="str">
            <v>Insumos</v>
          </cell>
          <cell r="D1223" t="str">
            <v>UND</v>
          </cell>
          <cell r="E1223">
            <v>46042</v>
          </cell>
          <cell r="F1223">
            <v>38691</v>
          </cell>
        </row>
        <row r="1224">
          <cell r="A1224" t="str">
            <v>I1223</v>
          </cell>
          <cell r="B1224" t="str">
            <v>CLAVIJA RECTA PARA TOMA INDUSTRIAL 3P+T 250V/16A IP67. MARCA LEGRAND</v>
          </cell>
          <cell r="C1224" t="str">
            <v>Insumos</v>
          </cell>
          <cell r="D1224" t="str">
            <v>UND</v>
          </cell>
          <cell r="E1224">
            <v>109315</v>
          </cell>
          <cell r="F1224">
            <v>91861</v>
          </cell>
        </row>
        <row r="1225">
          <cell r="A1225" t="str">
            <v>I1224</v>
          </cell>
          <cell r="B1225" t="str">
            <v>CLAVIJA RECTA PARA TOMA INDUSTRIAL 3P+T 250V/32A IP44. MARCA LEGRAND</v>
          </cell>
          <cell r="C1225" t="str">
            <v>Insumos</v>
          </cell>
          <cell r="D1225" t="str">
            <v>UND</v>
          </cell>
          <cell r="E1225">
            <v>69243</v>
          </cell>
          <cell r="F1225">
            <v>58187</v>
          </cell>
        </row>
        <row r="1226">
          <cell r="A1226" t="str">
            <v>I1225</v>
          </cell>
          <cell r="B1226" t="str">
            <v>CLAVIJA RECTA PARA TOMA INDUSTRIAL 3P+T 250V/32A IP67. MARCA LEGRAND</v>
          </cell>
          <cell r="C1226" t="str">
            <v>Insumos</v>
          </cell>
          <cell r="D1226" t="str">
            <v>UND</v>
          </cell>
          <cell r="E1226">
            <v>141297</v>
          </cell>
          <cell r="F1226">
            <v>118737</v>
          </cell>
        </row>
        <row r="1227">
          <cell r="A1227" t="str">
            <v>I1226</v>
          </cell>
          <cell r="B1227" t="str">
            <v>CLAVIJA RECTA PARA TOMA INDUSTRIAL 3P+T 250V/63A IP67. MARCA LEGRAND</v>
          </cell>
          <cell r="C1227" t="str">
            <v>Insumos</v>
          </cell>
          <cell r="D1227" t="str">
            <v>UND</v>
          </cell>
          <cell r="E1227">
            <v>327064</v>
          </cell>
          <cell r="F1227">
            <v>274844</v>
          </cell>
        </row>
        <row r="1228">
          <cell r="A1228" t="str">
            <v>I1227</v>
          </cell>
          <cell r="B1228" t="str">
            <v>CONDULETA EN T Ó L 3/4" NPT</v>
          </cell>
          <cell r="C1228" t="str">
            <v>Insumos</v>
          </cell>
          <cell r="D1228" t="str">
            <v>UND</v>
          </cell>
          <cell r="E1228">
            <v>11973</v>
          </cell>
          <cell r="F1228">
            <v>10061</v>
          </cell>
        </row>
        <row r="1229">
          <cell r="A1229" t="str">
            <v>I1228</v>
          </cell>
          <cell r="B1229" t="str">
            <v>CONECTOR DE COMPRESIÓN DE RANURAS PARALELAS, TIPO 1</v>
          </cell>
          <cell r="C1229" t="str">
            <v>Insumos</v>
          </cell>
          <cell r="D1229" t="str">
            <v>UND</v>
          </cell>
          <cell r="E1229">
            <v>24998</v>
          </cell>
          <cell r="F1229">
            <v>21007</v>
          </cell>
        </row>
        <row r="1230">
          <cell r="A1230" t="str">
            <v>I1229</v>
          </cell>
          <cell r="B1230" t="str">
            <v>CONECTOR DE TORNILLO CON CHAQUETA AISLANTE</v>
          </cell>
          <cell r="C1230" t="str">
            <v>Insumos</v>
          </cell>
          <cell r="D1230" t="str">
            <v>UND</v>
          </cell>
          <cell r="E1230">
            <v>13132</v>
          </cell>
          <cell r="F1230">
            <v>11035</v>
          </cell>
        </row>
        <row r="1231">
          <cell r="A1231" t="str">
            <v>I1230</v>
          </cell>
          <cell r="B1231" t="str">
            <v>CONECTOR PARA VARILLA 5/8"</v>
          </cell>
          <cell r="C1231" t="str">
            <v>Insumos</v>
          </cell>
          <cell r="D1231" t="str">
            <v>UND</v>
          </cell>
          <cell r="E1231">
            <v>6149</v>
          </cell>
          <cell r="F1231">
            <v>5167</v>
          </cell>
        </row>
        <row r="1232">
          <cell r="A1232" t="str">
            <v>I1231</v>
          </cell>
          <cell r="B1232" t="str">
            <v>CONECTOR TERMINAL DE COMPRESION TIPO VASTAGO, TIPO4</v>
          </cell>
          <cell r="C1232" t="str">
            <v>Insumos</v>
          </cell>
          <cell r="D1232" t="str">
            <v>UND</v>
          </cell>
          <cell r="E1232">
            <v>160594</v>
          </cell>
          <cell r="F1232">
            <v>134953</v>
          </cell>
        </row>
        <row r="1233">
          <cell r="A1233" t="str">
            <v>I1232</v>
          </cell>
          <cell r="B1233" t="str">
            <v>CONECTOR TIPO CUÑA</v>
          </cell>
          <cell r="C1233" t="str">
            <v>Insumos</v>
          </cell>
          <cell r="D1233" t="str">
            <v>UND</v>
          </cell>
          <cell r="E1233">
            <v>12270</v>
          </cell>
          <cell r="F1233">
            <v>10311</v>
          </cell>
        </row>
        <row r="1234">
          <cell r="A1234" t="str">
            <v>I1233</v>
          </cell>
          <cell r="B1234" t="str">
            <v>CONFIGURACIÓN EQUIPO RECONECTADOR -INGENIERO ESPECIALISTA</v>
          </cell>
          <cell r="C1234" t="str">
            <v>Insumos</v>
          </cell>
          <cell r="D1234" t="str">
            <v>UND</v>
          </cell>
          <cell r="E1234">
            <v>2272586</v>
          </cell>
          <cell r="F1234">
            <v>1909736</v>
          </cell>
        </row>
        <row r="1235">
          <cell r="A1235" t="str">
            <v>I1234</v>
          </cell>
          <cell r="B1235" t="str">
            <v>CORTACIRCUITOS 15 KV-100 A</v>
          </cell>
          <cell r="C1235" t="str">
            <v>Insumos</v>
          </cell>
          <cell r="D1235" t="str">
            <v>UND</v>
          </cell>
          <cell r="E1235">
            <v>199180</v>
          </cell>
          <cell r="F1235">
            <v>167378</v>
          </cell>
        </row>
        <row r="1236">
          <cell r="A1236" t="str">
            <v>I1235</v>
          </cell>
          <cell r="B1236" t="str">
            <v>CRUCE PORTACABLE GALVANIZADO EN CALIENTE ANCHO UTIL 10CM. INCLUYE PLATINAS DE UNION</v>
          </cell>
          <cell r="C1236" t="str">
            <v>Insumos</v>
          </cell>
          <cell r="D1236" t="str">
            <v>UND</v>
          </cell>
          <cell r="E1236">
            <v>104250</v>
          </cell>
          <cell r="F1236">
            <v>87605</v>
          </cell>
        </row>
        <row r="1237">
          <cell r="A1237" t="str">
            <v>I1236</v>
          </cell>
          <cell r="B1237" t="str">
            <v>CRUCE PORTACABLE GALVANIZADO EN CALIENTE ANCHO UTIL 20CM. INCLUYE PLATINAS DE UNION</v>
          </cell>
          <cell r="C1237" t="str">
            <v>Insumos</v>
          </cell>
          <cell r="D1237" t="str">
            <v>UND</v>
          </cell>
          <cell r="E1237">
            <v>110921</v>
          </cell>
          <cell r="F1237">
            <v>93211</v>
          </cell>
        </row>
        <row r="1238">
          <cell r="A1238" t="str">
            <v>I1237</v>
          </cell>
          <cell r="B1238" t="str">
            <v>CRUCE PORTACABLE GALVANIZADO EN CALIENTE ANCHO UTIL 30CM. INCLUYE PLATINAS DE UNION</v>
          </cell>
          <cell r="C1238" t="str">
            <v>Insumos</v>
          </cell>
          <cell r="D1238" t="str">
            <v>UND</v>
          </cell>
          <cell r="E1238">
            <v>120981</v>
          </cell>
          <cell r="F1238">
            <v>101665</v>
          </cell>
        </row>
        <row r="1239">
          <cell r="A1239" t="str">
            <v>I1238</v>
          </cell>
          <cell r="B1239" t="str">
            <v>CRUCE PORTACABLE GALVANIZADO EN CALIENTE ANCHO UTIL 40CM. INCLUYE PLATINAS DE UNION</v>
          </cell>
          <cell r="C1239" t="str">
            <v>Insumos</v>
          </cell>
          <cell r="D1239" t="str">
            <v>UND</v>
          </cell>
          <cell r="E1239">
            <v>133610</v>
          </cell>
          <cell r="F1239">
            <v>112277</v>
          </cell>
        </row>
        <row r="1240">
          <cell r="A1240" t="str">
            <v>I1239</v>
          </cell>
          <cell r="B1240" t="str">
            <v>CRUCE PORTACABLE GALVANIZADO EN CALIENTE ANCHO UTIL 50CM. INCLUYE PLATINAS DE UNION</v>
          </cell>
          <cell r="C1240" t="str">
            <v>Insumos</v>
          </cell>
          <cell r="D1240" t="str">
            <v>UND</v>
          </cell>
          <cell r="E1240">
            <v>144412</v>
          </cell>
          <cell r="F1240">
            <v>121355</v>
          </cell>
        </row>
        <row r="1241">
          <cell r="A1241" t="str">
            <v>I1240</v>
          </cell>
          <cell r="B1241" t="str">
            <v>CRUCE PORTACABLE GALVANIZADO EN CALIENTE ANCHO UTIL 60CM. INCLUYE PLATINAS DE UNION</v>
          </cell>
          <cell r="C1241" t="str">
            <v>Insumos</v>
          </cell>
          <cell r="D1241" t="str">
            <v>UND</v>
          </cell>
          <cell r="E1241">
            <v>157850</v>
          </cell>
          <cell r="F1241">
            <v>132647</v>
          </cell>
        </row>
        <row r="1242">
          <cell r="A1242" t="str">
            <v>I1241</v>
          </cell>
          <cell r="B1242" t="str">
            <v>CRUCETA METÁLICA DE ÁNGULO GALVANIZADO DE  2 ½" X 3/16" X 2,0 M</v>
          </cell>
          <cell r="C1242" t="str">
            <v>Insumos</v>
          </cell>
          <cell r="D1242" t="str">
            <v>UND</v>
          </cell>
          <cell r="E1242">
            <v>72190</v>
          </cell>
          <cell r="F1242">
            <v>60664</v>
          </cell>
        </row>
        <row r="1243">
          <cell r="A1243" t="str">
            <v>I1242</v>
          </cell>
          <cell r="B1243" t="str">
            <v>CRUCETA METÁLICA DE ÁNGULO GALVANIZADO DE  2 ½" X 3/16" X 2,5 M</v>
          </cell>
          <cell r="C1243" t="str">
            <v>Insumos</v>
          </cell>
          <cell r="D1243" t="str">
            <v>HR</v>
          </cell>
          <cell r="E1243">
            <v>99117</v>
          </cell>
          <cell r="F1243">
            <v>83292</v>
          </cell>
        </row>
        <row r="1244">
          <cell r="A1244" t="str">
            <v>I1243</v>
          </cell>
          <cell r="B1244" t="str">
            <v>CRUCETA METALICA DE ANGULO GALVANIZADO DE 2 ½" X 1/4 "X  2,5 M</v>
          </cell>
          <cell r="C1244" t="str">
            <v>Insumos</v>
          </cell>
          <cell r="D1244" t="str">
            <v>UND</v>
          </cell>
          <cell r="E1244">
            <v>104888</v>
          </cell>
          <cell r="F1244">
            <v>88141</v>
          </cell>
        </row>
        <row r="1245">
          <cell r="A1245" t="str">
            <v>I1244</v>
          </cell>
          <cell r="B1245" t="str">
            <v>CURVA GRAN RADIO 90° PVC DUCTO  2"</v>
          </cell>
          <cell r="C1245" t="str">
            <v>Insumos</v>
          </cell>
          <cell r="D1245" t="str">
            <v>UND</v>
          </cell>
          <cell r="E1245">
            <v>13174</v>
          </cell>
          <cell r="F1245">
            <v>11071</v>
          </cell>
        </row>
        <row r="1246">
          <cell r="A1246" t="str">
            <v>I1245</v>
          </cell>
          <cell r="B1246" t="str">
            <v>CURVA GRAN RADIO 90° PVC DUCTO  3"</v>
          </cell>
          <cell r="C1246" t="str">
            <v>Insumos</v>
          </cell>
          <cell r="D1246" t="str">
            <v>UND</v>
          </cell>
          <cell r="E1246">
            <v>28514</v>
          </cell>
          <cell r="F1246">
            <v>23961</v>
          </cell>
        </row>
        <row r="1247">
          <cell r="A1247" t="str">
            <v>I1246</v>
          </cell>
          <cell r="B1247" t="str">
            <v>CURVA GRAN RADIO 90° PVC DUCTO  4"</v>
          </cell>
          <cell r="C1247" t="str">
            <v>Insumos</v>
          </cell>
          <cell r="D1247" t="str">
            <v>UND</v>
          </cell>
          <cell r="E1247">
            <v>58072</v>
          </cell>
          <cell r="F1247">
            <v>48800</v>
          </cell>
        </row>
        <row r="1248">
          <cell r="A1248" t="str">
            <v>I1247</v>
          </cell>
          <cell r="B1248" t="str">
            <v>CURVA PORTACABLE GALVANIZADA EN CALIENTE ANCHO UTIL 10CM. INCLUYE PLATINAS DE UNION</v>
          </cell>
          <cell r="C1248" t="str">
            <v>Insumos</v>
          </cell>
          <cell r="D1248" t="str">
            <v>UND</v>
          </cell>
          <cell r="E1248">
            <v>56554</v>
          </cell>
          <cell r="F1248">
            <v>47524</v>
          </cell>
        </row>
        <row r="1249">
          <cell r="A1249" t="str">
            <v>I1248</v>
          </cell>
          <cell r="B1249" t="str">
            <v>CURVA PORTACABLE GALVANIZADA EN CALIENTE ANCHO UTIL 20CM. INCLUYE PLATINAS DE UNION</v>
          </cell>
          <cell r="C1249" t="str">
            <v>Insumos</v>
          </cell>
          <cell r="D1249" t="str">
            <v>UND</v>
          </cell>
          <cell r="E1249">
            <v>64274</v>
          </cell>
          <cell r="F1249">
            <v>54012</v>
          </cell>
        </row>
        <row r="1250">
          <cell r="A1250" t="str">
            <v>I1249</v>
          </cell>
          <cell r="B1250" t="str">
            <v>CURVA PORTACABLE GALVANIZADA EN CALIENTE ANCHO UTIL 30CM. INCLUYE PLATINAS DE UNION</v>
          </cell>
          <cell r="C1250" t="str">
            <v>Insumos</v>
          </cell>
          <cell r="D1250" t="str">
            <v>UND</v>
          </cell>
          <cell r="E1250">
            <v>72271</v>
          </cell>
          <cell r="F1250">
            <v>60732</v>
          </cell>
        </row>
        <row r="1251">
          <cell r="A1251" t="str">
            <v>I1250</v>
          </cell>
          <cell r="B1251" t="str">
            <v>CURVA PORTACABLE GALVANIZADA EN CALIENTE ANCHO UTIL 40CM. INCLUYE PLATINAS DE UNION</v>
          </cell>
          <cell r="C1251" t="str">
            <v>Insumos</v>
          </cell>
          <cell r="D1251" t="str">
            <v>UND</v>
          </cell>
          <cell r="E1251">
            <v>81442</v>
          </cell>
          <cell r="F1251">
            <v>68439</v>
          </cell>
        </row>
        <row r="1252">
          <cell r="A1252" t="str">
            <v>I1251</v>
          </cell>
          <cell r="B1252" t="str">
            <v>CURVA PORTACABLE GALVANIZADA EN CALIENTE ANCHO UTIL 50CM. INCLUYE PLATINAS DE UNION</v>
          </cell>
          <cell r="C1252" t="str">
            <v>Insumos</v>
          </cell>
          <cell r="D1252" t="str">
            <v>UND</v>
          </cell>
          <cell r="E1252">
            <v>93942</v>
          </cell>
          <cell r="F1252">
            <v>78943</v>
          </cell>
        </row>
        <row r="1253">
          <cell r="A1253" t="str">
            <v>I1252</v>
          </cell>
          <cell r="B1253" t="str">
            <v>CURVA PORTACABLE GALVANIZADA EN CALIENTE ANCHO UTIL 60CM. INCLUYE PLATINAS DE UNION</v>
          </cell>
          <cell r="C1253" t="str">
            <v>Insumos</v>
          </cell>
          <cell r="D1253" t="str">
            <v>UND</v>
          </cell>
          <cell r="E1253">
            <v>108937</v>
          </cell>
          <cell r="F1253">
            <v>91544</v>
          </cell>
        </row>
        <row r="1254">
          <cell r="A1254" t="str">
            <v>I1253</v>
          </cell>
          <cell r="B1254" t="str">
            <v>CURVA PVC 90° CONDUIT C X E  1"</v>
          </cell>
          <cell r="C1254" t="str">
            <v>Insumos</v>
          </cell>
          <cell r="D1254" t="str">
            <v>UND</v>
          </cell>
          <cell r="E1254">
            <v>2331</v>
          </cell>
          <cell r="F1254">
            <v>1959</v>
          </cell>
        </row>
        <row r="1255">
          <cell r="A1255" t="str">
            <v>I1254</v>
          </cell>
          <cell r="B1255" t="str">
            <v>DESCARGADOR DE SOBRETENSION DE LINEA 10KV- 10KA- POLIMERICO, OXIDO DE ZINC</v>
          </cell>
          <cell r="C1255" t="str">
            <v>Insumos</v>
          </cell>
          <cell r="D1255" t="str">
            <v>UND</v>
          </cell>
          <cell r="E1255">
            <v>120254</v>
          </cell>
          <cell r="F1255">
            <v>101054</v>
          </cell>
        </row>
        <row r="1256">
          <cell r="A1256" t="str">
            <v>I1255</v>
          </cell>
          <cell r="B1256" t="str">
            <v>DIAGONAL RECTA DE ÁNGULO DE HIERRO GALVANIZADO DE 38X38X5 MM (1 ½" X 1 ½" X 3/16") 68 CM</v>
          </cell>
          <cell r="C1256" t="str">
            <v>Insumos</v>
          </cell>
          <cell r="D1256" t="str">
            <v>UND</v>
          </cell>
          <cell r="E1256">
            <v>15902</v>
          </cell>
          <cell r="F1256">
            <v>13363</v>
          </cell>
        </row>
        <row r="1257">
          <cell r="A1257" t="str">
            <v>I1256</v>
          </cell>
          <cell r="B1257" t="str">
            <v>ENCHUFE 1F+N+T 15A/250V</v>
          </cell>
          <cell r="C1257" t="str">
            <v>Insumos</v>
          </cell>
          <cell r="D1257" t="str">
            <v>UND</v>
          </cell>
          <cell r="E1257">
            <v>3787</v>
          </cell>
          <cell r="F1257">
            <v>3182</v>
          </cell>
        </row>
        <row r="1258">
          <cell r="A1258" t="str">
            <v>I1257</v>
          </cell>
          <cell r="B1258" t="str">
            <v>ESPARRAGO 5/8" X 10". INCLUYE 2 TUERCAS, 2 ARANDELAS.</v>
          </cell>
          <cell r="C1258" t="str">
            <v>Insumos</v>
          </cell>
          <cell r="D1258" t="str">
            <v>UND</v>
          </cell>
          <cell r="E1258">
            <v>5413</v>
          </cell>
          <cell r="F1258">
            <v>4549</v>
          </cell>
        </row>
        <row r="1259">
          <cell r="A1259" t="str">
            <v>I1258</v>
          </cell>
          <cell r="B1259" t="str">
            <v>ESPARRAGO 5/8" X 18". INCLUYE 2 TUERCAS, 2 ARANDELAS.</v>
          </cell>
          <cell r="C1259" t="str">
            <v>Insumos</v>
          </cell>
          <cell r="D1259" t="str">
            <v>UND</v>
          </cell>
          <cell r="E1259">
            <v>7670</v>
          </cell>
          <cell r="F1259">
            <v>6445</v>
          </cell>
        </row>
        <row r="1260">
          <cell r="A1260" t="str">
            <v>I1259</v>
          </cell>
          <cell r="B1260" t="str">
            <v>ESPARRAGO 5/8" X 20". INCLUYE 2 TUERCAS, 2 ARANDELAS.</v>
          </cell>
          <cell r="C1260" t="str">
            <v>Insumos</v>
          </cell>
          <cell r="D1260" t="str">
            <v>UND</v>
          </cell>
          <cell r="E1260">
            <v>8461</v>
          </cell>
          <cell r="F1260">
            <v>7110</v>
          </cell>
        </row>
        <row r="1261">
          <cell r="A1261" t="str">
            <v>I1260</v>
          </cell>
          <cell r="B1261" t="str">
            <v>ESPARRAGO 5/8" X 24". INCLUYE 2 TUERCAS, 2 ARANDELAS.</v>
          </cell>
          <cell r="C1261" t="str">
            <v>Insumos</v>
          </cell>
          <cell r="D1261" t="str">
            <v>UND</v>
          </cell>
          <cell r="E1261">
            <v>10103</v>
          </cell>
          <cell r="F1261">
            <v>8490</v>
          </cell>
        </row>
        <row r="1262">
          <cell r="A1262" t="str">
            <v>I1261</v>
          </cell>
          <cell r="B1262" t="str">
            <v>ESPARRAGO GALVANIZADO 3/8"X50CM. INCLUYE 4 TUERCAS</v>
          </cell>
          <cell r="C1262" t="str">
            <v>Insumos</v>
          </cell>
          <cell r="D1262" t="str">
            <v>UND</v>
          </cell>
          <cell r="E1262">
            <v>5731</v>
          </cell>
          <cell r="F1262">
            <v>4816</v>
          </cell>
        </row>
        <row r="1263">
          <cell r="A1263" t="str">
            <v>I1262</v>
          </cell>
          <cell r="B1263" t="str">
            <v>ESPIGO DE ACERO GALVANIZADO PARA CRUCETA METÁLICA</v>
          </cell>
          <cell r="C1263" t="str">
            <v>Insumos</v>
          </cell>
          <cell r="D1263" t="str">
            <v>UND</v>
          </cell>
          <cell r="E1263">
            <v>8345</v>
          </cell>
          <cell r="F1263">
            <v>7013</v>
          </cell>
        </row>
        <row r="1264">
          <cell r="A1264" t="str">
            <v>I1263</v>
          </cell>
          <cell r="B1264" t="str">
            <v>ESTRIBO 2 AWG CON CONECTOR CUÑA 4/0 AWG</v>
          </cell>
          <cell r="C1264" t="str">
            <v>Insumos</v>
          </cell>
          <cell r="D1264" t="str">
            <v>UND</v>
          </cell>
          <cell r="E1264">
            <v>39150</v>
          </cell>
          <cell r="F1264">
            <v>32899</v>
          </cell>
        </row>
        <row r="1265">
          <cell r="A1265" t="str">
            <v>I1264</v>
          </cell>
          <cell r="B1265" t="str">
            <v>GRAPA DE OPERAR EN CALIENTE</v>
          </cell>
          <cell r="C1265" t="str">
            <v>Insumos</v>
          </cell>
          <cell r="D1265" t="str">
            <v>UND</v>
          </cell>
          <cell r="E1265">
            <v>38178</v>
          </cell>
          <cell r="F1265">
            <v>32082</v>
          </cell>
        </row>
        <row r="1266">
          <cell r="A1266" t="str">
            <v>I1265</v>
          </cell>
          <cell r="B1266" t="str">
            <v>GRAPA DE RETENCION PARA CABLE DE GUARDA</v>
          </cell>
          <cell r="C1266" t="str">
            <v>Insumos</v>
          </cell>
          <cell r="D1266" t="str">
            <v>UND</v>
          </cell>
          <cell r="E1266">
            <v>49992</v>
          </cell>
          <cell r="F1266">
            <v>42010</v>
          </cell>
        </row>
        <row r="1267">
          <cell r="A1267" t="str">
            <v>I1266</v>
          </cell>
          <cell r="B1267" t="str">
            <v xml:space="preserve">GRAPA DE RETENSIÓN PARA CABLE TRENZADO DE B.T. </v>
          </cell>
          <cell r="C1267" t="str">
            <v>Insumos</v>
          </cell>
          <cell r="D1267" t="str">
            <v>UND</v>
          </cell>
          <cell r="E1267">
            <v>24778</v>
          </cell>
          <cell r="F1267">
            <v>20822</v>
          </cell>
        </row>
        <row r="1268">
          <cell r="A1268" t="str">
            <v>I1267</v>
          </cell>
          <cell r="B1268" t="str">
            <v xml:space="preserve">GRAPA DE SUSPENSIÓN PARA CABLE TRENZADO DE B.T. </v>
          </cell>
          <cell r="C1268" t="str">
            <v>Insumos</v>
          </cell>
          <cell r="D1268" t="str">
            <v>UND</v>
          </cell>
          <cell r="E1268">
            <v>15150</v>
          </cell>
          <cell r="F1268">
            <v>12731</v>
          </cell>
        </row>
        <row r="1269">
          <cell r="A1269" t="str">
            <v>I1268</v>
          </cell>
          <cell r="B1269" t="str">
            <v xml:space="preserve">GRAPA PRENSADORA DE TRES TORNILLOS </v>
          </cell>
          <cell r="C1269" t="str">
            <v>Insumos</v>
          </cell>
          <cell r="D1269" t="str">
            <v>UND</v>
          </cell>
          <cell r="E1269">
            <v>11113</v>
          </cell>
          <cell r="F1269">
            <v>9339</v>
          </cell>
        </row>
        <row r="1270">
          <cell r="A1270" t="str">
            <v>I1269</v>
          </cell>
          <cell r="B1270" t="str">
            <v>GRAPA TERMINAL TIPO RECTO 3/0 ¿ 266,8</v>
          </cell>
          <cell r="C1270" t="str">
            <v>Insumos</v>
          </cell>
          <cell r="D1270" t="str">
            <v>UND</v>
          </cell>
          <cell r="E1270">
            <v>35500</v>
          </cell>
          <cell r="F1270">
            <v>29832</v>
          </cell>
        </row>
        <row r="1271">
          <cell r="A1271" t="str">
            <v>I1270</v>
          </cell>
          <cell r="B1271" t="str">
            <v>GRAPA TIPO GRILLETE</v>
          </cell>
          <cell r="C1271" t="str">
            <v>Insumos</v>
          </cell>
          <cell r="D1271" t="str">
            <v>UND</v>
          </cell>
          <cell r="E1271">
            <v>24240</v>
          </cell>
          <cell r="F1271">
            <v>20370</v>
          </cell>
        </row>
        <row r="1272">
          <cell r="A1272" t="str">
            <v>I1271</v>
          </cell>
          <cell r="B1272" t="str">
            <v>GUARDACABO PARA RETENDIDAS</v>
          </cell>
          <cell r="C1272" t="str">
            <v>Insumos</v>
          </cell>
          <cell r="D1272" t="str">
            <v>UND</v>
          </cell>
          <cell r="E1272">
            <v>2196</v>
          </cell>
          <cell r="F1272">
            <v>1845</v>
          </cell>
        </row>
        <row r="1273">
          <cell r="A1273" t="str">
            <v>I1272</v>
          </cell>
          <cell r="B1273" t="str">
            <v>HEBILLA DE ACERO INOXIDABLE 1/2"</v>
          </cell>
          <cell r="C1273" t="str">
            <v>Insumos</v>
          </cell>
          <cell r="D1273" t="str">
            <v>UND</v>
          </cell>
          <cell r="E1273">
            <v>882</v>
          </cell>
          <cell r="F1273">
            <v>741</v>
          </cell>
        </row>
        <row r="1274">
          <cell r="A1274" t="str">
            <v>I1273</v>
          </cell>
          <cell r="B1274" t="str">
            <v>HEBILLA DE ACERO INOXIDABLE 5/8"</v>
          </cell>
          <cell r="C1274" t="str">
            <v>Insumos</v>
          </cell>
          <cell r="D1274" t="str">
            <v>UND</v>
          </cell>
          <cell r="E1274">
            <v>1123</v>
          </cell>
          <cell r="F1274">
            <v>944</v>
          </cell>
        </row>
        <row r="1275">
          <cell r="A1275" t="str">
            <v>I1274</v>
          </cell>
          <cell r="B1275" t="str">
            <v>HERRAJE PARA TEMPLETE CUERDA DE GUITARRA</v>
          </cell>
          <cell r="C1275" t="str">
            <v>Insumos</v>
          </cell>
          <cell r="D1275" t="str">
            <v>UND</v>
          </cell>
          <cell r="E1275">
            <v>46306</v>
          </cell>
          <cell r="F1275">
            <v>38913</v>
          </cell>
        </row>
        <row r="1276">
          <cell r="A1276" t="str">
            <v>I1275</v>
          </cell>
          <cell r="B1276" t="str">
            <v>INTERRUPTOR ATORNILLABLE DE 1  X  20A - 240V - 10KA</v>
          </cell>
          <cell r="C1276" t="str">
            <v>Insumos</v>
          </cell>
          <cell r="D1276" t="str">
            <v>UND</v>
          </cell>
          <cell r="E1276">
            <v>18483</v>
          </cell>
          <cell r="F1276">
            <v>15532</v>
          </cell>
        </row>
        <row r="1277">
          <cell r="A1277" t="str">
            <v>I1276</v>
          </cell>
          <cell r="B1277" t="str">
            <v>INTERRUPTOR ATORNILLABLE DE 1 X 30A - 240V - 10KA</v>
          </cell>
          <cell r="C1277" t="str">
            <v>Insumos</v>
          </cell>
          <cell r="D1277" t="str">
            <v>UND</v>
          </cell>
          <cell r="E1277">
            <v>18483</v>
          </cell>
          <cell r="F1277">
            <v>15532</v>
          </cell>
        </row>
        <row r="1278">
          <cell r="A1278" t="str">
            <v>I1277</v>
          </cell>
          <cell r="B1278" t="str">
            <v>INTERRUPTOR ATORNILLABLE DE 1 X 40A - 240V - 10KA</v>
          </cell>
          <cell r="C1278" t="str">
            <v>Insumos</v>
          </cell>
          <cell r="D1278" t="str">
            <v>UND</v>
          </cell>
          <cell r="E1278">
            <v>24161</v>
          </cell>
          <cell r="F1278">
            <v>20303</v>
          </cell>
        </row>
        <row r="1279">
          <cell r="A1279" t="str">
            <v>I1278</v>
          </cell>
          <cell r="B1279" t="str">
            <v>INTERRUPTOR ATORNILLABLE DE 1 X 50A - 240V - 10KA</v>
          </cell>
          <cell r="C1279" t="str">
            <v>Insumos</v>
          </cell>
          <cell r="D1279" t="str">
            <v>UND</v>
          </cell>
          <cell r="E1279">
            <v>24161</v>
          </cell>
          <cell r="F1279">
            <v>20303</v>
          </cell>
        </row>
        <row r="1280">
          <cell r="A1280" t="str">
            <v>I1279</v>
          </cell>
          <cell r="B1280" t="str">
            <v>INTERRUPTOR ATORNILLABLE DE 1 X 60A - 240V - 10KA</v>
          </cell>
          <cell r="C1280" t="str">
            <v>Insumos</v>
          </cell>
          <cell r="D1280" t="str">
            <v>UND</v>
          </cell>
          <cell r="E1280">
            <v>26545</v>
          </cell>
          <cell r="F1280">
            <v>22307</v>
          </cell>
        </row>
        <row r="1281">
          <cell r="A1281" t="str">
            <v>I1280</v>
          </cell>
          <cell r="B1281" t="str">
            <v>INTERRUPTOR ATORNILLABLE DE 2 X 20A - 240V - 10KA</v>
          </cell>
          <cell r="C1281" t="str">
            <v>Insumos</v>
          </cell>
          <cell r="D1281" t="str">
            <v>UND</v>
          </cell>
          <cell r="E1281">
            <v>43548</v>
          </cell>
          <cell r="F1281">
            <v>36595</v>
          </cell>
        </row>
        <row r="1282">
          <cell r="A1282" t="str">
            <v>I1281</v>
          </cell>
          <cell r="B1282" t="str">
            <v>INTERRUPTOR ATORNILLABLE DE 2 X 30A - 240V - 10KA</v>
          </cell>
          <cell r="C1282" t="str">
            <v>Insumos</v>
          </cell>
          <cell r="D1282" t="str">
            <v>UND</v>
          </cell>
          <cell r="E1282">
            <v>43548</v>
          </cell>
          <cell r="F1282">
            <v>36595</v>
          </cell>
        </row>
        <row r="1283">
          <cell r="A1283" t="str">
            <v>I1282</v>
          </cell>
          <cell r="B1283" t="str">
            <v>INTERRUPTOR ATORNILLABLE DE 2 X 40A - 240V - 10KA</v>
          </cell>
          <cell r="C1283" t="str">
            <v>Insumos</v>
          </cell>
          <cell r="D1283" t="str">
            <v>UND</v>
          </cell>
          <cell r="E1283">
            <v>53192</v>
          </cell>
          <cell r="F1283">
            <v>44699</v>
          </cell>
        </row>
        <row r="1284">
          <cell r="A1284" t="str">
            <v>I1283</v>
          </cell>
          <cell r="B1284" t="str">
            <v>INTERRUPTOR ATORNILLABLE DE 2 X 50A - 240V - 10KA</v>
          </cell>
          <cell r="C1284" t="str">
            <v>Insumos</v>
          </cell>
          <cell r="D1284" t="str">
            <v>UND</v>
          </cell>
          <cell r="E1284">
            <v>55059</v>
          </cell>
          <cell r="F1284">
            <v>46268</v>
          </cell>
        </row>
        <row r="1285">
          <cell r="A1285" t="str">
            <v>I1284</v>
          </cell>
          <cell r="B1285" t="str">
            <v>INTERRUPTOR ATORNILLABLE DE 2 X 60A - 240V - 10KA</v>
          </cell>
          <cell r="C1285" t="str">
            <v>Insumos</v>
          </cell>
          <cell r="D1285" t="str">
            <v>UND</v>
          </cell>
          <cell r="E1285">
            <v>60346</v>
          </cell>
          <cell r="F1285">
            <v>50711</v>
          </cell>
        </row>
        <row r="1286">
          <cell r="A1286" t="str">
            <v>I1285</v>
          </cell>
          <cell r="B1286" t="str">
            <v>INTERRUPTOR ATORNILLABLE DE 3 X 20A - 240V - 10KA</v>
          </cell>
          <cell r="C1286" t="str">
            <v>Insumos</v>
          </cell>
          <cell r="D1286" t="str">
            <v>UND</v>
          </cell>
          <cell r="E1286">
            <v>93630</v>
          </cell>
          <cell r="F1286">
            <v>78681</v>
          </cell>
        </row>
        <row r="1287">
          <cell r="A1287" t="str">
            <v>I1286</v>
          </cell>
          <cell r="B1287" t="str">
            <v>INTERRUPTOR ATORNILLABLE DE 3 X 30A - 240V - 10KA</v>
          </cell>
          <cell r="C1287" t="str">
            <v>Insumos</v>
          </cell>
          <cell r="D1287" t="str">
            <v>UND</v>
          </cell>
          <cell r="E1287">
            <v>62449</v>
          </cell>
          <cell r="F1287">
            <v>52478</v>
          </cell>
        </row>
        <row r="1288">
          <cell r="A1288" t="str">
            <v>I1287</v>
          </cell>
          <cell r="B1288" t="str">
            <v>INTERRUPTOR ATORNILLABLE DE 3 X 40A - 240V - 10KA</v>
          </cell>
          <cell r="C1288" t="str">
            <v>Insumos</v>
          </cell>
          <cell r="D1288" t="str">
            <v>UND</v>
          </cell>
          <cell r="E1288">
            <v>62449</v>
          </cell>
          <cell r="F1288">
            <v>52478</v>
          </cell>
        </row>
        <row r="1289">
          <cell r="A1289" t="str">
            <v>I1288</v>
          </cell>
          <cell r="B1289" t="str">
            <v>INTERRUPTOR ATORNILLABLE DE 3 X 50A - 240V - 10KA</v>
          </cell>
          <cell r="C1289" t="str">
            <v>Insumos</v>
          </cell>
          <cell r="D1289" t="str">
            <v>UND</v>
          </cell>
          <cell r="E1289">
            <v>60321</v>
          </cell>
          <cell r="F1289">
            <v>50690</v>
          </cell>
        </row>
        <row r="1290">
          <cell r="A1290" t="str">
            <v>I1289</v>
          </cell>
          <cell r="B1290" t="str">
            <v>INTERRUPTOR ATORNILLABLE DE 3 X 60A - 240V - 10KA</v>
          </cell>
          <cell r="C1290" t="str">
            <v>Insumos</v>
          </cell>
          <cell r="D1290" t="str">
            <v>UND</v>
          </cell>
          <cell r="E1290">
            <v>60321</v>
          </cell>
          <cell r="F1290">
            <v>50690</v>
          </cell>
        </row>
        <row r="1291">
          <cell r="A1291" t="str">
            <v>I1290</v>
          </cell>
          <cell r="B1291" t="str">
            <v>INTERRUPTOR DOBLE</v>
          </cell>
          <cell r="C1291" t="str">
            <v>Insumos</v>
          </cell>
          <cell r="D1291" t="str">
            <v>UND</v>
          </cell>
          <cell r="E1291">
            <v>6029</v>
          </cell>
          <cell r="F1291">
            <v>5066</v>
          </cell>
        </row>
        <row r="1292">
          <cell r="A1292" t="str">
            <v>I1291</v>
          </cell>
          <cell r="B1292" t="str">
            <v xml:space="preserve">INTERRUPTOR DOBLE CONMUTABLE </v>
          </cell>
          <cell r="C1292" t="str">
            <v>Insumos</v>
          </cell>
          <cell r="D1292" t="str">
            <v>UND</v>
          </cell>
          <cell r="E1292">
            <v>7038</v>
          </cell>
          <cell r="F1292">
            <v>5914</v>
          </cell>
        </row>
        <row r="1293">
          <cell r="A1293" t="str">
            <v>I1292</v>
          </cell>
          <cell r="B1293" t="str">
            <v>INTERRUPTOR ENCHUFABLE DE 1  X  20A -  10KA</v>
          </cell>
          <cell r="C1293" t="str">
            <v>Insumos</v>
          </cell>
          <cell r="D1293" t="str">
            <v>UND</v>
          </cell>
          <cell r="E1293">
            <v>10034</v>
          </cell>
          <cell r="F1293">
            <v>8432</v>
          </cell>
        </row>
        <row r="1294">
          <cell r="A1294" t="str">
            <v>I1293</v>
          </cell>
          <cell r="B1294" t="str">
            <v>INTERRUPTOR ENCHUFABLE DE 1 X 30A - 240V - 10KA</v>
          </cell>
          <cell r="C1294" t="str">
            <v>Insumos</v>
          </cell>
          <cell r="D1294" t="str">
            <v>UND</v>
          </cell>
          <cell r="E1294">
            <v>8276</v>
          </cell>
          <cell r="F1294">
            <v>6955</v>
          </cell>
        </row>
        <row r="1295">
          <cell r="A1295" t="str">
            <v>I1294</v>
          </cell>
          <cell r="B1295" t="str">
            <v>INTERRUPTOR ENCHUFABLE DE 1 X 40A - 240V - 10KA</v>
          </cell>
          <cell r="C1295" t="str">
            <v>Insumos</v>
          </cell>
          <cell r="D1295" t="str">
            <v>UND</v>
          </cell>
          <cell r="E1295">
            <v>8276</v>
          </cell>
          <cell r="F1295">
            <v>6955</v>
          </cell>
        </row>
        <row r="1296">
          <cell r="A1296" t="str">
            <v>I1295</v>
          </cell>
          <cell r="B1296" t="str">
            <v>INTERRUPTOR ENCHUFABLE DE 1 X 50A - 240V - 10KA</v>
          </cell>
          <cell r="C1296" t="str">
            <v>Insumos</v>
          </cell>
          <cell r="D1296" t="str">
            <v>UND</v>
          </cell>
          <cell r="E1296">
            <v>8481</v>
          </cell>
          <cell r="F1296">
            <v>7127</v>
          </cell>
        </row>
        <row r="1297">
          <cell r="A1297" t="str">
            <v>I1296</v>
          </cell>
          <cell r="B1297" t="str">
            <v>INTERRUPTOR ENCHUFABLE DE 1 X 60A - 240V - 10KA</v>
          </cell>
          <cell r="C1297" t="str">
            <v>Insumos</v>
          </cell>
          <cell r="D1297" t="str">
            <v>UND</v>
          </cell>
          <cell r="E1297">
            <v>11159</v>
          </cell>
          <cell r="F1297">
            <v>9377</v>
          </cell>
        </row>
        <row r="1298">
          <cell r="A1298" t="str">
            <v>I1297</v>
          </cell>
          <cell r="B1298" t="str">
            <v>INTERRUPTOR ENCHUFABLE DE 2 X 20A - 240V - 10KA</v>
          </cell>
          <cell r="C1298" t="str">
            <v>Insumos</v>
          </cell>
          <cell r="D1298" t="str">
            <v>UND</v>
          </cell>
          <cell r="E1298">
            <v>22234</v>
          </cell>
          <cell r="F1298">
            <v>18684</v>
          </cell>
        </row>
        <row r="1299">
          <cell r="A1299" t="str">
            <v>I1298</v>
          </cell>
          <cell r="B1299" t="str">
            <v>INTERRUPTOR ENCHUFABLE DE 2 X 30A - 240V - 10KA</v>
          </cell>
          <cell r="C1299" t="str">
            <v>Insumos</v>
          </cell>
          <cell r="D1299" t="str">
            <v>UND</v>
          </cell>
          <cell r="E1299">
            <v>22255</v>
          </cell>
          <cell r="F1299">
            <v>18702</v>
          </cell>
        </row>
        <row r="1300">
          <cell r="A1300" t="str">
            <v>I1299</v>
          </cell>
          <cell r="B1300" t="str">
            <v>INTERRUPTOR ENCHUFABLE DE 2 X 40A - 240V - 10KA</v>
          </cell>
          <cell r="C1300" t="str">
            <v>Insumos</v>
          </cell>
          <cell r="D1300" t="str">
            <v>UND</v>
          </cell>
          <cell r="E1300">
            <v>26248</v>
          </cell>
          <cell r="F1300">
            <v>22057</v>
          </cell>
        </row>
        <row r="1301">
          <cell r="A1301" t="str">
            <v>I1300</v>
          </cell>
          <cell r="B1301" t="str">
            <v>INTERRUPTOR ENCHUFABLE DE 2 X 50A - 240V - 10KA</v>
          </cell>
          <cell r="C1301" t="str">
            <v>Insumos</v>
          </cell>
          <cell r="D1301" t="str">
            <v>UND</v>
          </cell>
          <cell r="E1301">
            <v>26248</v>
          </cell>
          <cell r="F1301">
            <v>22057</v>
          </cell>
        </row>
        <row r="1302">
          <cell r="A1302" t="str">
            <v>I1301</v>
          </cell>
          <cell r="B1302" t="str">
            <v>INTERRUPTOR ENCHUFABLE DE 2 X 60A - 240V - 10KA</v>
          </cell>
          <cell r="C1302" t="str">
            <v>Insumos</v>
          </cell>
          <cell r="D1302" t="str">
            <v>UND</v>
          </cell>
          <cell r="E1302">
            <v>26248</v>
          </cell>
          <cell r="F1302">
            <v>22057</v>
          </cell>
        </row>
        <row r="1303">
          <cell r="A1303" t="str">
            <v>I1302</v>
          </cell>
          <cell r="B1303" t="str">
            <v>INTERRUPTOR ENCHUFABLE DE 3 X 20A - 240V - 10KA</v>
          </cell>
          <cell r="C1303" t="str">
            <v>Insumos</v>
          </cell>
          <cell r="D1303" t="str">
            <v>UND</v>
          </cell>
          <cell r="E1303">
            <v>57066</v>
          </cell>
          <cell r="F1303">
            <v>47955</v>
          </cell>
        </row>
        <row r="1304">
          <cell r="A1304" t="str">
            <v>I1303</v>
          </cell>
          <cell r="B1304" t="str">
            <v>INTERRUPTOR ENCHUFABLE DE 3 X 30A - 240V - 10KA</v>
          </cell>
          <cell r="C1304" t="str">
            <v>Insumos</v>
          </cell>
          <cell r="D1304" t="str">
            <v>UND</v>
          </cell>
          <cell r="E1304">
            <v>57099</v>
          </cell>
          <cell r="F1304">
            <v>47982</v>
          </cell>
        </row>
        <row r="1305">
          <cell r="A1305" t="str">
            <v>I1304</v>
          </cell>
          <cell r="B1305" t="str">
            <v>INTERRUPTOR ENCHUFABLE DE 3 X 40A - 240V - 10KA</v>
          </cell>
          <cell r="C1305" t="str">
            <v>Insumos</v>
          </cell>
          <cell r="D1305" t="str">
            <v>UND</v>
          </cell>
          <cell r="E1305">
            <v>59646</v>
          </cell>
          <cell r="F1305">
            <v>50123</v>
          </cell>
        </row>
        <row r="1306">
          <cell r="A1306" t="str">
            <v>I1305</v>
          </cell>
          <cell r="B1306" t="str">
            <v>INTERRUPTOR ENCHUFABLE DE 3 X 50A - 240V - 10KA</v>
          </cell>
          <cell r="C1306" t="str">
            <v>Insumos</v>
          </cell>
          <cell r="D1306" t="str">
            <v>UND</v>
          </cell>
          <cell r="E1306">
            <v>59646</v>
          </cell>
          <cell r="F1306">
            <v>50123</v>
          </cell>
        </row>
        <row r="1307">
          <cell r="A1307" t="str">
            <v>I1306</v>
          </cell>
          <cell r="B1307" t="str">
            <v>INTERRUPTOR ENCHUFABLE DE 3 X 60A - 240V - 10KA</v>
          </cell>
          <cell r="C1307" t="str">
            <v>Insumos</v>
          </cell>
          <cell r="D1307" t="str">
            <v>UND</v>
          </cell>
          <cell r="E1307">
            <v>68539</v>
          </cell>
          <cell r="F1307">
            <v>57596</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304309</v>
          </cell>
          <cell r="F1308">
            <v>255722</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379541</v>
          </cell>
          <cell r="F1309">
            <v>318942</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456176</v>
          </cell>
          <cell r="F1310">
            <v>383341</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545655</v>
          </cell>
          <cell r="F1311">
            <v>458534</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155638</v>
          </cell>
          <cell r="F1312">
            <v>130788</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153712</v>
          </cell>
          <cell r="F1313">
            <v>129170</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153712</v>
          </cell>
          <cell r="F1314">
            <v>129170</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153712</v>
          </cell>
          <cell r="F1315">
            <v>129170</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153712</v>
          </cell>
          <cell r="F1316">
            <v>129170</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467274</v>
          </cell>
          <cell r="F1317">
            <v>392667</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700175</v>
          </cell>
          <cell r="F1318">
            <v>588382</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1383400</v>
          </cell>
          <cell r="F1319">
            <v>1162521</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974336</v>
          </cell>
          <cell r="F1320">
            <v>818770</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889474</v>
          </cell>
          <cell r="F1321">
            <v>747457</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153712</v>
          </cell>
          <cell r="F1322">
            <v>129170</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1208750</v>
          </cell>
          <cell r="F1323">
            <v>1015756</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269761</v>
          </cell>
          <cell r="F1324">
            <v>226690</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2287639</v>
          </cell>
          <cell r="F1325">
            <v>1922386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269761</v>
          </cell>
          <cell r="F1326">
            <v>226690</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3948291</v>
          </cell>
          <cell r="F1327">
            <v>3317892</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298709</v>
          </cell>
          <cell r="F1328">
            <v>251016</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668117</v>
          </cell>
          <cell r="F1329">
            <v>561443</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23541689</v>
          </cell>
          <cell r="F1330">
            <v>19782932</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69692706</v>
          </cell>
          <cell r="F1331">
            <v>58565299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14606322</v>
          </cell>
          <cell r="F1332">
            <v>12274220</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43936704</v>
          </cell>
          <cell r="F1333">
            <v>36921600</v>
          </cell>
        </row>
        <row r="1334">
          <cell r="A1334" t="str">
            <v>I1333</v>
          </cell>
          <cell r="B1334" t="str">
            <v xml:space="preserve">INTERRUPTOR SENCILLO </v>
          </cell>
          <cell r="C1334" t="str">
            <v>Insumos</v>
          </cell>
          <cell r="D1334" t="str">
            <v>HR</v>
          </cell>
          <cell r="E1334">
            <v>4294</v>
          </cell>
          <cell r="F1334">
            <v>3608</v>
          </cell>
        </row>
        <row r="1335">
          <cell r="A1335" t="str">
            <v>I1334</v>
          </cell>
          <cell r="B1335" t="str">
            <v xml:space="preserve">INTERRUPTOR SENCILLO CONMUTABLE </v>
          </cell>
          <cell r="C1335" t="str">
            <v>Insumos</v>
          </cell>
          <cell r="D1335" t="str">
            <v>UND</v>
          </cell>
          <cell r="E1335">
            <v>4843</v>
          </cell>
          <cell r="F1335">
            <v>4070</v>
          </cell>
        </row>
        <row r="1336">
          <cell r="A1336" t="str">
            <v>I1335</v>
          </cell>
          <cell r="B1336" t="str">
            <v xml:space="preserve">INTERRUPTOR TRIPLE </v>
          </cell>
          <cell r="C1336" t="str">
            <v>Insumos</v>
          </cell>
          <cell r="D1336" t="str">
            <v>UND</v>
          </cell>
          <cell r="E1336">
            <v>8500</v>
          </cell>
          <cell r="F1336">
            <v>7143</v>
          </cell>
        </row>
        <row r="1337">
          <cell r="A1337" t="str">
            <v>I1336</v>
          </cell>
          <cell r="B1337" t="str">
            <v xml:space="preserve">INTERRUPTOR TRIPLE CONMUTABLE </v>
          </cell>
          <cell r="C1337" t="str">
            <v>Insumos</v>
          </cell>
          <cell r="D1337" t="str">
            <v>M2</v>
          </cell>
          <cell r="E1337">
            <v>9503</v>
          </cell>
          <cell r="F1337">
            <v>7986</v>
          </cell>
        </row>
        <row r="1338">
          <cell r="A1338" t="str">
            <v>I1337</v>
          </cell>
          <cell r="B1338" t="str">
            <v>LAMPARA HERMETICA POLICARBONATO IP65, 2X32W. BALASTO ELECTRONICO 2X32T8. INCLUYE 2 TUBOS FLUORESCENTE 32W T8</v>
          </cell>
          <cell r="C1338" t="str">
            <v>Insumos</v>
          </cell>
          <cell r="D1338" t="str">
            <v>UND</v>
          </cell>
          <cell r="E1338">
            <v>166958</v>
          </cell>
          <cell r="F1338">
            <v>140301</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178380</v>
          </cell>
          <cell r="F1339">
            <v>149899</v>
          </cell>
        </row>
        <row r="1340">
          <cell r="A1340" t="str">
            <v>I1339</v>
          </cell>
          <cell r="B1340" t="str">
            <v>LAMPARA PARALUX 4X17W. BALASTO ELECTRONICO 4X17T8. INCLUYE 4 TUBOS FLUORESCENTE 17W T8</v>
          </cell>
          <cell r="C1340" t="str">
            <v>Insumos</v>
          </cell>
          <cell r="D1340" t="str">
            <v>UND</v>
          </cell>
          <cell r="E1340">
            <v>210894</v>
          </cell>
          <cell r="F1340">
            <v>177222</v>
          </cell>
        </row>
        <row r="1341">
          <cell r="A1341" t="str">
            <v>I1340</v>
          </cell>
          <cell r="B1341" t="str">
            <v>LAMPARA SOBREPONER REF. FROST DE HIGH LIGHTS, 2X32W. BALASTO ELECTRONICO 2X32T8. INCLUYE 2 TUBOS FLUORESCENTE 32W T8</v>
          </cell>
          <cell r="C1341" t="str">
            <v>Insumos</v>
          </cell>
          <cell r="D1341" t="str">
            <v>UND</v>
          </cell>
          <cell r="E1341">
            <v>378763</v>
          </cell>
          <cell r="F1341">
            <v>318288</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519971</v>
          </cell>
          <cell r="F1342">
            <v>436950</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213404</v>
          </cell>
          <cell r="F1343">
            <v>179331</v>
          </cell>
        </row>
        <row r="1344">
          <cell r="A1344" t="str">
            <v>I1343</v>
          </cell>
          <cell r="B1344" t="str">
            <v>LUMINARIA DESCOLGAR REF. APOLO DE HIGH LIGHTS, MH70W.  INCLUYE BOMBILLERIA</v>
          </cell>
          <cell r="C1344" t="str">
            <v>Insumos</v>
          </cell>
          <cell r="D1344" t="str">
            <v>UND</v>
          </cell>
          <cell r="E1344">
            <v>805184</v>
          </cell>
          <cell r="F1344">
            <v>676625</v>
          </cell>
        </row>
        <row r="1345">
          <cell r="A1345" t="str">
            <v>I1344</v>
          </cell>
          <cell r="B1345" t="str">
            <v xml:space="preserve">LUMINARIA WALLPACK SODIO 70 W TIPO QUIMBAYA DE ROY ALPHA </v>
          </cell>
          <cell r="C1345" t="str">
            <v>Insumos</v>
          </cell>
          <cell r="D1345" t="str">
            <v>UND</v>
          </cell>
          <cell r="E1345">
            <v>558215</v>
          </cell>
          <cell r="F1345">
            <v>469088</v>
          </cell>
        </row>
        <row r="1346">
          <cell r="A1346" t="str">
            <v>I1345</v>
          </cell>
          <cell r="B1346" t="str">
            <v>LUMINARIA LINEAL LED SERIE SAFESITE DE 60 CM, 3500 LM, EXPLOSION PROFF CLASE 1 DIV 1 GRUPOS C Y D. REF LSC3C4D3GEX DE DAYLIGHT</v>
          </cell>
          <cell r="C1346" t="str">
            <v>Insumos</v>
          </cell>
          <cell r="D1346" t="str">
            <v>UND</v>
          </cell>
          <cell r="E1346">
            <v>2172986</v>
          </cell>
          <cell r="F1346">
            <v>1826039</v>
          </cell>
        </row>
        <row r="1347">
          <cell r="A1347" t="str">
            <v>I1346</v>
          </cell>
          <cell r="B1347" t="str">
            <v>MENSULA GALVANIZADA EN CALIENTE PARA  BANDEJA DE 10CM</v>
          </cell>
          <cell r="C1347" t="str">
            <v>Insumos</v>
          </cell>
          <cell r="D1347" t="str">
            <v>UND</v>
          </cell>
          <cell r="E1347">
            <v>15921</v>
          </cell>
          <cell r="F1347">
            <v>13379</v>
          </cell>
        </row>
        <row r="1348">
          <cell r="A1348" t="str">
            <v>I1347</v>
          </cell>
          <cell r="B1348" t="str">
            <v>MENSULA GALVANIZADA EN CALIENTE PARA  BANDEJA DE 20CM</v>
          </cell>
          <cell r="C1348" t="str">
            <v>Insumos</v>
          </cell>
          <cell r="D1348" t="str">
            <v>UND</v>
          </cell>
          <cell r="E1348">
            <v>19943</v>
          </cell>
          <cell r="F1348">
            <v>16759</v>
          </cell>
        </row>
        <row r="1349">
          <cell r="A1349" t="str">
            <v>I1348</v>
          </cell>
          <cell r="B1349" t="str">
            <v>MENSULA GALVANIZADA EN CALIENTE PARA  BANDEJA DE 30CM</v>
          </cell>
          <cell r="C1349" t="str">
            <v>Insumos</v>
          </cell>
          <cell r="D1349" t="str">
            <v>UND</v>
          </cell>
          <cell r="E1349">
            <v>23870</v>
          </cell>
          <cell r="F1349">
            <v>20059</v>
          </cell>
        </row>
        <row r="1350">
          <cell r="A1350" t="str">
            <v>I1349</v>
          </cell>
          <cell r="B1350" t="str">
            <v>MENSULA GALVANIZADA EN CALIENTE PARA  BANDEJA DE 40CM</v>
          </cell>
          <cell r="C1350" t="str">
            <v>Insumos</v>
          </cell>
          <cell r="D1350" t="str">
            <v>UND</v>
          </cell>
          <cell r="E1350">
            <v>27997</v>
          </cell>
          <cell r="F1350">
            <v>23527</v>
          </cell>
        </row>
        <row r="1351">
          <cell r="A1351" t="str">
            <v>I1350</v>
          </cell>
          <cell r="B1351" t="str">
            <v>MENSULA GALVANIZADA EN CALIENTE PARA  BANDEJA DE 50CM</v>
          </cell>
          <cell r="C1351" t="str">
            <v>Insumos</v>
          </cell>
          <cell r="D1351" t="str">
            <v>UND</v>
          </cell>
          <cell r="E1351">
            <v>32170</v>
          </cell>
          <cell r="F1351">
            <v>27034</v>
          </cell>
        </row>
        <row r="1352">
          <cell r="A1352" t="str">
            <v>I1351</v>
          </cell>
          <cell r="B1352" t="str">
            <v>MENSULA GALVANIZADA EN CALIENTE PARA  BANDEJA DE 60CM</v>
          </cell>
          <cell r="C1352" t="str">
            <v>Insumos</v>
          </cell>
          <cell r="D1352" t="str">
            <v>UND</v>
          </cell>
          <cell r="E1352">
            <v>36211</v>
          </cell>
          <cell r="F1352">
            <v>30429</v>
          </cell>
        </row>
        <row r="1353">
          <cell r="A1353" t="str">
            <v>I1352</v>
          </cell>
          <cell r="B1353" t="str">
            <v>PERCHA TIPO PESADO DE 1 PUESTO</v>
          </cell>
          <cell r="C1353" t="str">
            <v>Insumos</v>
          </cell>
          <cell r="D1353" t="str">
            <v>UND</v>
          </cell>
          <cell r="E1353">
            <v>10892</v>
          </cell>
          <cell r="F1353">
            <v>9153</v>
          </cell>
        </row>
        <row r="1354">
          <cell r="A1354" t="str">
            <v>I1353</v>
          </cell>
          <cell r="B1354" t="str">
            <v>PERFIL LISO SENCILLO GALVANIZADO EN CALIENTE TIPO MECANO</v>
          </cell>
          <cell r="C1354" t="str">
            <v>Insumos</v>
          </cell>
          <cell r="D1354" t="str">
            <v>M</v>
          </cell>
          <cell r="E1354">
            <v>41405</v>
          </cell>
          <cell r="F1354">
            <v>34794</v>
          </cell>
        </row>
        <row r="1355">
          <cell r="A1355" t="str">
            <v>I1354</v>
          </cell>
          <cell r="B1355" t="str">
            <v>PERNO DE OJO 5/8" X 10"</v>
          </cell>
          <cell r="C1355" t="str">
            <v>Insumos</v>
          </cell>
          <cell r="D1355" t="str">
            <v>UND</v>
          </cell>
          <cell r="E1355">
            <v>6963</v>
          </cell>
          <cell r="F1355">
            <v>5851</v>
          </cell>
        </row>
        <row r="1356">
          <cell r="A1356" t="str">
            <v>I1355</v>
          </cell>
          <cell r="B1356" t="str">
            <v>PERNO DE OJO 5/8" X 12"</v>
          </cell>
          <cell r="C1356" t="str">
            <v>Insumos</v>
          </cell>
          <cell r="D1356" t="str">
            <v>UND</v>
          </cell>
          <cell r="E1356">
            <v>8514</v>
          </cell>
          <cell r="F1356">
            <v>7155</v>
          </cell>
        </row>
        <row r="1357">
          <cell r="A1357" t="str">
            <v>I1356</v>
          </cell>
          <cell r="B1357" t="str">
            <v>PERNO DE OJO 5/8" X 8"</v>
          </cell>
          <cell r="C1357" t="str">
            <v>Insumos</v>
          </cell>
          <cell r="D1357" t="str">
            <v>UND</v>
          </cell>
          <cell r="E1357">
            <v>8082</v>
          </cell>
          <cell r="F1357">
            <v>6792</v>
          </cell>
        </row>
        <row r="1358">
          <cell r="A1358" t="str">
            <v>I1357</v>
          </cell>
          <cell r="B1358" t="str">
            <v>PERNO DE OJO CERRADO 5/8" X 20"</v>
          </cell>
          <cell r="C1358" t="str">
            <v>Insumos</v>
          </cell>
          <cell r="D1358" t="str">
            <v>UND</v>
          </cell>
          <cell r="E1358">
            <v>7684</v>
          </cell>
          <cell r="F1358">
            <v>6457</v>
          </cell>
        </row>
        <row r="1359">
          <cell r="A1359" t="str">
            <v>I1358</v>
          </cell>
          <cell r="B1359" t="str">
            <v>PERNO DE OJO CERRADO 5/8" X 6"</v>
          </cell>
          <cell r="C1359" t="str">
            <v>Insumos</v>
          </cell>
          <cell r="D1359" t="str">
            <v>UND</v>
          </cell>
          <cell r="E1359">
            <v>6738</v>
          </cell>
          <cell r="F1359">
            <v>5662</v>
          </cell>
        </row>
        <row r="1360">
          <cell r="A1360" t="str">
            <v>I1359</v>
          </cell>
          <cell r="B1360" t="str">
            <v>PERNO EN "U" DE 12 MM (1/2") PARA CABLE DE GUARDA</v>
          </cell>
          <cell r="C1360" t="str">
            <v>Insumos</v>
          </cell>
          <cell r="D1360" t="str">
            <v>UND</v>
          </cell>
          <cell r="E1360">
            <v>3338</v>
          </cell>
          <cell r="F1360">
            <v>2805</v>
          </cell>
        </row>
        <row r="1361">
          <cell r="A1361" t="str">
            <v>I1360</v>
          </cell>
          <cell r="B1361" t="str">
            <v>PERNO EXPANSION HEMBRA 3/8"</v>
          </cell>
          <cell r="C1361" t="str">
            <v>Insumos</v>
          </cell>
          <cell r="D1361" t="str">
            <v>UND</v>
          </cell>
          <cell r="E1361">
            <v>6722</v>
          </cell>
          <cell r="F1361">
            <v>5649</v>
          </cell>
        </row>
        <row r="1362">
          <cell r="A1362" t="str">
            <v>I1361</v>
          </cell>
          <cell r="B1362" t="str">
            <v>PERNO O TORNILLO DE CARRIAJE 5/8" X 1 ½¿ + TUERCA</v>
          </cell>
          <cell r="C1362" t="str">
            <v>Insumos</v>
          </cell>
          <cell r="D1362" t="str">
            <v>UND</v>
          </cell>
          <cell r="E1362">
            <v>1604</v>
          </cell>
          <cell r="F1362">
            <v>1348</v>
          </cell>
        </row>
        <row r="1363">
          <cell r="A1363" t="str">
            <v>I1362</v>
          </cell>
          <cell r="B1363" t="str">
            <v>PERNOS DE MAQUINA 1/2" X 1 ½¿</v>
          </cell>
          <cell r="C1363" t="str">
            <v>Insumos</v>
          </cell>
          <cell r="D1363" t="str">
            <v>UND</v>
          </cell>
          <cell r="E1363">
            <v>962</v>
          </cell>
          <cell r="F1363">
            <v>808</v>
          </cell>
        </row>
        <row r="1364">
          <cell r="A1364" t="str">
            <v>I1363</v>
          </cell>
          <cell r="B1364" t="str">
            <v>PERNOS DE MAQUINA 5/8" X 8"</v>
          </cell>
          <cell r="C1364" t="str">
            <v>Insumos</v>
          </cell>
          <cell r="D1364" t="str">
            <v>UND</v>
          </cell>
          <cell r="E1364">
            <v>3942</v>
          </cell>
          <cell r="F1364">
            <v>3313</v>
          </cell>
        </row>
        <row r="1365">
          <cell r="A1365" t="str">
            <v>I1364</v>
          </cell>
          <cell r="B1365" t="str">
            <v>PLAFON LOZA BLANCO</v>
          </cell>
          <cell r="C1365" t="str">
            <v>Insumos</v>
          </cell>
          <cell r="D1365" t="str">
            <v>UND</v>
          </cell>
          <cell r="E1365">
            <v>1959</v>
          </cell>
          <cell r="F1365">
            <v>1646</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516019</v>
          </cell>
          <cell r="F1367">
            <v>433629</v>
          </cell>
        </row>
        <row r="1368">
          <cell r="A1368" t="str">
            <v>I1367</v>
          </cell>
          <cell r="B1368" t="str">
            <v>POSTE DE CONCRETO 10 METROS -1050 KG - HOMOLOGADO</v>
          </cell>
          <cell r="C1368" t="str">
            <v>Insumos</v>
          </cell>
          <cell r="D1368" t="str">
            <v>UND</v>
          </cell>
          <cell r="E1368">
            <v>706878</v>
          </cell>
          <cell r="F1368">
            <v>594015</v>
          </cell>
        </row>
        <row r="1369">
          <cell r="A1369" t="str">
            <v>I1368</v>
          </cell>
          <cell r="B1369" t="str">
            <v>POSTE DE CONCRETO 10 METROS -750 KG - HOMOLOGADO</v>
          </cell>
          <cell r="C1369" t="str">
            <v>Insumos</v>
          </cell>
          <cell r="D1369" t="str">
            <v>UND</v>
          </cell>
          <cell r="E1369">
            <v>616253</v>
          </cell>
          <cell r="F1369">
            <v>517860</v>
          </cell>
        </row>
        <row r="1370">
          <cell r="A1370" t="str">
            <v>I1369</v>
          </cell>
          <cell r="B1370" t="str">
            <v>POSTE DE CONCRETO 12 METROS - 1050 KG - HOMOLOGADO</v>
          </cell>
          <cell r="C1370" t="str">
            <v>Insumos</v>
          </cell>
          <cell r="D1370" t="str">
            <v>UND</v>
          </cell>
          <cell r="E1370">
            <v>1060366</v>
          </cell>
          <cell r="F1370">
            <v>891064</v>
          </cell>
        </row>
        <row r="1371">
          <cell r="A1371" t="str">
            <v>I1370</v>
          </cell>
          <cell r="B1371" t="str">
            <v>POSTE DE CONCRETO 12 METROS - 510 KG - HOMOLOGADO</v>
          </cell>
          <cell r="C1371" t="str">
            <v>Insumos</v>
          </cell>
          <cell r="D1371" t="str">
            <v>UND</v>
          </cell>
          <cell r="E1371">
            <v>706878</v>
          </cell>
          <cell r="F1371">
            <v>594015</v>
          </cell>
        </row>
        <row r="1372">
          <cell r="A1372" t="str">
            <v>I1371</v>
          </cell>
          <cell r="B1372" t="str">
            <v>POSTE DE CONCRETO 12 METROS - 750 KG - HOMOLOGADO</v>
          </cell>
          <cell r="C1372" t="str">
            <v>Insumos</v>
          </cell>
          <cell r="D1372" t="str">
            <v>UND</v>
          </cell>
          <cell r="E1372">
            <v>806588</v>
          </cell>
          <cell r="F1372">
            <v>677805</v>
          </cell>
        </row>
        <row r="1373">
          <cell r="A1373" t="str">
            <v>I1372</v>
          </cell>
          <cell r="B1373" t="str">
            <v>POSTE DE CONCRETO 8 METROS - 510 KG - HOMOLOGADO</v>
          </cell>
          <cell r="C1373" t="str">
            <v>Insumos</v>
          </cell>
          <cell r="D1373" t="str">
            <v>UND</v>
          </cell>
          <cell r="E1373">
            <v>339101</v>
          </cell>
          <cell r="F1373">
            <v>284959</v>
          </cell>
        </row>
        <row r="1374">
          <cell r="A1374" t="str">
            <v>I1373</v>
          </cell>
          <cell r="B1374" t="str">
            <v>POSTE DE CONCRETO 8 METROS - 750 KG - HOMOLOGADO</v>
          </cell>
          <cell r="C1374" t="str">
            <v>Insumos</v>
          </cell>
          <cell r="D1374" t="str">
            <v>UND</v>
          </cell>
          <cell r="E1374">
            <v>494815</v>
          </cell>
          <cell r="F1374">
            <v>415811</v>
          </cell>
        </row>
        <row r="1375">
          <cell r="A1375" t="str">
            <v>I1374</v>
          </cell>
          <cell r="B1375" t="str">
            <v>POSTE DE CONCRETO 8 METROS -1050 KG - HOMOLOGADO</v>
          </cell>
          <cell r="C1375" t="str">
            <v>Insumos</v>
          </cell>
          <cell r="D1375" t="str">
            <v>UND</v>
          </cell>
          <cell r="E1375">
            <v>561876</v>
          </cell>
          <cell r="F1375">
            <v>472165</v>
          </cell>
        </row>
        <row r="1376">
          <cell r="A1376" t="str">
            <v>I1375</v>
          </cell>
          <cell r="B1376" t="str">
            <v>PRENSA ESTOPA ALUMINIO 3/4" NPT</v>
          </cell>
          <cell r="C1376" t="str">
            <v>Insumos</v>
          </cell>
          <cell r="D1376" t="str">
            <v>UND</v>
          </cell>
          <cell r="E1376">
            <v>6816</v>
          </cell>
          <cell r="F1376">
            <v>5728</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78783061</v>
          </cell>
          <cell r="F1377">
            <v>66204253</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1393669</v>
          </cell>
          <cell r="F1378">
            <v>1171150</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520306</v>
          </cell>
          <cell r="F1379">
            <v>437232</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580645</v>
          </cell>
          <cell r="F1380">
            <v>487937</v>
          </cell>
        </row>
        <row r="1381">
          <cell r="A1381" t="str">
            <v>I1380</v>
          </cell>
          <cell r="B1381" t="str">
            <v>SECCIONADOR MONOPOLAR 400 A ¿ 15 KV</v>
          </cell>
          <cell r="C1381" t="str">
            <v>Insumos</v>
          </cell>
          <cell r="D1381" t="str">
            <v>UND</v>
          </cell>
          <cell r="E1381">
            <v>318162</v>
          </cell>
          <cell r="F1381">
            <v>267363</v>
          </cell>
        </row>
        <row r="1382">
          <cell r="A1382" t="str">
            <v>I1381</v>
          </cell>
          <cell r="B1382" t="str">
            <v>SOLDADURA EXOTERMICA TIPO CADWELD  DE 115 GRAMOS O SIMILAR</v>
          </cell>
          <cell r="C1382" t="str">
            <v>Insumos</v>
          </cell>
          <cell r="D1382" t="str">
            <v>UND</v>
          </cell>
          <cell r="E1382">
            <v>17837</v>
          </cell>
          <cell r="F1382">
            <v>14989</v>
          </cell>
        </row>
        <row r="1383">
          <cell r="A1383" t="str">
            <v>I1382</v>
          </cell>
          <cell r="B1383" t="str">
            <v>SUELO ARTIFICIAL CEMENTO CONDUCTOR CELEC</v>
          </cell>
          <cell r="C1383" t="str">
            <v>Insumos</v>
          </cell>
          <cell r="D1383" t="str">
            <v>KG</v>
          </cell>
          <cell r="E1383">
            <v>8787</v>
          </cell>
          <cell r="F1383">
            <v>7384</v>
          </cell>
        </row>
        <row r="1384">
          <cell r="A1384" t="str">
            <v>I1383</v>
          </cell>
          <cell r="B1384" t="str">
            <v>SUJETADOR DE TAPA PARA BANDEJA PORTACABLE SEMIPESADA</v>
          </cell>
          <cell r="C1384" t="str">
            <v>Insumos</v>
          </cell>
          <cell r="D1384" t="str">
            <v>UND</v>
          </cell>
          <cell r="E1384">
            <v>1170</v>
          </cell>
          <cell r="F1384">
            <v>983</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4545178</v>
          </cell>
          <cell r="F1385">
            <v>3819477</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25907505</v>
          </cell>
          <cell r="F1386">
            <v>21771013</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11362939</v>
          </cell>
          <cell r="F1387">
            <v>9548688</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8332823</v>
          </cell>
          <cell r="F1388">
            <v>7002372</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81193</v>
          </cell>
          <cell r="F1389">
            <v>68229</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244826</v>
          </cell>
          <cell r="F1390">
            <v>205736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363330</v>
          </cell>
          <cell r="F1391">
            <v>305319</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170036</v>
          </cell>
          <cell r="F1392">
            <v>142887</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209452</v>
          </cell>
          <cell r="F1393">
            <v>176010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262234</v>
          </cell>
          <cell r="F1394">
            <v>220365</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460075</v>
          </cell>
          <cell r="F1395">
            <v>386618</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501136</v>
          </cell>
          <cell r="F1396">
            <v>421123</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310342</v>
          </cell>
          <cell r="F1397">
            <v>260792</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600470</v>
          </cell>
          <cell r="F1398">
            <v>504597</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414138</v>
          </cell>
          <cell r="F1399">
            <v>348015</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621831</v>
          </cell>
          <cell r="F1400">
            <v>522547</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436845</v>
          </cell>
          <cell r="F1401">
            <v>367097</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676993</v>
          </cell>
          <cell r="F1402">
            <v>568902</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504347</v>
          </cell>
          <cell r="F1403">
            <v>423821</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49208</v>
          </cell>
          <cell r="F1404">
            <v>41351</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63970</v>
          </cell>
          <cell r="F1405">
            <v>53756</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74987</v>
          </cell>
          <cell r="F1406">
            <v>63014</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131925</v>
          </cell>
          <cell r="F1407">
            <v>110861</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109981</v>
          </cell>
          <cell r="F1408">
            <v>92421</v>
          </cell>
        </row>
        <row r="1409">
          <cell r="A1409" t="str">
            <v>I1408</v>
          </cell>
          <cell r="B1409" t="str">
            <v>TABLERO RIEL 4 CIRCUITOS</v>
          </cell>
          <cell r="C1409" t="str">
            <v>Insumos</v>
          </cell>
          <cell r="D1409" t="str">
            <v>UND</v>
          </cell>
          <cell r="E1409">
            <v>25426</v>
          </cell>
          <cell r="F1409">
            <v>21366</v>
          </cell>
        </row>
        <row r="1410">
          <cell r="A1410" t="str">
            <v>I1409</v>
          </cell>
          <cell r="B1410" t="str">
            <v>TAPA CIEGA CON IMPACTO GALVANIZADA CUADRADA 4X4"</v>
          </cell>
          <cell r="C1410" t="str">
            <v>Insumos</v>
          </cell>
          <cell r="D1410" t="str">
            <v>UND</v>
          </cell>
          <cell r="E1410">
            <v>896</v>
          </cell>
          <cell r="F1410">
            <v>753</v>
          </cell>
        </row>
        <row r="1411">
          <cell r="A1411" t="str">
            <v>I1410</v>
          </cell>
          <cell r="B1411" t="str">
            <v xml:space="preserve">TAPA PARA BANDEJA PORTACABLE GALVANIZADA EN CALIENTE DE ANCHO UTIL 10CM; LONG 1,2M. </v>
          </cell>
          <cell r="C1411" t="str">
            <v>Insumos</v>
          </cell>
          <cell r="D1411" t="str">
            <v>M</v>
          </cell>
          <cell r="E1411">
            <v>15370</v>
          </cell>
          <cell r="F1411">
            <v>12916</v>
          </cell>
        </row>
        <row r="1412">
          <cell r="A1412" t="str">
            <v>I1411</v>
          </cell>
          <cell r="B1412" t="str">
            <v xml:space="preserve">TAPA PARA BANDEJA PORTACABLE GALVANIZADA EN CALIENTE DE ANCHO UTIL 20CM; LONG 1,2M. </v>
          </cell>
          <cell r="C1412" t="str">
            <v>Insumos</v>
          </cell>
          <cell r="D1412" t="str">
            <v>M</v>
          </cell>
          <cell r="E1412">
            <v>23938</v>
          </cell>
          <cell r="F1412">
            <v>20116</v>
          </cell>
        </row>
        <row r="1413">
          <cell r="A1413" t="str">
            <v>I1412</v>
          </cell>
          <cell r="B1413" t="str">
            <v xml:space="preserve">TAPA PARA BANDEJA PORTACABLE GALVANIZADA EN CALIENTE DE ANCHO UTIL 30CM; LONG 1,2M. </v>
          </cell>
          <cell r="C1413" t="str">
            <v>Insumos</v>
          </cell>
          <cell r="D1413" t="str">
            <v>M</v>
          </cell>
          <cell r="E1413">
            <v>34508</v>
          </cell>
          <cell r="F1413">
            <v>28998</v>
          </cell>
        </row>
        <row r="1414">
          <cell r="A1414" t="str">
            <v>I1413</v>
          </cell>
          <cell r="B1414" t="str">
            <v xml:space="preserve">TAPA PARA BANDEJA PORTACABLE GALVANIZADA EN CALIENTE DE ANCHO UTIL 40CM; LONG 1,2M. </v>
          </cell>
          <cell r="C1414" t="str">
            <v>Insumos</v>
          </cell>
          <cell r="D1414" t="str">
            <v>M</v>
          </cell>
          <cell r="E1414">
            <v>44924</v>
          </cell>
          <cell r="F1414">
            <v>37751</v>
          </cell>
        </row>
        <row r="1415">
          <cell r="A1415" t="str">
            <v>I1414</v>
          </cell>
          <cell r="B1415" t="str">
            <v xml:space="preserve">TAPA PARA BANDEJA PORTACABLE GALVANIZADA EN CALIENTE DE ANCHO UTIL 50CM; LONG 1,2M. </v>
          </cell>
          <cell r="C1415" t="str">
            <v>Insumos</v>
          </cell>
          <cell r="D1415" t="str">
            <v>M</v>
          </cell>
          <cell r="E1415">
            <v>55316</v>
          </cell>
          <cell r="F1415">
            <v>46484</v>
          </cell>
        </row>
        <row r="1416">
          <cell r="A1416" t="str">
            <v>I1415</v>
          </cell>
          <cell r="B1416" t="str">
            <v xml:space="preserve">TAPA PARA BANDEJA PORTACABLE GALVANIZADA EN CALIENTE DE ANCHO UTIL 60CM; LONG 1,2M. </v>
          </cell>
          <cell r="C1416" t="str">
            <v>Insumos</v>
          </cell>
          <cell r="D1416" t="str">
            <v>M</v>
          </cell>
          <cell r="E1416">
            <v>65702</v>
          </cell>
          <cell r="F1416">
            <v>55212</v>
          </cell>
        </row>
        <row r="1417">
          <cell r="A1417" t="str">
            <v>I1416</v>
          </cell>
          <cell r="B1417" t="str">
            <v>TE PORTACABLE GALVANIZADA EN CALIENTE ANCHO UTIL 10CM. INCLUYE PLATINAS DE UNION</v>
          </cell>
          <cell r="C1417" t="str">
            <v>Insumos</v>
          </cell>
          <cell r="D1417" t="str">
            <v>UND</v>
          </cell>
          <cell r="E1417">
            <v>76637</v>
          </cell>
          <cell r="F1417">
            <v>64401</v>
          </cell>
        </row>
        <row r="1418">
          <cell r="A1418" t="str">
            <v>I1417</v>
          </cell>
          <cell r="B1418" t="str">
            <v>TE PORTACABLE GALVANIZADA EN CALIENTE ANCHO UTIL 20CM. INCLUYE PLATINAS DE UNION</v>
          </cell>
          <cell r="C1418" t="str">
            <v>Insumos</v>
          </cell>
          <cell r="D1418" t="str">
            <v>UND</v>
          </cell>
          <cell r="E1418">
            <v>84423</v>
          </cell>
          <cell r="F1418">
            <v>70944</v>
          </cell>
        </row>
        <row r="1419">
          <cell r="A1419" t="str">
            <v>I1418</v>
          </cell>
          <cell r="B1419" t="str">
            <v>TE PORTACABLE GALVANIZADA EN CALIENTE ANCHO UTIL 30CM. INCLUYE PLATINAS DE UNION</v>
          </cell>
          <cell r="C1419" t="str">
            <v>Insumos</v>
          </cell>
          <cell r="D1419" t="str">
            <v>UND</v>
          </cell>
          <cell r="E1419">
            <v>92374</v>
          </cell>
          <cell r="F1419">
            <v>77625</v>
          </cell>
        </row>
        <row r="1420">
          <cell r="A1420" t="str">
            <v>I1419</v>
          </cell>
          <cell r="B1420" t="str">
            <v>TE PORTACABLE GALVANIZADA EN CALIENTE ANCHO UTIL 40CM. INCLUYE PLATINAS DE UNION</v>
          </cell>
          <cell r="C1420" t="str">
            <v>Insumos</v>
          </cell>
          <cell r="D1420" t="str">
            <v>UND</v>
          </cell>
          <cell r="E1420">
            <v>103806</v>
          </cell>
          <cell r="F1420">
            <v>87232</v>
          </cell>
        </row>
        <row r="1421">
          <cell r="A1421" t="str">
            <v>I1420</v>
          </cell>
          <cell r="B1421" t="str">
            <v>TE PORTACABLE GALVANIZADA EN CALIENTE ANCHO UTIL 50CM. INCLUYE PLATINAS DE UNION</v>
          </cell>
          <cell r="C1421" t="str">
            <v>Insumos</v>
          </cell>
          <cell r="D1421" t="str">
            <v>UND</v>
          </cell>
          <cell r="E1421">
            <v>113770</v>
          </cell>
          <cell r="F1421">
            <v>95605</v>
          </cell>
        </row>
        <row r="1422">
          <cell r="A1422" t="str">
            <v>I1421</v>
          </cell>
          <cell r="B1422" t="str">
            <v>TE PORTACABLE GALVANIZADA EN CALIENTE ANCHO UTIL 60CM. INCLUYE PLATINAS DE UNION</v>
          </cell>
          <cell r="C1422" t="str">
            <v>Insumos</v>
          </cell>
          <cell r="D1422" t="str">
            <v>UND</v>
          </cell>
          <cell r="E1422">
            <v>128664</v>
          </cell>
          <cell r="F1422">
            <v>108121</v>
          </cell>
        </row>
        <row r="1423">
          <cell r="A1423" t="str">
            <v>I1422</v>
          </cell>
          <cell r="B1423" t="str">
            <v>TENSOR</v>
          </cell>
          <cell r="C1423" t="str">
            <v>Insumos</v>
          </cell>
          <cell r="D1423" t="str">
            <v>UND</v>
          </cell>
          <cell r="E1423">
            <v>2236</v>
          </cell>
          <cell r="F1423">
            <v>1879</v>
          </cell>
        </row>
        <row r="1424">
          <cell r="A1424" t="str">
            <v>I1423</v>
          </cell>
          <cell r="B1424" t="str">
            <v>TENSOR DE ACOMETIDAS</v>
          </cell>
          <cell r="C1424" t="str">
            <v>Insumos</v>
          </cell>
          <cell r="D1424" t="str">
            <v>UND</v>
          </cell>
          <cell r="E1424">
            <v>4655</v>
          </cell>
          <cell r="F1424">
            <v>3912</v>
          </cell>
        </row>
        <row r="1425">
          <cell r="A1425" t="str">
            <v>I1424</v>
          </cell>
          <cell r="B1425" t="str">
            <v>TERMINAL CAMPANA PVC DUCTO 2"</v>
          </cell>
          <cell r="C1425" t="str">
            <v>Insumos</v>
          </cell>
          <cell r="D1425" t="str">
            <v>UND</v>
          </cell>
          <cell r="E1425">
            <v>3988</v>
          </cell>
          <cell r="F1425">
            <v>3351</v>
          </cell>
        </row>
        <row r="1426">
          <cell r="A1426" t="str">
            <v>I1425</v>
          </cell>
          <cell r="B1426" t="str">
            <v>TERMINAL CAMPANA PVC DUCTO 3"</v>
          </cell>
          <cell r="C1426" t="str">
            <v>Insumos</v>
          </cell>
          <cell r="D1426" t="str">
            <v>UND</v>
          </cell>
          <cell r="E1426">
            <v>3988</v>
          </cell>
          <cell r="F1426">
            <v>3351</v>
          </cell>
        </row>
        <row r="1427">
          <cell r="A1427" t="str">
            <v>I1426</v>
          </cell>
          <cell r="B1427" t="str">
            <v>TERMINAL CAMPANA PVC DUCTO 4"</v>
          </cell>
          <cell r="C1427" t="str">
            <v>Insumos</v>
          </cell>
          <cell r="D1427" t="str">
            <v>UND</v>
          </cell>
          <cell r="E1427">
            <v>7512</v>
          </cell>
          <cell r="F1427">
            <v>6313</v>
          </cell>
        </row>
        <row r="1428">
          <cell r="A1428" t="str">
            <v>I1427</v>
          </cell>
          <cell r="B1428" t="str">
            <v>TERMINAL PVC CONDUIT  1"</v>
          </cell>
          <cell r="C1428" t="str">
            <v>Insumos</v>
          </cell>
          <cell r="D1428" t="str">
            <v>UND</v>
          </cell>
          <cell r="E1428">
            <v>508</v>
          </cell>
          <cell r="F1428">
            <v>427</v>
          </cell>
        </row>
        <row r="1429">
          <cell r="A1429" t="str">
            <v>I1428</v>
          </cell>
          <cell r="B1429" t="str">
            <v>TERMINALES PREMOLDEADAS PARA 15 KV - USO EXTERIOR PARA CALIBRES DE CABLES ENTRE 2 - 3/0 - JUEGO X 3 UNIDADES</v>
          </cell>
          <cell r="C1429" t="str">
            <v>Insumos</v>
          </cell>
          <cell r="D1429" t="str">
            <v>UND</v>
          </cell>
          <cell r="E1429">
            <v>516546</v>
          </cell>
          <cell r="F1429">
            <v>434072</v>
          </cell>
        </row>
        <row r="1430">
          <cell r="A1430" t="str">
            <v>I1429</v>
          </cell>
          <cell r="B1430" t="str">
            <v>TERMINALES PREMOLDEADAS PARA 15 KV - USO INTERIOR PARA CALIBRES DE CABLES ENTRE 2 - 3/0 - JUEGO X 3 UNIDADES</v>
          </cell>
          <cell r="C1430" t="str">
            <v>Insumos</v>
          </cell>
          <cell r="D1430" t="str">
            <v>UND</v>
          </cell>
          <cell r="E1430">
            <v>356561</v>
          </cell>
          <cell r="F1430">
            <v>299631</v>
          </cell>
        </row>
        <row r="1431">
          <cell r="A1431" t="str">
            <v>I1430</v>
          </cell>
          <cell r="B1431" t="str">
            <v>TOMA CORRIENTE DOBLE CON  PROTECCION FALLA A TIERRA GFCI</v>
          </cell>
          <cell r="C1431" t="str">
            <v>Insumos</v>
          </cell>
          <cell r="D1431" t="str">
            <v>UND</v>
          </cell>
          <cell r="E1431">
            <v>42650</v>
          </cell>
          <cell r="F1431">
            <v>35840</v>
          </cell>
        </row>
        <row r="1432">
          <cell r="A1432" t="str">
            <v>I1431</v>
          </cell>
          <cell r="B1432" t="str">
            <v>TOMACORRIENTE DOBLE CON POLO A TIERRA  NEMA 5-15-R</v>
          </cell>
          <cell r="C1432" t="str">
            <v>Insumos</v>
          </cell>
          <cell r="D1432" t="str">
            <v>UND</v>
          </cell>
          <cell r="E1432">
            <v>11362</v>
          </cell>
          <cell r="F1432">
            <v>9548</v>
          </cell>
        </row>
        <row r="1433">
          <cell r="A1433" t="str">
            <v>I1432</v>
          </cell>
          <cell r="B1433" t="str">
            <v>TOMA INDUSTRIAL DE SOBREPONER 3P+N+T 250V/16A IP44. MARCA LEGRAND</v>
          </cell>
          <cell r="C1433" t="str">
            <v>Insumos</v>
          </cell>
          <cell r="D1433" t="str">
            <v>UND</v>
          </cell>
          <cell r="E1433">
            <v>91741</v>
          </cell>
          <cell r="F1433">
            <v>77093</v>
          </cell>
        </row>
        <row r="1434">
          <cell r="A1434" t="str">
            <v>I1433</v>
          </cell>
          <cell r="B1434" t="str">
            <v>TOMA INDUSTRIAL DE SOBREPONER 3P+N+T 250V/16A IP67. MARCA LEGRAND</v>
          </cell>
          <cell r="C1434" t="str">
            <v>Insumos</v>
          </cell>
          <cell r="D1434" t="str">
            <v>UND</v>
          </cell>
          <cell r="E1434">
            <v>235324</v>
          </cell>
          <cell r="F1434">
            <v>197751</v>
          </cell>
        </row>
        <row r="1435">
          <cell r="A1435" t="str">
            <v>I1434</v>
          </cell>
          <cell r="B1435" t="str">
            <v>TOMA INDUSTRIAL DE SOBREPONER 3P+N+T 250V/32A IP44. MARCA LEGRAND</v>
          </cell>
          <cell r="C1435" t="str">
            <v>Insumos</v>
          </cell>
          <cell r="D1435" t="str">
            <v>UND</v>
          </cell>
          <cell r="E1435">
            <v>466780</v>
          </cell>
          <cell r="F1435">
            <v>392252</v>
          </cell>
        </row>
        <row r="1436">
          <cell r="A1436" t="str">
            <v>I1435</v>
          </cell>
          <cell r="B1436" t="str">
            <v>TOMA INDUSTRIAL DE SOBREPONER 3P+N+T 250V/32A IP67. MARCA LEGRAND</v>
          </cell>
          <cell r="C1436" t="str">
            <v>Insumos</v>
          </cell>
          <cell r="D1436" t="str">
            <v>UND</v>
          </cell>
          <cell r="E1436">
            <v>240067</v>
          </cell>
          <cell r="F1436">
            <v>201737</v>
          </cell>
        </row>
        <row r="1437">
          <cell r="A1437" t="str">
            <v>I1436</v>
          </cell>
          <cell r="B1437" t="str">
            <v>TOMA INDUSTRIAL DE SOBREPONER 3P+N+T 250V/63A IP67. MARCA LEGRAND</v>
          </cell>
          <cell r="C1437" t="str">
            <v>Insumos</v>
          </cell>
          <cell r="D1437" t="str">
            <v>UND</v>
          </cell>
          <cell r="E1437">
            <v>504919</v>
          </cell>
          <cell r="F1437">
            <v>424302</v>
          </cell>
        </row>
        <row r="1438">
          <cell r="A1438" t="str">
            <v>I1437</v>
          </cell>
          <cell r="B1438" t="str">
            <v>TOMA INDUSTRIAL DE SOBREPONER 3P+T 250V/16A IP44. MARCA LEGRAND</v>
          </cell>
          <cell r="C1438" t="str">
            <v>Insumos</v>
          </cell>
          <cell r="D1438" t="str">
            <v>UND</v>
          </cell>
          <cell r="E1438">
            <v>74162</v>
          </cell>
          <cell r="F1438">
            <v>62321</v>
          </cell>
        </row>
        <row r="1439">
          <cell r="A1439" t="str">
            <v>I1438</v>
          </cell>
          <cell r="B1439" t="str">
            <v>TOMA INDUSTRIAL DE SOBREPONER 3P+T 250V/16A IP67. MARCA LEGRAND</v>
          </cell>
          <cell r="C1439" t="str">
            <v>Insumos</v>
          </cell>
          <cell r="D1439" t="str">
            <v>UND</v>
          </cell>
          <cell r="E1439">
            <v>213179</v>
          </cell>
          <cell r="F1439">
            <v>179142</v>
          </cell>
        </row>
        <row r="1440">
          <cell r="A1440" t="str">
            <v>I1439</v>
          </cell>
          <cell r="B1440" t="str">
            <v>TOMA INDUSTRIAL DE SOBREPONER 3P+T 250V/32A IP44. MARCA LEGRAND</v>
          </cell>
          <cell r="C1440" t="str">
            <v>Insumos</v>
          </cell>
          <cell r="D1440" t="str">
            <v>UND</v>
          </cell>
          <cell r="E1440">
            <v>87519</v>
          </cell>
          <cell r="F1440">
            <v>73545</v>
          </cell>
        </row>
        <row r="1441">
          <cell r="A1441" t="str">
            <v>I1440</v>
          </cell>
          <cell r="B1441" t="str">
            <v>TOMA INDUSTRIAL DE SOBREPONER 3P+T 250V/32A IP67. MARCA LEGRAND</v>
          </cell>
          <cell r="C1441" t="str">
            <v>Insumos</v>
          </cell>
          <cell r="D1441" t="str">
            <v>UND</v>
          </cell>
          <cell r="E1441">
            <v>218098</v>
          </cell>
          <cell r="F1441">
            <v>183276</v>
          </cell>
        </row>
        <row r="1442">
          <cell r="A1442" t="str">
            <v>I1441</v>
          </cell>
          <cell r="B1442" t="str">
            <v>TOMA INDUSTRIAL DE SOBREPONER 3P+T 250V/63A IP67. MARCA LEGRAND</v>
          </cell>
          <cell r="C1442" t="str">
            <v>Insumos</v>
          </cell>
          <cell r="D1442" t="str">
            <v>UND</v>
          </cell>
          <cell r="E1442">
            <v>483477</v>
          </cell>
          <cell r="F1442">
            <v>406283</v>
          </cell>
        </row>
        <row r="1443">
          <cell r="A1443" t="str">
            <v>I1442</v>
          </cell>
          <cell r="B1443" t="str">
            <v>TOMACORRIENTE DE INCRUSTAR CON SEGURO DE GIRO 2P+T 250V/20A. MARCA LEGRAND</v>
          </cell>
          <cell r="C1443" t="str">
            <v>Insumos</v>
          </cell>
          <cell r="D1443" t="str">
            <v>UND</v>
          </cell>
          <cell r="E1443">
            <v>56942</v>
          </cell>
          <cell r="F1443">
            <v>47850</v>
          </cell>
        </row>
        <row r="1444">
          <cell r="A1444" t="str">
            <v>I1443</v>
          </cell>
          <cell r="B1444" t="str">
            <v>TOMACORRIENTE DE INCRUSTAR CON SEGURO DE GIRO 2P+T 250V/30A. MARCA LEGRAND</v>
          </cell>
          <cell r="C1444" t="str">
            <v>Insumos</v>
          </cell>
          <cell r="D1444" t="str">
            <v>UND</v>
          </cell>
          <cell r="E1444">
            <v>84533</v>
          </cell>
          <cell r="F1444">
            <v>71036</v>
          </cell>
        </row>
        <row r="1445">
          <cell r="A1445" t="str">
            <v>I1444</v>
          </cell>
          <cell r="B1445" t="str">
            <v>TORNILLO DE ACERO GALVANIZADO 1/2"X1 1/2". INCLUYE 2 TUERCAS, 2 ARANDELAS.</v>
          </cell>
          <cell r="C1445" t="str">
            <v>Insumos</v>
          </cell>
          <cell r="D1445" t="str">
            <v>UND</v>
          </cell>
          <cell r="E1445">
            <v>920</v>
          </cell>
          <cell r="F1445">
            <v>773</v>
          </cell>
        </row>
        <row r="1446">
          <cell r="A1446" t="str">
            <v>I1445</v>
          </cell>
          <cell r="B1446" t="str">
            <v>TORNILLO DE ACERO GALVANIZADO 5/8" X 10". INCLUYE 2 TUERCAS, 2 ARANDELAS.</v>
          </cell>
          <cell r="C1446" t="str">
            <v>Insumos</v>
          </cell>
          <cell r="D1446" t="str">
            <v>UND</v>
          </cell>
          <cell r="E1446">
            <v>4955</v>
          </cell>
          <cell r="F1446">
            <v>4164</v>
          </cell>
        </row>
        <row r="1447">
          <cell r="A1447" t="str">
            <v>I1446</v>
          </cell>
          <cell r="B1447" t="str">
            <v>TORNILLO DE ACERO GALVANIZADO 5/8" X 5". INCLUYE 2 TUERCAS, 2 ARANDELAS.</v>
          </cell>
          <cell r="C1447" t="str">
            <v>Insumos</v>
          </cell>
          <cell r="D1447" t="str">
            <v>UND</v>
          </cell>
          <cell r="E1447">
            <v>3258</v>
          </cell>
          <cell r="F1447">
            <v>2738</v>
          </cell>
        </row>
        <row r="1448">
          <cell r="A1448" t="str">
            <v>I1447</v>
          </cell>
          <cell r="B1448" t="str">
            <v>TORNILLO DE ACERO GALVANIZADO 5/8" X 8". INCLUYE 2 TUERCAS, 2 ARANDELAS.</v>
          </cell>
          <cell r="C1448" t="str">
            <v>Insumos</v>
          </cell>
          <cell r="D1448" t="str">
            <v>UND</v>
          </cell>
          <cell r="E1448">
            <v>4145</v>
          </cell>
          <cell r="F1448">
            <v>3483</v>
          </cell>
        </row>
        <row r="1449">
          <cell r="A1449" t="str">
            <v>I1448</v>
          </cell>
          <cell r="B1449" t="str">
            <v>TORNILLO DE BRONCE PARA BORNA TERMINAL</v>
          </cell>
          <cell r="C1449" t="str">
            <v>Insumos</v>
          </cell>
          <cell r="D1449" t="str">
            <v>UND</v>
          </cell>
          <cell r="E1449">
            <v>18180</v>
          </cell>
          <cell r="F1449">
            <v>15277</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15377845</v>
          </cell>
          <cell r="F1450">
            <v>12922559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7557110</v>
          </cell>
          <cell r="F1451">
            <v>6350513</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18664311</v>
          </cell>
          <cell r="F1452">
            <v>15684295</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17785577</v>
          </cell>
          <cell r="F1453">
            <v>14945863</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5509661</v>
          </cell>
          <cell r="F1454">
            <v>4629967</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6669591</v>
          </cell>
          <cell r="F1455">
            <v>5604698</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8602809</v>
          </cell>
          <cell r="F1456">
            <v>7229251</v>
          </cell>
        </row>
        <row r="1457">
          <cell r="A1457" t="str">
            <v>I1456</v>
          </cell>
          <cell r="B1457" t="str">
            <v>TUBO CONDUIT GALVANIZADA EMT 1 1/2"</v>
          </cell>
          <cell r="C1457" t="str">
            <v>Insumos</v>
          </cell>
          <cell r="D1457" t="str">
            <v>M</v>
          </cell>
          <cell r="E1457">
            <v>16996</v>
          </cell>
          <cell r="F1457">
            <v>14282</v>
          </cell>
        </row>
        <row r="1458">
          <cell r="A1458" t="str">
            <v>I1457</v>
          </cell>
          <cell r="B1458" t="str">
            <v>TUBO CONDUIT GALVANIZADA EMT 1"</v>
          </cell>
          <cell r="C1458" t="str">
            <v>Insumos</v>
          </cell>
          <cell r="D1458" t="str">
            <v>M</v>
          </cell>
          <cell r="E1458">
            <v>9862</v>
          </cell>
          <cell r="F1458">
            <v>8287</v>
          </cell>
        </row>
        <row r="1459">
          <cell r="A1459" t="str">
            <v>I1458</v>
          </cell>
          <cell r="B1459" t="str">
            <v>TUBO CONDUIT GALVANIZADA EMT 1/2"</v>
          </cell>
          <cell r="C1459" t="str">
            <v>Insumos</v>
          </cell>
          <cell r="D1459" t="str">
            <v>M</v>
          </cell>
          <cell r="E1459">
            <v>4114</v>
          </cell>
          <cell r="F1459">
            <v>3457</v>
          </cell>
        </row>
        <row r="1460">
          <cell r="A1460" t="str">
            <v>I1459</v>
          </cell>
          <cell r="B1460" t="str">
            <v xml:space="preserve">TUBO CONDUIT GALVANIZADA EMT 2" </v>
          </cell>
          <cell r="C1460" t="str">
            <v>Insumos</v>
          </cell>
          <cell r="D1460" t="str">
            <v>M</v>
          </cell>
          <cell r="E1460">
            <v>21597</v>
          </cell>
          <cell r="F1460">
            <v>18149</v>
          </cell>
        </row>
        <row r="1461">
          <cell r="A1461" t="str">
            <v>I1460</v>
          </cell>
          <cell r="B1461" t="str">
            <v xml:space="preserve">TUBO CONDUIT GALVANIZADA EMT 3" </v>
          </cell>
          <cell r="C1461" t="str">
            <v>Insumos</v>
          </cell>
          <cell r="D1461" t="str">
            <v>M</v>
          </cell>
          <cell r="E1461">
            <v>42854</v>
          </cell>
          <cell r="F1461">
            <v>36012</v>
          </cell>
        </row>
        <row r="1462">
          <cell r="A1462" t="str">
            <v>I1461</v>
          </cell>
          <cell r="B1462" t="str">
            <v xml:space="preserve">TUBO CONDUIT GALVANIZADA EMT 3/4" </v>
          </cell>
          <cell r="C1462" t="str">
            <v>Insumos</v>
          </cell>
          <cell r="D1462" t="str">
            <v>M</v>
          </cell>
          <cell r="E1462">
            <v>6722</v>
          </cell>
          <cell r="F1462">
            <v>5649</v>
          </cell>
        </row>
        <row r="1463">
          <cell r="A1463" t="str">
            <v>I1462</v>
          </cell>
          <cell r="B1463" t="str">
            <v xml:space="preserve">TUBO CONDUIT IMC 1 1/2" </v>
          </cell>
          <cell r="C1463" t="str">
            <v>Insumos</v>
          </cell>
          <cell r="D1463" t="str">
            <v>M</v>
          </cell>
          <cell r="E1463">
            <v>35266</v>
          </cell>
          <cell r="F1463">
            <v>29635</v>
          </cell>
        </row>
        <row r="1464">
          <cell r="A1464" t="str">
            <v>I1463</v>
          </cell>
          <cell r="B1464" t="str">
            <v xml:space="preserve">TUBO CONDUIT IMC 1" </v>
          </cell>
          <cell r="C1464" t="str">
            <v>Insumos</v>
          </cell>
          <cell r="D1464" t="str">
            <v>M</v>
          </cell>
          <cell r="E1464">
            <v>21626</v>
          </cell>
          <cell r="F1464">
            <v>18173</v>
          </cell>
        </row>
        <row r="1465">
          <cell r="A1465" t="str">
            <v>I1464</v>
          </cell>
          <cell r="B1465" t="str">
            <v xml:space="preserve">TUBO CONDUIT IMC 1/2" </v>
          </cell>
          <cell r="C1465" t="str">
            <v>Insumos</v>
          </cell>
          <cell r="D1465" t="str">
            <v>M</v>
          </cell>
          <cell r="E1465">
            <v>12187</v>
          </cell>
          <cell r="F1465">
            <v>10241</v>
          </cell>
        </row>
        <row r="1466">
          <cell r="A1466" t="str">
            <v>I1465</v>
          </cell>
          <cell r="B1466" t="str">
            <v xml:space="preserve">TUBO CONDUIT IMC 2" </v>
          </cell>
          <cell r="C1466" t="str">
            <v>Insumos</v>
          </cell>
          <cell r="D1466" t="str">
            <v>M</v>
          </cell>
          <cell r="E1466">
            <v>43710</v>
          </cell>
          <cell r="F1466">
            <v>36731</v>
          </cell>
        </row>
        <row r="1467">
          <cell r="A1467" t="str">
            <v>I1466</v>
          </cell>
          <cell r="B1467" t="str">
            <v xml:space="preserve">TUBO CONDUIT IMC 3" </v>
          </cell>
          <cell r="C1467" t="str">
            <v>Insumos</v>
          </cell>
          <cell r="D1467" t="str">
            <v>M</v>
          </cell>
          <cell r="E1467">
            <v>102871</v>
          </cell>
          <cell r="F1467">
            <v>86446</v>
          </cell>
        </row>
        <row r="1468">
          <cell r="A1468" t="str">
            <v>I1467</v>
          </cell>
          <cell r="B1468" t="str">
            <v>TUBO CONDUIT IMC 3/4"</v>
          </cell>
          <cell r="C1468" t="str">
            <v>Insumos</v>
          </cell>
          <cell r="D1468" t="str">
            <v>M</v>
          </cell>
          <cell r="E1468">
            <v>14999</v>
          </cell>
          <cell r="F1468">
            <v>12604</v>
          </cell>
        </row>
        <row r="1469">
          <cell r="A1469" t="str">
            <v>I1468</v>
          </cell>
          <cell r="B1469" t="str">
            <v xml:space="preserve">TUBO CONDUIT IMC 4" </v>
          </cell>
          <cell r="C1469" t="str">
            <v>Insumos</v>
          </cell>
          <cell r="D1469" t="str">
            <v>M</v>
          </cell>
          <cell r="E1469">
            <v>135110</v>
          </cell>
          <cell r="F1469">
            <v>113538</v>
          </cell>
        </row>
        <row r="1470">
          <cell r="A1470" t="str">
            <v>I1469</v>
          </cell>
          <cell r="B1470" t="str">
            <v>TUBO CONDUIT PVC 1 1/2"</v>
          </cell>
          <cell r="C1470" t="str">
            <v>Insumos</v>
          </cell>
          <cell r="D1470" t="str">
            <v>M</v>
          </cell>
          <cell r="E1470">
            <v>3524</v>
          </cell>
          <cell r="F1470">
            <v>2961</v>
          </cell>
        </row>
        <row r="1471">
          <cell r="A1471" t="str">
            <v>I1470</v>
          </cell>
          <cell r="B1471" t="str">
            <v>TUBO CONDUIT PVC 1"</v>
          </cell>
          <cell r="C1471" t="str">
            <v>Insumos</v>
          </cell>
          <cell r="D1471" t="str">
            <v>M</v>
          </cell>
          <cell r="E1471">
            <v>1787</v>
          </cell>
          <cell r="F1471">
            <v>1502</v>
          </cell>
        </row>
        <row r="1472">
          <cell r="A1472" t="str">
            <v>I1471</v>
          </cell>
          <cell r="B1472" t="str">
            <v>TUBO CONDUIT PVC 1/2"</v>
          </cell>
          <cell r="C1472" t="str">
            <v>Insumos</v>
          </cell>
          <cell r="D1472" t="str">
            <v>M</v>
          </cell>
          <cell r="E1472">
            <v>983</v>
          </cell>
          <cell r="F1472">
            <v>826</v>
          </cell>
        </row>
        <row r="1473">
          <cell r="A1473" t="str">
            <v>I1472</v>
          </cell>
          <cell r="B1473" t="str">
            <v>TUBO CONDUIT PVC 2"</v>
          </cell>
          <cell r="C1473" t="str">
            <v>Insumos</v>
          </cell>
          <cell r="D1473" t="str">
            <v>M</v>
          </cell>
          <cell r="E1473">
            <v>5579</v>
          </cell>
          <cell r="F1473">
            <v>4688</v>
          </cell>
        </row>
        <row r="1474">
          <cell r="A1474" t="str">
            <v>I1473</v>
          </cell>
          <cell r="B1474" t="str">
            <v>TUBO CONDUIT PVC 3/4"</v>
          </cell>
          <cell r="C1474" t="str">
            <v>Insumos</v>
          </cell>
          <cell r="D1474" t="str">
            <v>M</v>
          </cell>
          <cell r="E1474">
            <v>1289</v>
          </cell>
          <cell r="F1474">
            <v>1083</v>
          </cell>
        </row>
        <row r="1475">
          <cell r="A1475" t="str">
            <v>I1474</v>
          </cell>
          <cell r="B1475" t="str">
            <v>TUBO PVC DOBLE PARED TDP 3"</v>
          </cell>
          <cell r="C1475" t="str">
            <v>Insumos</v>
          </cell>
          <cell r="D1475" t="str">
            <v>M</v>
          </cell>
          <cell r="E1475">
            <v>5365</v>
          </cell>
          <cell r="F1475">
            <v>4508</v>
          </cell>
        </row>
        <row r="1476">
          <cell r="A1476" t="str">
            <v>I1475</v>
          </cell>
          <cell r="B1476" t="str">
            <v>TUBO PVC DOBLE PARED TDP 4"</v>
          </cell>
          <cell r="C1476" t="str">
            <v>Insumos</v>
          </cell>
          <cell r="D1476" t="str">
            <v>M</v>
          </cell>
          <cell r="E1476">
            <v>7439</v>
          </cell>
          <cell r="F1476">
            <v>6251</v>
          </cell>
        </row>
        <row r="1477">
          <cell r="A1477" t="str">
            <v>I1476</v>
          </cell>
          <cell r="B1477" t="str">
            <v>TUBO PVC PESADO DB 2"</v>
          </cell>
          <cell r="C1477" t="str">
            <v>Insumos</v>
          </cell>
          <cell r="D1477" t="str">
            <v>M</v>
          </cell>
          <cell r="E1477">
            <v>4468</v>
          </cell>
          <cell r="F1477">
            <v>3755</v>
          </cell>
        </row>
        <row r="1478">
          <cell r="A1478" t="str">
            <v>I1477</v>
          </cell>
          <cell r="B1478" t="str">
            <v>TUBO PVC PESADO DB 3"</v>
          </cell>
          <cell r="C1478" t="str">
            <v>Insumos</v>
          </cell>
          <cell r="D1478" t="str">
            <v>M</v>
          </cell>
          <cell r="E1478">
            <v>9666</v>
          </cell>
          <cell r="F1478">
            <v>8123</v>
          </cell>
        </row>
        <row r="1479">
          <cell r="A1479" t="str">
            <v>I1478</v>
          </cell>
          <cell r="B1479" t="str">
            <v>TUERCA MORDAZA. INCLUYE TORNILLO</v>
          </cell>
          <cell r="C1479" t="str">
            <v>Insumos</v>
          </cell>
          <cell r="D1479" t="str">
            <v>UND</v>
          </cell>
          <cell r="E1479">
            <v>3772</v>
          </cell>
          <cell r="F1479">
            <v>3170</v>
          </cell>
        </row>
        <row r="1480">
          <cell r="A1480" t="str">
            <v>I1479</v>
          </cell>
          <cell r="B1480" t="str">
            <v>TUERCA OJO ALARGADO 5/8"</v>
          </cell>
          <cell r="C1480" t="str">
            <v>Insumos</v>
          </cell>
          <cell r="D1480" t="str">
            <v>UND</v>
          </cell>
          <cell r="E1480">
            <v>6115</v>
          </cell>
          <cell r="F1480">
            <v>5139</v>
          </cell>
        </row>
        <row r="1481">
          <cell r="A1481" t="str">
            <v>I1480</v>
          </cell>
          <cell r="B1481" t="str">
            <v>UNION PVC CONDUIT  1"</v>
          </cell>
          <cell r="C1481" t="str">
            <v>Insumos</v>
          </cell>
          <cell r="D1481" t="str">
            <v>UND</v>
          </cell>
          <cell r="E1481">
            <v>1083</v>
          </cell>
          <cell r="F1481">
            <v>910</v>
          </cell>
        </row>
        <row r="1482">
          <cell r="A1482" t="str">
            <v>I1481</v>
          </cell>
          <cell r="B1482" t="str">
            <v>UNION PVC DUCTO 2"</v>
          </cell>
          <cell r="C1482" t="str">
            <v>Insumos</v>
          </cell>
          <cell r="D1482" t="str">
            <v>UND</v>
          </cell>
          <cell r="E1482">
            <v>3168</v>
          </cell>
          <cell r="F1482">
            <v>2662</v>
          </cell>
        </row>
        <row r="1483">
          <cell r="A1483" t="str">
            <v>I1482</v>
          </cell>
          <cell r="B1483" t="str">
            <v>UNION PVC DUCTO 3"</v>
          </cell>
          <cell r="C1483" t="str">
            <v>Insumos</v>
          </cell>
          <cell r="D1483" t="str">
            <v>UND</v>
          </cell>
          <cell r="E1483">
            <v>5819</v>
          </cell>
          <cell r="F1483">
            <v>4890</v>
          </cell>
        </row>
        <row r="1484">
          <cell r="A1484" t="str">
            <v>I1483</v>
          </cell>
          <cell r="B1484" t="str">
            <v>UNION PVC DUCTO 4"</v>
          </cell>
          <cell r="C1484" t="str">
            <v>Insumos</v>
          </cell>
          <cell r="D1484" t="str">
            <v>UND</v>
          </cell>
          <cell r="E1484">
            <v>8658</v>
          </cell>
          <cell r="F1484">
            <v>7276</v>
          </cell>
        </row>
        <row r="1485">
          <cell r="A1485" t="str">
            <v>I1484</v>
          </cell>
          <cell r="B1485" t="str">
            <v>VARILLA COPPERWELD DE  5/8 X 2,40</v>
          </cell>
          <cell r="C1485" t="str">
            <v>Insumos</v>
          </cell>
          <cell r="D1485" t="str">
            <v>UND</v>
          </cell>
          <cell r="E1485">
            <v>148536</v>
          </cell>
          <cell r="F1485">
            <v>124820</v>
          </cell>
        </row>
        <row r="1486">
          <cell r="A1486" t="str">
            <v>I1485</v>
          </cell>
          <cell r="B1486" t="str">
            <v>VARILLA DE ANCLAJE DE 3/4 X 180 CM</v>
          </cell>
          <cell r="C1486" t="str">
            <v>Insumos</v>
          </cell>
          <cell r="D1486" t="str">
            <v>UND</v>
          </cell>
          <cell r="E1486">
            <v>39858</v>
          </cell>
          <cell r="F1486">
            <v>33494</v>
          </cell>
        </row>
        <row r="1487">
          <cell r="A1487" t="str">
            <v>I1486</v>
          </cell>
          <cell r="B1487" t="str">
            <v>VENTILADOR DE MURO</v>
          </cell>
          <cell r="C1487" t="str">
            <v>Insumos</v>
          </cell>
          <cell r="D1487" t="str">
            <v>UND</v>
          </cell>
          <cell r="E1487">
            <v>78782</v>
          </cell>
          <cell r="F1487">
            <v>66203</v>
          </cell>
        </row>
        <row r="1488">
          <cell r="A1488" t="str">
            <v>I1487</v>
          </cell>
          <cell r="B1488" t="str">
            <v>VENTILADOR DE TECHO 3 A 5 ASPAS, KDK</v>
          </cell>
          <cell r="C1488" t="str">
            <v>Insumos</v>
          </cell>
          <cell r="D1488" t="str">
            <v>UND</v>
          </cell>
          <cell r="E1488">
            <v>239379</v>
          </cell>
          <cell r="F1488">
            <v>201159</v>
          </cell>
        </row>
        <row r="1489">
          <cell r="A1489" t="str">
            <v>I1488</v>
          </cell>
          <cell r="B1489" t="str">
            <v xml:space="preserve">VIGUETA DE ANCLAJE </v>
          </cell>
          <cell r="C1489" t="str">
            <v>Insumos</v>
          </cell>
          <cell r="D1489" t="str">
            <v>UND</v>
          </cell>
          <cell r="E1489">
            <v>18584</v>
          </cell>
          <cell r="F1489">
            <v>15617</v>
          </cell>
        </row>
        <row r="1490">
          <cell r="A1490" t="str">
            <v>I1489</v>
          </cell>
          <cell r="B1490" t="str">
            <v>CINTA AISLANTE 3M</v>
          </cell>
          <cell r="C1490" t="str">
            <v>Insumos</v>
          </cell>
          <cell r="D1490" t="str">
            <v>ROLLO</v>
          </cell>
          <cell r="E1490">
            <v>4391</v>
          </cell>
          <cell r="F1490">
            <v>3690</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227258</v>
          </cell>
          <cell r="F1491">
            <v>190973</v>
          </cell>
        </row>
        <row r="1492">
          <cell r="A1492" t="str">
            <v>I1491</v>
          </cell>
          <cell r="B1492" t="str">
            <v>ARMELLA PARA ANCLAJE</v>
          </cell>
          <cell r="C1492" t="str">
            <v>Insumos</v>
          </cell>
          <cell r="D1492" t="str">
            <v>UND</v>
          </cell>
          <cell r="E1492">
            <v>7877</v>
          </cell>
          <cell r="F1492">
            <v>6619</v>
          </cell>
        </row>
        <row r="1493">
          <cell r="A1493" t="str">
            <v>I1492</v>
          </cell>
          <cell r="B1493" t="str">
            <v>CABLE ANTIFRAUDE CU 3X6+8 AWG 600V (PE/PVC-SR)</v>
          </cell>
          <cell r="C1493" t="str">
            <v>Insumos</v>
          </cell>
          <cell r="D1493" t="str">
            <v>M</v>
          </cell>
          <cell r="E1493">
            <v>45147</v>
          </cell>
          <cell r="F1493">
            <v>37939</v>
          </cell>
        </row>
        <row r="1494">
          <cell r="A1494" t="str">
            <v>I1493</v>
          </cell>
          <cell r="B1494" t="str">
            <v xml:space="preserve">CAPACETE ROSCADO EN ALUMINIO PARA TUBERIA IMC GALVANIZADA DE 1 1/2" </v>
          </cell>
          <cell r="C1494" t="str">
            <v>Insumos</v>
          </cell>
          <cell r="D1494" t="str">
            <v>UND</v>
          </cell>
          <cell r="E1494">
            <v>7271</v>
          </cell>
          <cell r="F1494">
            <v>6110</v>
          </cell>
        </row>
        <row r="1495">
          <cell r="A1495" t="str">
            <v>I1494</v>
          </cell>
          <cell r="B1495" t="str">
            <v xml:space="preserve">TOMA TV TERMINAL COAXIAL </v>
          </cell>
          <cell r="C1495" t="str">
            <v>Insumos</v>
          </cell>
          <cell r="D1495" t="str">
            <v>UND</v>
          </cell>
          <cell r="E1495">
            <v>11362</v>
          </cell>
          <cell r="F1495">
            <v>9548</v>
          </cell>
        </row>
        <row r="1496">
          <cell r="A1496" t="str">
            <v>I1495</v>
          </cell>
          <cell r="B1496" t="str">
            <v>BALA PANEL LED REDONDO, 14W BLANCO OPAL. 1200LM . INCLUYE DRIVER SC</v>
          </cell>
          <cell r="C1496" t="str">
            <v>Insumos</v>
          </cell>
          <cell r="D1496" t="str">
            <v>UND</v>
          </cell>
          <cell r="E1496">
            <v>204531</v>
          </cell>
          <cell r="F1496">
            <v>171875</v>
          </cell>
        </row>
        <row r="1497">
          <cell r="A1497" t="str">
            <v>I1496</v>
          </cell>
          <cell r="B1497" t="str">
            <v>AVISO SEÑALIZADOR SALIDA DE EMERGENCIA COLOR VERDE SYLVANA O SIMILAR</v>
          </cell>
          <cell r="C1497" t="str">
            <v>Insumos</v>
          </cell>
          <cell r="D1497" t="str">
            <v>UND</v>
          </cell>
          <cell r="E1497">
            <v>85847</v>
          </cell>
          <cell r="F1497">
            <v>72140</v>
          </cell>
        </row>
        <row r="1498">
          <cell r="A1498" t="str">
            <v>I1497</v>
          </cell>
          <cell r="B1498" t="str">
            <v>LUMINARIA DE SOBREPONER TIPO ELM</v>
          </cell>
          <cell r="C1498" t="str">
            <v>Insumos</v>
          </cell>
          <cell r="D1498" t="str">
            <v>UND</v>
          </cell>
          <cell r="E1498">
            <v>199985</v>
          </cell>
          <cell r="F1498">
            <v>168055</v>
          </cell>
        </row>
        <row r="1499">
          <cell r="A1499" t="str">
            <v>I1498</v>
          </cell>
          <cell r="B1499" t="str">
            <v>PROGRAMADOR HORARIO ELECTROMECANICO</v>
          </cell>
          <cell r="C1499" t="str">
            <v>Insumos</v>
          </cell>
          <cell r="D1499" t="str">
            <v>UND</v>
          </cell>
          <cell r="E1499">
            <v>242409</v>
          </cell>
          <cell r="F1499">
            <v>203705</v>
          </cell>
        </row>
        <row r="1500">
          <cell r="A1500" t="str">
            <v>I1499</v>
          </cell>
          <cell r="B1500" t="str">
            <v>CAJA METALICA</v>
          </cell>
          <cell r="C1500" t="str">
            <v>Insumos</v>
          </cell>
          <cell r="D1500" t="str">
            <v>UND</v>
          </cell>
          <cell r="E1500">
            <v>45451</v>
          </cell>
          <cell r="F1500">
            <v>38194</v>
          </cell>
        </row>
        <row r="1501">
          <cell r="A1501" t="str">
            <v>I1500</v>
          </cell>
          <cell r="B1501" t="str">
            <v>BOMBILLA AHORRADORA 25W/120V E27. LUZ CALIDA</v>
          </cell>
          <cell r="C1501" t="str">
            <v>Insumos</v>
          </cell>
          <cell r="D1501" t="str">
            <v>UND</v>
          </cell>
          <cell r="E1501">
            <v>10605</v>
          </cell>
          <cell r="F1501">
            <v>8912</v>
          </cell>
        </row>
        <row r="1502">
          <cell r="A1502" t="str">
            <v>I1501</v>
          </cell>
          <cell r="B1502" t="str">
            <v xml:space="preserve">CORAZA AMERICANA DE 3/4" </v>
          </cell>
          <cell r="C1502" t="str">
            <v>Insumos</v>
          </cell>
          <cell r="D1502" t="str">
            <v>UND</v>
          </cell>
          <cell r="E1502">
            <v>6816</v>
          </cell>
          <cell r="F1502">
            <v>5728</v>
          </cell>
        </row>
        <row r="1503">
          <cell r="A1503" t="str">
            <v>I1502</v>
          </cell>
          <cell r="B1503" t="str">
            <v>CONECTOR RECTO PARA CORAZA AMERICANA DE 3/4</v>
          </cell>
          <cell r="C1503" t="str">
            <v>Insumos</v>
          </cell>
          <cell r="D1503" t="str">
            <v>UND</v>
          </cell>
          <cell r="E1503">
            <v>4089</v>
          </cell>
          <cell r="F1503">
            <v>3436</v>
          </cell>
        </row>
        <row r="1504">
          <cell r="A1504" t="str">
            <v>I1503</v>
          </cell>
          <cell r="B1504" t="str">
            <v>CAJA METALICA GALVANIZADA TIPO INTEMPERIE DE 20*20</v>
          </cell>
          <cell r="C1504" t="str">
            <v>Insumos</v>
          </cell>
          <cell r="D1504" t="str">
            <v>UND</v>
          </cell>
          <cell r="E1504">
            <v>63632</v>
          </cell>
          <cell r="F1504">
            <v>53472</v>
          </cell>
        </row>
        <row r="1505">
          <cell r="A1505" t="str">
            <v>I1504</v>
          </cell>
          <cell r="B1505" t="str">
            <v>CAJA DE PASO TIPO PLEXO LEGRAND 180X140X86MM</v>
          </cell>
          <cell r="C1505" t="str">
            <v>Insumos</v>
          </cell>
          <cell r="D1505" t="str">
            <v>UND</v>
          </cell>
          <cell r="E1505">
            <v>120900</v>
          </cell>
          <cell r="F1505">
            <v>101597</v>
          </cell>
        </row>
        <row r="1506">
          <cell r="A1506" t="str">
            <v>I1505</v>
          </cell>
          <cell r="B1506" t="str">
            <v>LUMINARIA LINEAL LED SERIE SAFESITE DE 60 CM, 3500 LM, EXPLOSION PROFF CLASE 1 DIV 1 GRUPOS C Y D. REF LSC3C4D3GEX DE DAYLIGHT</v>
          </cell>
          <cell r="C1506" t="str">
            <v>Insumos</v>
          </cell>
          <cell r="D1506" t="str">
            <v>UND</v>
          </cell>
          <cell r="E1506">
            <v>2082968</v>
          </cell>
          <cell r="F1506">
            <v>1750393</v>
          </cell>
        </row>
        <row r="1507">
          <cell r="A1507" t="str">
            <v>I1506</v>
          </cell>
          <cell r="B1507" t="str">
            <v>SELLOS CORTAFUEGO PARA TUBERIA DE 3/4"</v>
          </cell>
          <cell r="C1507" t="str">
            <v>Insumos</v>
          </cell>
          <cell r="D1507" t="str">
            <v>UND</v>
          </cell>
          <cell r="E1507">
            <v>30167</v>
          </cell>
          <cell r="F1507">
            <v>25350</v>
          </cell>
        </row>
        <row r="1508">
          <cell r="A1508" t="str">
            <v>I1507</v>
          </cell>
          <cell r="B1508" t="str">
            <v>LUZ DE OBSTRUCION TIPO LED ¿ REF. RTO-1R07-001 CONSUMO 7 VATIOS</v>
          </cell>
          <cell r="C1508" t="str">
            <v>Insumos</v>
          </cell>
          <cell r="D1508" t="str">
            <v>UND</v>
          </cell>
          <cell r="E1508">
            <v>588975</v>
          </cell>
          <cell r="F1508">
            <v>494937</v>
          </cell>
        </row>
        <row r="1509">
          <cell r="A1509" t="str">
            <v>I1508</v>
          </cell>
          <cell r="B1509" t="str">
            <v xml:space="preserve">LUMINARIA TIPO QUIMBAYA II 70W </v>
          </cell>
          <cell r="C1509" t="str">
            <v>Insumos</v>
          </cell>
          <cell r="D1509" t="str">
            <v>UND</v>
          </cell>
          <cell r="E1509">
            <v>387861</v>
          </cell>
          <cell r="F1509">
            <v>325934</v>
          </cell>
        </row>
        <row r="1510">
          <cell r="A1510" t="str">
            <v>I1509</v>
          </cell>
          <cell r="B1510" t="str">
            <v>LUMINARIA A PRUEBA DE EXPLOSION TIPO COLGANTE ¿ REF. RTO-0W07-001 / TIPO LED</v>
          </cell>
          <cell r="C1510" t="str">
            <v>Insumos</v>
          </cell>
          <cell r="D1510" t="str">
            <v>UND</v>
          </cell>
          <cell r="E1510">
            <v>646437</v>
          </cell>
          <cell r="F1510">
            <v>543224</v>
          </cell>
        </row>
        <row r="1511">
          <cell r="A1511" t="str">
            <v>I1510</v>
          </cell>
          <cell r="B1511" t="str">
            <v>SELLOS CORTAFUEGO PARA TUBERIA DE 3/4"</v>
          </cell>
          <cell r="C1511" t="str">
            <v>Insumos</v>
          </cell>
          <cell r="D1511" t="str">
            <v>UND</v>
          </cell>
          <cell r="E1511">
            <v>30167</v>
          </cell>
          <cell r="F1511">
            <v>25350</v>
          </cell>
        </row>
        <row r="1512">
          <cell r="A1512" t="str">
            <v>I1511</v>
          </cell>
          <cell r="B1512" t="str">
            <v xml:space="preserve">CERTIFICACIÓN RETIE DE LA INSTALACIÓN </v>
          </cell>
          <cell r="C1512" t="str">
            <v>Insumos</v>
          </cell>
          <cell r="D1512" t="str">
            <v>M2</v>
          </cell>
          <cell r="E1512">
            <v>5000</v>
          </cell>
          <cell r="F1512">
            <v>4202</v>
          </cell>
        </row>
        <row r="1513">
          <cell r="A1513" t="str">
            <v>I1512</v>
          </cell>
          <cell r="B1513" t="str">
            <v>PUNTA DE CAPTACION TIPO FRANKLIN</v>
          </cell>
          <cell r="C1513" t="str">
            <v>Insumos</v>
          </cell>
          <cell r="D1513" t="str">
            <v>UND</v>
          </cell>
          <cell r="E1513">
            <v>86193</v>
          </cell>
          <cell r="F1513">
            <v>72431</v>
          </cell>
        </row>
        <row r="1514">
          <cell r="A1514" t="str">
            <v>I1513</v>
          </cell>
          <cell r="B1514" t="str">
            <v>CABLE DE ALUMINIO DESNUDO CALIBRE 1/0 AWG AAAC</v>
          </cell>
          <cell r="C1514" t="str">
            <v>Insumos</v>
          </cell>
          <cell r="D1514" t="str">
            <v>M</v>
          </cell>
          <cell r="E1514">
            <v>5745</v>
          </cell>
          <cell r="F1514">
            <v>4828</v>
          </cell>
        </row>
        <row r="1515">
          <cell r="A1515" t="str">
            <v>I1514</v>
          </cell>
          <cell r="B1515" t="str">
            <v>COFRE PARA USO INTEMPERIE DIMENSIONESHXWXD=40X30X20CM</v>
          </cell>
          <cell r="C1515" t="str">
            <v>Insumos</v>
          </cell>
          <cell r="D1515" t="str">
            <v>UND</v>
          </cell>
          <cell r="E1515">
            <v>108459</v>
          </cell>
          <cell r="F1515">
            <v>91142</v>
          </cell>
        </row>
        <row r="1516">
          <cell r="A1516" t="str">
            <v>I1515</v>
          </cell>
          <cell r="B1516" t="str">
            <v>BARRAJE INTERNO PARA INTERRUPTORES ENCHUFABLES</v>
          </cell>
          <cell r="C1516" t="str">
            <v>Insumos</v>
          </cell>
          <cell r="D1516" t="str">
            <v>UND</v>
          </cell>
          <cell r="E1516">
            <v>287305</v>
          </cell>
          <cell r="F1516">
            <v>241433</v>
          </cell>
        </row>
        <row r="1517">
          <cell r="A1517" t="str">
            <v>I1516</v>
          </cell>
          <cell r="B1517" t="str">
            <v xml:space="preserve">CAJA METALICA INCRUSTAR TIPO LEGRAND CP-15X15 CON PUERTA Y CHAPA </v>
          </cell>
          <cell r="C1517" t="str">
            <v>Insumos</v>
          </cell>
          <cell r="D1517" t="str">
            <v>UND</v>
          </cell>
          <cell r="E1517">
            <v>47405</v>
          </cell>
          <cell r="F1517">
            <v>39836</v>
          </cell>
        </row>
        <row r="1518">
          <cell r="A1518" t="str">
            <v>I1517</v>
          </cell>
          <cell r="B1518" t="str">
            <v xml:space="preserve">TAPA PLASTICA PARA TOMA CORRIENTE </v>
          </cell>
          <cell r="C1518" t="str">
            <v>Insumos</v>
          </cell>
          <cell r="D1518" t="str">
            <v>UND</v>
          </cell>
          <cell r="E1518">
            <v>15833</v>
          </cell>
          <cell r="F1518">
            <v>13305</v>
          </cell>
        </row>
        <row r="1519">
          <cell r="A1519" t="str">
            <v>I1518</v>
          </cell>
          <cell r="B1519" t="str">
            <v>CONTADOR 1F 120V ISKRA</v>
          </cell>
          <cell r="C1519" t="str">
            <v>Insumos</v>
          </cell>
          <cell r="D1519" t="str">
            <v>UND</v>
          </cell>
          <cell r="E1519">
            <v>141641</v>
          </cell>
          <cell r="F1519">
            <v>119026</v>
          </cell>
        </row>
        <row r="1520">
          <cell r="A1520" t="str">
            <v>I1519</v>
          </cell>
          <cell r="B1520" t="str">
            <v>CAJA EN POLICARBONATO PARA CONTADOR 1F</v>
          </cell>
          <cell r="C1520" t="str">
            <v>Insumos</v>
          </cell>
          <cell r="D1520" t="str">
            <v>UND</v>
          </cell>
          <cell r="E1520">
            <v>88317</v>
          </cell>
          <cell r="F1520">
            <v>74216</v>
          </cell>
        </row>
        <row r="1521">
          <cell r="A1521" t="str">
            <v>I1520</v>
          </cell>
          <cell r="B1521" t="str">
            <v>CONECTOR CU 8-4</v>
          </cell>
          <cell r="C1521" t="str">
            <v>Insumos</v>
          </cell>
          <cell r="D1521" t="str">
            <v>UND</v>
          </cell>
          <cell r="E1521">
            <v>5000</v>
          </cell>
          <cell r="F1521">
            <v>4202</v>
          </cell>
        </row>
        <row r="1522">
          <cell r="A1522" t="str">
            <v>I1521</v>
          </cell>
          <cell r="B1522" t="str">
            <v>CONTADOR 2F 120V ISKRA</v>
          </cell>
          <cell r="C1522" t="str">
            <v>Insumos</v>
          </cell>
          <cell r="D1522" t="str">
            <v>UND</v>
          </cell>
          <cell r="E1522">
            <v>366602</v>
          </cell>
          <cell r="F1522">
            <v>308069</v>
          </cell>
        </row>
        <row r="1523">
          <cell r="A1523" t="str">
            <v>I1522</v>
          </cell>
          <cell r="B1523" t="str">
            <v>CONTADOR 3F 120V ISKRA</v>
          </cell>
          <cell r="C1523" t="str">
            <v>Insumos</v>
          </cell>
          <cell r="D1523" t="str">
            <v>UND</v>
          </cell>
          <cell r="E1523">
            <v>466586</v>
          </cell>
          <cell r="F1523">
            <v>392089</v>
          </cell>
        </row>
        <row r="1524">
          <cell r="A1524" t="str">
            <v>I1523</v>
          </cell>
          <cell r="B1524" t="str">
            <v xml:space="preserve">CAJA CONTADOR 2F </v>
          </cell>
          <cell r="C1524" t="str">
            <v>Insumos</v>
          </cell>
          <cell r="D1524" t="str">
            <v>UND</v>
          </cell>
          <cell r="E1524">
            <v>149975</v>
          </cell>
          <cell r="F1524">
            <v>126029</v>
          </cell>
        </row>
        <row r="1525">
          <cell r="A1525" t="str">
            <v>I1524</v>
          </cell>
          <cell r="B1525" t="str">
            <v>CAJA CONTADOR 3F</v>
          </cell>
          <cell r="C1525" t="str">
            <v>Insumos</v>
          </cell>
          <cell r="D1525" t="str">
            <v>UND</v>
          </cell>
          <cell r="E1525">
            <v>191633</v>
          </cell>
          <cell r="F1525">
            <v>161036</v>
          </cell>
        </row>
        <row r="1526">
          <cell r="A1526" t="str">
            <v>I1525</v>
          </cell>
          <cell r="B1526" t="str">
            <v>CAJA DE EMPALME 6"x6"x4"</v>
          </cell>
          <cell r="C1526" t="str">
            <v>Insumos</v>
          </cell>
          <cell r="D1526" t="str">
            <v>UND</v>
          </cell>
          <cell r="E1526">
            <v>9998</v>
          </cell>
          <cell r="F1526">
            <v>8402</v>
          </cell>
        </row>
        <row r="1527">
          <cell r="A1527" t="str">
            <v>I1526</v>
          </cell>
          <cell r="B1527" t="str">
            <v>CAJA DE EMPALME 10"x10"x6"</v>
          </cell>
          <cell r="C1527" t="str">
            <v>Insumos</v>
          </cell>
          <cell r="D1527" t="str">
            <v>UND</v>
          </cell>
          <cell r="E1527">
            <v>24997</v>
          </cell>
          <cell r="F1527">
            <v>21006</v>
          </cell>
        </row>
        <row r="1528">
          <cell r="A1528" t="str">
            <v>I1527</v>
          </cell>
          <cell r="B1528" t="str">
            <v>CAJA DE EMPALME 15"x15"x6"</v>
          </cell>
          <cell r="C1528" t="str">
            <v>Insumos</v>
          </cell>
          <cell r="D1528" t="str">
            <v>UND</v>
          </cell>
          <cell r="E1528">
            <v>48324</v>
          </cell>
          <cell r="F1528">
            <v>40608</v>
          </cell>
        </row>
        <row r="1529">
          <cell r="A1529" t="str">
            <v>I1528</v>
          </cell>
          <cell r="B1529" t="str">
            <v>CAJA PLASTICA OCTOGONAL</v>
          </cell>
          <cell r="C1529" t="str">
            <v>Insumos</v>
          </cell>
          <cell r="D1529" t="str">
            <v>UND</v>
          </cell>
          <cell r="E1529">
            <v>1834</v>
          </cell>
          <cell r="F1529">
            <v>1541</v>
          </cell>
        </row>
        <row r="1530">
          <cell r="A1530" t="str">
            <v>I1529</v>
          </cell>
          <cell r="B1530" t="str">
            <v>CAJA 2x4 PVC</v>
          </cell>
          <cell r="C1530" t="str">
            <v>Insumos</v>
          </cell>
          <cell r="D1530" t="str">
            <v>UND</v>
          </cell>
          <cell r="E1530">
            <v>1499</v>
          </cell>
          <cell r="F1530">
            <v>1260</v>
          </cell>
        </row>
        <row r="1531">
          <cell r="A1531" t="str">
            <v>I1530</v>
          </cell>
          <cell r="B1531" t="str">
            <v>STRIP 48-80 PARES</v>
          </cell>
          <cell r="C1531" t="str">
            <v>Insumos</v>
          </cell>
          <cell r="D1531" t="str">
            <v>UND</v>
          </cell>
          <cell r="E1531">
            <v>116647</v>
          </cell>
          <cell r="F1531">
            <v>98023</v>
          </cell>
        </row>
        <row r="1532">
          <cell r="A1532" t="str">
            <v>I1531</v>
          </cell>
          <cell r="B1532" t="str">
            <v>CABLE TELEFONICO 20 PARES</v>
          </cell>
          <cell r="C1532" t="str">
            <v>Insumos</v>
          </cell>
          <cell r="D1532" t="str">
            <v>ML</v>
          </cell>
          <cell r="E1532">
            <v>15833</v>
          </cell>
          <cell r="F1532">
            <v>13305</v>
          </cell>
        </row>
        <row r="1533">
          <cell r="A1533" t="str">
            <v>I1532</v>
          </cell>
          <cell r="B1533" t="str">
            <v>GABINETE METALICO 2,1x0,6x0,6m</v>
          </cell>
          <cell r="C1533" t="str">
            <v>Insumos</v>
          </cell>
          <cell r="D1533" t="str">
            <v>UND</v>
          </cell>
          <cell r="E1533">
            <v>2832834</v>
          </cell>
          <cell r="F1533">
            <v>2380533</v>
          </cell>
        </row>
        <row r="1534">
          <cell r="A1534" t="str">
            <v>I1533</v>
          </cell>
          <cell r="B1534" t="str">
            <v>TAPA DE GABINETE METALICO 2,1x0,6x0,6m</v>
          </cell>
          <cell r="C1534" t="str">
            <v>Insumos</v>
          </cell>
          <cell r="D1534" t="str">
            <v>UND</v>
          </cell>
          <cell r="E1534">
            <v>566565</v>
          </cell>
          <cell r="F1534">
            <v>476105</v>
          </cell>
        </row>
        <row r="1535">
          <cell r="A1535" t="str">
            <v>I1534</v>
          </cell>
          <cell r="B1535" t="str">
            <v>CABLE DE SONIDO NOISELESS</v>
          </cell>
          <cell r="C1535" t="str">
            <v>Insumos</v>
          </cell>
          <cell r="D1535" t="str">
            <v>ML</v>
          </cell>
          <cell r="E1535">
            <v>8332</v>
          </cell>
          <cell r="F1535">
            <v>7002</v>
          </cell>
        </row>
        <row r="1536">
          <cell r="A1536" t="str">
            <v>I1535</v>
          </cell>
          <cell r="B1536" t="str">
            <v>TOMA SENCILLO DE SONIDO + PLUG HEMBRA</v>
          </cell>
          <cell r="C1536" t="str">
            <v>Insumos</v>
          </cell>
          <cell r="D1536" t="str">
            <v>UND</v>
          </cell>
          <cell r="E1536">
            <v>19996</v>
          </cell>
          <cell r="F1536">
            <v>16803</v>
          </cell>
        </row>
        <row r="1537">
          <cell r="A1537" t="str">
            <v>I1536</v>
          </cell>
          <cell r="B1537" t="str">
            <v>CONECTOR TOMACORRIENTE</v>
          </cell>
          <cell r="C1537" t="str">
            <v>Insumos</v>
          </cell>
          <cell r="D1537" t="str">
            <v>UND</v>
          </cell>
          <cell r="E1537">
            <v>3168</v>
          </cell>
          <cell r="F1537">
            <v>2662</v>
          </cell>
        </row>
        <row r="1538">
          <cell r="A1538" t="str">
            <v>I1537</v>
          </cell>
          <cell r="B1538" t="str">
            <v>CAJA 2x4 GALVANIZADA</v>
          </cell>
          <cell r="C1538" t="str">
            <v>Insumos</v>
          </cell>
          <cell r="D1538" t="str">
            <v>UND</v>
          </cell>
          <cell r="E1538">
            <v>1834</v>
          </cell>
          <cell r="F1538">
            <v>1541</v>
          </cell>
        </row>
        <row r="1539">
          <cell r="A1539" t="str">
            <v>I1538</v>
          </cell>
          <cell r="B1539" t="str">
            <v>TOMA TELEFONICO</v>
          </cell>
          <cell r="C1539" t="str">
            <v>Insumos</v>
          </cell>
          <cell r="D1539" t="str">
            <v>UND</v>
          </cell>
          <cell r="E1539">
            <v>16664</v>
          </cell>
          <cell r="F1539">
            <v>14003</v>
          </cell>
        </row>
        <row r="1540">
          <cell r="A1540" t="str">
            <v>I1539</v>
          </cell>
          <cell r="B1540" t="str">
            <v>DEMARCACION PASOS PEATONALES, LINEAS DE PARE, SIMBOLOS, TEXTOS Y OTRAS, CON PINTURA PLASTICO EN FRIO.</v>
          </cell>
          <cell r="C1540" t="str">
            <v>Insumos</v>
          </cell>
          <cell r="D1540" t="str">
            <v>M2</v>
          </cell>
          <cell r="E1540">
            <v>84018</v>
          </cell>
          <cell r="F1540">
            <v>84018</v>
          </cell>
        </row>
        <row r="1541">
          <cell r="A1541" t="str">
            <v>I1540</v>
          </cell>
          <cell r="B1541" t="str">
            <v>DEMARCACION LINEAS CENTRALES, DE BORDE, DE CARRIL Y OTRAS (Ancho 12cms), CON PINTURA PLASTICO EN FRIO.</v>
          </cell>
          <cell r="C1541" t="str">
            <v>Insumos</v>
          </cell>
          <cell r="D1541" t="str">
            <v>ML</v>
          </cell>
          <cell r="E1541">
            <v>9800</v>
          </cell>
          <cell r="F1541">
            <v>9800</v>
          </cell>
        </row>
        <row r="1542">
          <cell r="A1542" t="str">
            <v>I1541</v>
          </cell>
          <cell r="B1542" t="str">
            <v>DEMARCACION PASOS PEATONALES, LINEAS DE PARE, SIMBOLOS, TEXTOS Y OTRAS, CON PINTURA ACRILICA BASE SOLVENTE.</v>
          </cell>
          <cell r="C1542" t="str">
            <v>Insumos</v>
          </cell>
          <cell r="D1542" t="str">
            <v>M2</v>
          </cell>
          <cell r="E1542">
            <v>27400</v>
          </cell>
          <cell r="F1542">
            <v>27400</v>
          </cell>
        </row>
        <row r="1543">
          <cell r="A1543" t="str">
            <v>I1542</v>
          </cell>
          <cell r="B1543" t="str">
            <v>DEMARCACION LINEAS CENTRALES, DE BORDE, DE CARRIL Y OTRAS (Ancho 12cms), CON PINTURA ACRILICA BASE SOLVENTE.</v>
          </cell>
          <cell r="C1543" t="str">
            <v>Insumos</v>
          </cell>
          <cell r="D1543" t="str">
            <v>ML</v>
          </cell>
          <cell r="E1543">
            <v>2292</v>
          </cell>
          <cell r="F1543">
            <v>2292</v>
          </cell>
        </row>
        <row r="1544">
          <cell r="A1544" t="str">
            <v>I1543</v>
          </cell>
          <cell r="B1544" t="str">
            <v>FRESADO DE MARCAS VIALES</v>
          </cell>
          <cell r="C1544" t="str">
            <v>Insumos</v>
          </cell>
          <cell r="D1544" t="str">
            <v>ML</v>
          </cell>
          <cell r="E1544">
            <v>9773</v>
          </cell>
          <cell r="F1544">
            <v>9773</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495851</v>
          </cell>
          <cell r="F1545">
            <v>495851</v>
          </cell>
        </row>
        <row r="1546">
          <cell r="A1546" t="str">
            <v>I1545</v>
          </cell>
          <cell r="B1546" t="str">
            <v>SUMINISTRO E INSTALACIÓN DE SEÑALES VERTICALES DOBLE GRADO DIAMANTE SR/SP (60cms). CON POSTE</v>
          </cell>
          <cell r="C1546" t="str">
            <v>Insumos</v>
          </cell>
          <cell r="D1546" t="str">
            <v>UND</v>
          </cell>
          <cell r="E1546">
            <v>553599</v>
          </cell>
          <cell r="F1546">
            <v>553599</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253331</v>
          </cell>
          <cell r="F1547">
            <v>253331</v>
          </cell>
        </row>
        <row r="1548">
          <cell r="A1548" t="str">
            <v>I1547</v>
          </cell>
          <cell r="B1548" t="str">
            <v>SUMINISTRO E INSTALACIÓN DE SEÑAL VERTICAL GRADO DIAMANTE SR o SP (60cms x 60cms),CON POSTE</v>
          </cell>
          <cell r="C1548" t="str">
            <v>Insumos</v>
          </cell>
          <cell r="D1548" t="str">
            <v>UND</v>
          </cell>
          <cell r="E1548">
            <v>351329</v>
          </cell>
          <cell r="F1548">
            <v>351329</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253331</v>
          </cell>
          <cell r="F1549">
            <v>253331</v>
          </cell>
        </row>
        <row r="1550">
          <cell r="A1550" t="str">
            <v>I1549</v>
          </cell>
          <cell r="B1550" t="str">
            <v>SUMINISTRO E INSTALACIÓN DE SEÑAL VERTICAL SR o SP GRADO DIAMANTE (60cms x 60cms),CON POSTE</v>
          </cell>
          <cell r="C1550" t="str">
            <v>Insumos</v>
          </cell>
          <cell r="D1550" t="str">
            <v>UND</v>
          </cell>
          <cell r="E1550">
            <v>351329</v>
          </cell>
          <cell r="F1550">
            <v>351329</v>
          </cell>
        </row>
        <row r="1551">
          <cell r="A1551" t="str">
            <v>I1550</v>
          </cell>
          <cell r="B1551" t="str">
            <v>REDUCTOR DE VELOCIDAD (3,7 M. ANCHO X 10CMS DE ALTURA)</v>
          </cell>
          <cell r="C1551" t="str">
            <v>Insumos</v>
          </cell>
          <cell r="D1551" t="str">
            <v>ML</v>
          </cell>
          <cell r="E1551">
            <v>440399</v>
          </cell>
          <cell r="F1551">
            <v>440399</v>
          </cell>
        </row>
        <row r="1552">
          <cell r="A1552" t="str">
            <v>I1551</v>
          </cell>
          <cell r="B1552" t="str">
            <v>REDUCTOR EN ASFALTO 1,6m de ancho * 0,07m de h´</v>
          </cell>
          <cell r="C1552" t="str">
            <v>Insumos</v>
          </cell>
          <cell r="D1552" t="str">
            <v>ML</v>
          </cell>
          <cell r="E1552">
            <v>258009</v>
          </cell>
          <cell r="F1552">
            <v>258009</v>
          </cell>
        </row>
        <row r="1553">
          <cell r="A1553" t="str">
            <v>I1552</v>
          </cell>
          <cell r="B1553" t="str">
            <v>SUMINISTRO E INSTALACION TACHAS REFLECTIVAS.</v>
          </cell>
          <cell r="C1553" t="str">
            <v>Insumos</v>
          </cell>
          <cell r="D1553" t="str">
            <v>UND</v>
          </cell>
          <cell r="E1553">
            <v>10768</v>
          </cell>
          <cell r="F1553">
            <v>10768</v>
          </cell>
        </row>
        <row r="1554">
          <cell r="A1554" t="str">
            <v>I1553</v>
          </cell>
          <cell r="B1554" t="str">
            <v>SUMINISTRO E INSTALACION TACHONES</v>
          </cell>
          <cell r="C1554" t="str">
            <v>Insumos</v>
          </cell>
          <cell r="D1554" t="str">
            <v>UND</v>
          </cell>
          <cell r="E1554">
            <v>420093</v>
          </cell>
          <cell r="F1554">
            <v>420093</v>
          </cell>
        </row>
        <row r="1555">
          <cell r="A1555" t="str">
            <v>I1554</v>
          </cell>
          <cell r="B1555" t="str">
            <v>SUMINISTRO E INSTALACIÓN ESTOPEROLES CON ESPIGO</v>
          </cell>
          <cell r="C1555" t="str">
            <v>Insumos</v>
          </cell>
          <cell r="D1555" t="str">
            <v>UND</v>
          </cell>
          <cell r="E1555">
            <v>11059</v>
          </cell>
          <cell r="F1555">
            <v>11059</v>
          </cell>
        </row>
        <row r="1556">
          <cell r="A1556" t="str">
            <v>I1555</v>
          </cell>
          <cell r="B1556" t="str">
            <v>SUMINISTRO E INSTALACION HITOS REFLECTIVOS</v>
          </cell>
          <cell r="C1556" t="str">
            <v>Insumos</v>
          </cell>
          <cell r="D1556" t="str">
            <v>UND</v>
          </cell>
          <cell r="E1556">
            <v>70855</v>
          </cell>
          <cell r="F1556">
            <v>70855</v>
          </cell>
        </row>
        <row r="1557">
          <cell r="A1557" t="str">
            <v>I1556</v>
          </cell>
          <cell r="B1557" t="str">
            <v>PERMISO ANTE ENTE AMBIENTAL (TALA)</v>
          </cell>
          <cell r="C1557" t="str">
            <v>Insumos</v>
          </cell>
          <cell r="D1557" t="str">
            <v>UND</v>
          </cell>
          <cell r="E1557">
            <v>664587</v>
          </cell>
          <cell r="F1557">
            <v>664587</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4000</v>
          </cell>
          <cell r="F1558">
            <v>3361</v>
          </cell>
        </row>
        <row r="1559">
          <cell r="A1559" t="str">
            <v>I1558</v>
          </cell>
          <cell r="B1559" t="str">
            <v>SERVICIO DE AGUA</v>
          </cell>
          <cell r="C1559" t="str">
            <v>Insumos</v>
          </cell>
          <cell r="D1559" t="str">
            <v>MES</v>
          </cell>
          <cell r="E1559">
            <v>66459</v>
          </cell>
          <cell r="F1559">
            <v>66459</v>
          </cell>
        </row>
        <row r="1560">
          <cell r="A1560" t="str">
            <v>I1559</v>
          </cell>
          <cell r="B1560" t="str">
            <v>SERVICIO DE ENERGIA</v>
          </cell>
          <cell r="C1560" t="str">
            <v>Insumos</v>
          </cell>
          <cell r="D1560" t="str">
            <v>MES</v>
          </cell>
          <cell r="E1560">
            <v>59073</v>
          </cell>
          <cell r="F1560">
            <v>59073</v>
          </cell>
        </row>
        <row r="1561">
          <cell r="A1561" t="str">
            <v>I1560</v>
          </cell>
          <cell r="B1561" t="str">
            <v>PERMISO USO DE ESCOMBRERA</v>
          </cell>
          <cell r="C1561" t="str">
            <v>Insumos</v>
          </cell>
          <cell r="D1561" t="str">
            <v>M3</v>
          </cell>
          <cell r="E1561">
            <v>737</v>
          </cell>
          <cell r="F1561">
            <v>737</v>
          </cell>
        </row>
        <row r="1562">
          <cell r="A1562" t="str">
            <v>I1561</v>
          </cell>
          <cell r="B1562" t="str">
            <v>COMISION TOPOGRAFICA PERMANENTE ( INCLUYE TOPOGRAFO, CADENERO Y EQUIPO TOPOGRAFICO (ESTACIÓN Y NIVEL)).</v>
          </cell>
          <cell r="C1562" t="str">
            <v>Insumos</v>
          </cell>
          <cell r="D1562" t="str">
            <v>M2</v>
          </cell>
          <cell r="E1562">
            <v>1678</v>
          </cell>
          <cell r="F1562">
            <v>1678</v>
          </cell>
        </row>
        <row r="1563">
          <cell r="A1563" t="str">
            <v>I1562</v>
          </cell>
          <cell r="B1563" t="str">
            <v>COMISION TOPOGRAFICA (INCLUYE TOPOGRAFO, CADENERO Y EQUIPO TOPOGRAFÍA (ESTACIÓN Y NIVEL)).</v>
          </cell>
          <cell r="C1563" t="str">
            <v>Insumos</v>
          </cell>
          <cell r="D1563" t="str">
            <v>DIA</v>
          </cell>
          <cell r="E1563">
            <v>532121</v>
          </cell>
          <cell r="F1563">
            <v>532121</v>
          </cell>
        </row>
        <row r="1564">
          <cell r="A1564" t="str">
            <v>I1563</v>
          </cell>
          <cell r="B1564" t="str">
            <v>CONTROL DE AGUAS</v>
          </cell>
          <cell r="C1564" t="str">
            <v>Insumos</v>
          </cell>
          <cell r="D1564" t="str">
            <v>UND</v>
          </cell>
          <cell r="E1564">
            <v>24507</v>
          </cell>
          <cell r="F1564">
            <v>24507</v>
          </cell>
        </row>
        <row r="1565">
          <cell r="A1565" t="str">
            <v>I1564</v>
          </cell>
          <cell r="B1565" t="str">
            <v>ENTIBADO</v>
          </cell>
          <cell r="C1565" t="str">
            <v>Insumos</v>
          </cell>
          <cell r="D1565" t="str">
            <v>UND</v>
          </cell>
          <cell r="E1565">
            <v>5601</v>
          </cell>
          <cell r="F1565">
            <v>5601</v>
          </cell>
        </row>
        <row r="1566">
          <cell r="A1566" t="str">
            <v>I1565</v>
          </cell>
          <cell r="B1566" t="str">
            <v>ACARREO INTERNO</v>
          </cell>
          <cell r="C1566" t="str">
            <v>Insumos</v>
          </cell>
          <cell r="D1566" t="str">
            <v>UND</v>
          </cell>
          <cell r="E1566">
            <v>1402</v>
          </cell>
          <cell r="F1566">
            <v>1402</v>
          </cell>
        </row>
        <row r="1567">
          <cell r="A1567" t="str">
            <v>I1566</v>
          </cell>
          <cell r="B1567" t="str">
            <v>CURADO DEL CONCRETO</v>
          </cell>
          <cell r="C1567" t="str">
            <v>Insumos</v>
          </cell>
          <cell r="D1567" t="str">
            <v>M3</v>
          </cell>
          <cell r="E1567">
            <v>2159</v>
          </cell>
          <cell r="F1567">
            <v>2159</v>
          </cell>
        </row>
        <row r="1568">
          <cell r="A1568" t="str">
            <v>I1567</v>
          </cell>
          <cell r="B1568" t="str">
            <v>MANEJO TUBERIA PVC CORRUGADA 6  U.C</v>
          </cell>
          <cell r="C1568" t="str">
            <v>Insumos</v>
          </cell>
          <cell r="D1568" t="str">
            <v>M</v>
          </cell>
          <cell r="E1568">
            <v>21931</v>
          </cell>
          <cell r="F1568">
            <v>21931</v>
          </cell>
        </row>
        <row r="1569">
          <cell r="A1569" t="str">
            <v>I1568</v>
          </cell>
          <cell r="B1569" t="str">
            <v>MANEJO TUBERIA PVC CORRUGADA 8 U.C</v>
          </cell>
          <cell r="C1569" t="str">
            <v>Insumos</v>
          </cell>
          <cell r="D1569" t="str">
            <v>M</v>
          </cell>
          <cell r="E1569">
            <v>32060</v>
          </cell>
          <cell r="F1569">
            <v>32060</v>
          </cell>
        </row>
        <row r="1570">
          <cell r="A1570" t="str">
            <v>I1569</v>
          </cell>
          <cell r="B1570" t="str">
            <v>MANEJO TUBERIA PVC CORRUGADA 10 U.C</v>
          </cell>
          <cell r="C1570" t="str">
            <v>Insumos</v>
          </cell>
          <cell r="D1570" t="str">
            <v>M</v>
          </cell>
          <cell r="E1570">
            <v>46707</v>
          </cell>
          <cell r="F1570">
            <v>46707</v>
          </cell>
        </row>
        <row r="1571">
          <cell r="A1571" t="str">
            <v>I1570</v>
          </cell>
          <cell r="B1571" t="str">
            <v>MANEJO DE TUBERIA  PVC CORRUGADA 12 U.C</v>
          </cell>
          <cell r="C1571" t="str">
            <v>Insumos</v>
          </cell>
          <cell r="D1571" t="str">
            <v>M</v>
          </cell>
          <cell r="E1571">
            <v>69112</v>
          </cell>
          <cell r="F1571">
            <v>69112</v>
          </cell>
        </row>
        <row r="1572">
          <cell r="A1572" t="str">
            <v>I1571</v>
          </cell>
          <cell r="B1572" t="str">
            <v>MANEJO DE TUBERIA PVC CORRUGADA 14 U.C</v>
          </cell>
          <cell r="C1572" t="str">
            <v>Insumos</v>
          </cell>
          <cell r="D1572" t="str">
            <v>M</v>
          </cell>
          <cell r="E1572">
            <v>79834</v>
          </cell>
          <cell r="F1572">
            <v>79834</v>
          </cell>
        </row>
        <row r="1573">
          <cell r="A1573" t="str">
            <v>I1572</v>
          </cell>
          <cell r="B1573" t="str">
            <v xml:space="preserve">MANEJO DE TUBERIA PVC CORRUGADA 16 U.C </v>
          </cell>
          <cell r="C1573" t="str">
            <v>Insumos</v>
          </cell>
          <cell r="D1573" t="str">
            <v>M</v>
          </cell>
          <cell r="E1573">
            <v>107057</v>
          </cell>
          <cell r="F1573">
            <v>107057</v>
          </cell>
        </row>
        <row r="1574">
          <cell r="A1574" t="str">
            <v>I1573</v>
          </cell>
          <cell r="B1574" t="str">
            <v>MANEJO DE TUBERIA PVC CORRUGADA 18 U.C</v>
          </cell>
          <cell r="C1574" t="str">
            <v>Insumos</v>
          </cell>
          <cell r="D1574" t="str">
            <v>M</v>
          </cell>
          <cell r="E1574">
            <v>140785</v>
          </cell>
          <cell r="F1574">
            <v>140785</v>
          </cell>
        </row>
        <row r="1575">
          <cell r="A1575" t="str">
            <v>I1574</v>
          </cell>
          <cell r="B1575" t="str">
            <v>MANEJO DE TUBERIA PVC CORRUGADA 20 U.C</v>
          </cell>
          <cell r="C1575" t="str">
            <v>Insumos</v>
          </cell>
          <cell r="D1575" t="str">
            <v>M</v>
          </cell>
          <cell r="E1575">
            <v>174755</v>
          </cell>
          <cell r="F1575">
            <v>174755</v>
          </cell>
        </row>
        <row r="1576">
          <cell r="A1576" t="str">
            <v>I1575</v>
          </cell>
          <cell r="B1576" t="str">
            <v>MANEJO DE TUBERIA PVC  PERFILADA  30 U.C</v>
          </cell>
          <cell r="C1576" t="str">
            <v>Insumos</v>
          </cell>
          <cell r="D1576" t="str">
            <v>M</v>
          </cell>
          <cell r="E1576">
            <v>342770</v>
          </cell>
          <cell r="F1576">
            <v>342770</v>
          </cell>
        </row>
        <row r="1577">
          <cell r="A1577" t="str">
            <v>I1576</v>
          </cell>
          <cell r="B1577" t="str">
            <v>MANEJO DE TUBERIA PVC PERFILADA 42 U.C</v>
          </cell>
          <cell r="C1577" t="str">
            <v>Insumos</v>
          </cell>
          <cell r="D1577" t="str">
            <v>M</v>
          </cell>
          <cell r="E1577">
            <v>905614</v>
          </cell>
          <cell r="F1577">
            <v>905614</v>
          </cell>
        </row>
        <row r="1578">
          <cell r="A1578" t="str">
            <v>I1577</v>
          </cell>
          <cell r="B1578" t="str">
            <v>MANEJO SILLETA PVC CORRUGADA DE 250X160 M.M</v>
          </cell>
          <cell r="C1578" t="str">
            <v>Insumos</v>
          </cell>
          <cell r="D1578" t="str">
            <v>M</v>
          </cell>
          <cell r="E1578">
            <v>123355</v>
          </cell>
          <cell r="F1578">
            <v>123355</v>
          </cell>
        </row>
        <row r="1579">
          <cell r="A1579" t="str">
            <v>I1578</v>
          </cell>
          <cell r="B1579" t="str">
            <v>MANEJO SILLETA PVC CORRUGADA DE 355X160 M.M</v>
          </cell>
          <cell r="C1579" t="str">
            <v>Insumos</v>
          </cell>
          <cell r="D1579" t="str">
            <v>M</v>
          </cell>
          <cell r="E1579">
            <v>168037</v>
          </cell>
          <cell r="F1579">
            <v>168037</v>
          </cell>
        </row>
        <row r="1580">
          <cell r="A1580" t="str">
            <v>I1579</v>
          </cell>
          <cell r="B1580" t="str">
            <v>MANEJO SILLETA PVC CORRUGADA DE 400X160 M.M</v>
          </cell>
          <cell r="C1580" t="str">
            <v>Insumos</v>
          </cell>
          <cell r="D1580" t="str">
            <v>M</v>
          </cell>
          <cell r="E1580">
            <v>206839</v>
          </cell>
          <cell r="F1580">
            <v>206839</v>
          </cell>
        </row>
        <row r="1581">
          <cell r="A1581" t="str">
            <v>I1580</v>
          </cell>
          <cell r="B1581" t="str">
            <v>MANEJO SILLETA PVC CORRUGADA DE 450X160 M.M</v>
          </cell>
          <cell r="C1581" t="str">
            <v>Insumos</v>
          </cell>
          <cell r="D1581" t="str">
            <v>M</v>
          </cell>
          <cell r="E1581">
            <v>221240</v>
          </cell>
          <cell r="F1581">
            <v>221240</v>
          </cell>
        </row>
        <row r="1582">
          <cell r="A1582" t="str">
            <v>I1581</v>
          </cell>
          <cell r="B1582" t="str">
            <v>MANEJO SILLETA PVC CORRUGADA DE 500X160 M.M</v>
          </cell>
          <cell r="C1582" t="str">
            <v>Insumos</v>
          </cell>
          <cell r="D1582" t="str">
            <v>M</v>
          </cell>
          <cell r="E1582">
            <v>337503</v>
          </cell>
          <cell r="F1582">
            <v>337503</v>
          </cell>
        </row>
        <row r="1583">
          <cell r="A1583" t="str">
            <v>I1582</v>
          </cell>
          <cell r="B1583" t="str">
            <v>MANEJO TUBERIA PVC UNION MECANICA RDE 21 DE 4"</v>
          </cell>
          <cell r="C1583" t="str">
            <v>Insumos</v>
          </cell>
          <cell r="D1583" t="str">
            <v>M</v>
          </cell>
          <cell r="E1583">
            <v>24263</v>
          </cell>
          <cell r="F1583">
            <v>24263</v>
          </cell>
        </row>
        <row r="1584">
          <cell r="A1584" t="str">
            <v>I1583</v>
          </cell>
          <cell r="B1584" t="str">
            <v>MANEJO TUBERIA PVC UNION MECANICA RDE 21 DE 8"</v>
          </cell>
          <cell r="C1584" t="str">
            <v>Insumos</v>
          </cell>
          <cell r="D1584" t="str">
            <v>M</v>
          </cell>
          <cell r="E1584">
            <v>89771</v>
          </cell>
          <cell r="F1584">
            <v>89771</v>
          </cell>
        </row>
        <row r="1585">
          <cell r="A1585" t="str">
            <v>I1584</v>
          </cell>
          <cell r="B1585" t="str">
            <v>MANEJO TUBERIA PVC UNION MECANICA RDE 21 DE 10"</v>
          </cell>
          <cell r="C1585" t="str">
            <v>Insumos</v>
          </cell>
          <cell r="D1585" t="str">
            <v>M</v>
          </cell>
          <cell r="E1585">
            <v>141325</v>
          </cell>
          <cell r="F1585">
            <v>141325</v>
          </cell>
        </row>
        <row r="1586">
          <cell r="A1586" t="str">
            <v>I1585</v>
          </cell>
          <cell r="B1586" t="str">
            <v>MANEJO TUBERIA PVC UNION MECANICA RDE 21 DE 12"</v>
          </cell>
          <cell r="C1586" t="str">
            <v>Insumos</v>
          </cell>
          <cell r="D1586" t="str">
            <v>M</v>
          </cell>
          <cell r="E1586">
            <v>197740</v>
          </cell>
          <cell r="F1586">
            <v>197740</v>
          </cell>
        </row>
        <row r="1587">
          <cell r="A1587" t="str">
            <v>I1586</v>
          </cell>
          <cell r="B1587" t="str">
            <v>MANEJO TUBERIA PVC UNION MECANICA RDE 21 DE 14"</v>
          </cell>
          <cell r="C1587" t="str">
            <v>Insumos</v>
          </cell>
          <cell r="D1587" t="str">
            <v>M</v>
          </cell>
          <cell r="E1587">
            <v>245229</v>
          </cell>
          <cell r="F1587">
            <v>245229</v>
          </cell>
        </row>
        <row r="1588">
          <cell r="A1588" t="str">
            <v>I1587</v>
          </cell>
          <cell r="B1588" t="str">
            <v>MANEJO TUBERIA PVC UNION MECANICA RDE 21 DE 16"</v>
          </cell>
          <cell r="C1588" t="str">
            <v>Insumos</v>
          </cell>
          <cell r="D1588" t="str">
            <v>M</v>
          </cell>
          <cell r="E1588">
            <v>321845</v>
          </cell>
          <cell r="F1588">
            <v>321845</v>
          </cell>
        </row>
        <row r="1589">
          <cell r="A1589" t="str">
            <v>I1588</v>
          </cell>
          <cell r="B1589" t="str">
            <v>MANEJO TUBERIA PVC BIAXIAL PR 200 DE 3"</v>
          </cell>
          <cell r="C1589" t="str">
            <v>Insumos</v>
          </cell>
          <cell r="D1589" t="str">
            <v>M</v>
          </cell>
          <cell r="E1589">
            <v>15096</v>
          </cell>
          <cell r="F1589">
            <v>15096</v>
          </cell>
        </row>
        <row r="1590">
          <cell r="A1590" t="str">
            <v>I1589</v>
          </cell>
          <cell r="B1590" t="str">
            <v>MANEJO TUBERIA PVC BIAXIAL PR 200 DE 4"</v>
          </cell>
          <cell r="C1590" t="str">
            <v>Insumos</v>
          </cell>
          <cell r="D1590" t="str">
            <v>M</v>
          </cell>
          <cell r="E1590">
            <v>24906</v>
          </cell>
          <cell r="F1590">
            <v>24906</v>
          </cell>
        </row>
        <row r="1591">
          <cell r="A1591" t="str">
            <v>I1590</v>
          </cell>
          <cell r="B1591" t="str">
            <v>MANEJO TUBERIA PVC BIAXIAL PR 200 DE 6"</v>
          </cell>
          <cell r="C1591" t="str">
            <v>Insumos</v>
          </cell>
          <cell r="D1591" t="str">
            <v>M</v>
          </cell>
          <cell r="E1591">
            <v>52846</v>
          </cell>
          <cell r="F1591">
            <v>52846</v>
          </cell>
        </row>
        <row r="1592">
          <cell r="A1592" t="str">
            <v>I1591</v>
          </cell>
          <cell r="B1592" t="str">
            <v>MANEJO TUBERIA PVC BIAXIAL PR 200 DE 8"</v>
          </cell>
          <cell r="C1592" t="str">
            <v>Insumos</v>
          </cell>
          <cell r="D1592" t="str">
            <v>M</v>
          </cell>
          <cell r="E1592">
            <v>89771</v>
          </cell>
          <cell r="F1592">
            <v>89771</v>
          </cell>
        </row>
        <row r="1593">
          <cell r="A1593" t="str">
            <v>I1592</v>
          </cell>
          <cell r="B1593" t="str">
            <v>MANEJO TUBERIA PVC BIAXIAL PR 200 DE 10"</v>
          </cell>
          <cell r="C1593" t="str">
            <v>Insumos</v>
          </cell>
          <cell r="D1593" t="str">
            <v>M</v>
          </cell>
          <cell r="E1593">
            <v>141325</v>
          </cell>
          <cell r="F1593">
            <v>141325</v>
          </cell>
        </row>
        <row r="1594">
          <cell r="A1594" t="str">
            <v>I1593</v>
          </cell>
          <cell r="B1594" t="str">
            <v>MANEJO TUBERIA PVC BIAXIAL PR 200 DE 12"</v>
          </cell>
          <cell r="C1594" t="str">
            <v>Insumos</v>
          </cell>
          <cell r="D1594" t="str">
            <v>M</v>
          </cell>
          <cell r="E1594">
            <v>197740</v>
          </cell>
          <cell r="F1594">
            <v>197740</v>
          </cell>
        </row>
        <row r="1595">
          <cell r="A1595" t="str">
            <v>I1594</v>
          </cell>
          <cell r="B1595" t="str">
            <v>MANEJO TUBERIA PVC BIAXIAL PR 200 DE 14"</v>
          </cell>
          <cell r="C1595" t="str">
            <v>Insumos</v>
          </cell>
          <cell r="D1595" t="str">
            <v>M</v>
          </cell>
          <cell r="E1595">
            <v>245229</v>
          </cell>
          <cell r="F1595">
            <v>245229</v>
          </cell>
        </row>
        <row r="1596">
          <cell r="A1596" t="str">
            <v>I1595</v>
          </cell>
          <cell r="B1596" t="str">
            <v>MANEJO TUBERIA PVC BIAXIAL PR 200 DE 16"</v>
          </cell>
          <cell r="C1596" t="str">
            <v>Insumos</v>
          </cell>
          <cell r="D1596" t="str">
            <v>M</v>
          </cell>
          <cell r="E1596">
            <v>321845</v>
          </cell>
          <cell r="F1596">
            <v>321845</v>
          </cell>
        </row>
        <row r="1597">
          <cell r="A1597" t="str">
            <v>I1596</v>
          </cell>
          <cell r="B1597" t="str">
            <v>MANEJO TUBERIA PVC BIAXIAL PR 200 DE 18"</v>
          </cell>
          <cell r="C1597" t="str">
            <v>Insumos</v>
          </cell>
          <cell r="D1597" t="str">
            <v>M</v>
          </cell>
          <cell r="E1597">
            <v>423890</v>
          </cell>
          <cell r="F1597">
            <v>423890</v>
          </cell>
        </row>
        <row r="1598">
          <cell r="A1598" t="str">
            <v>I1597</v>
          </cell>
          <cell r="B1598" t="str">
            <v>MANEJO TUBERIA POLIETILENO PE 100 DE 355 MM</v>
          </cell>
          <cell r="C1598" t="str">
            <v>Insumos</v>
          </cell>
          <cell r="D1598" t="str">
            <v>M</v>
          </cell>
          <cell r="E1598">
            <v>357827</v>
          </cell>
          <cell r="F1598">
            <v>357827</v>
          </cell>
        </row>
        <row r="1599">
          <cell r="A1599" t="str">
            <v>I1598</v>
          </cell>
          <cell r="B1599" t="str">
            <v>MANEJO TUBERIA POLIETILENO  250 MM</v>
          </cell>
          <cell r="C1599" t="str">
            <v>Insumos</v>
          </cell>
          <cell r="D1599" t="str">
            <v>M</v>
          </cell>
          <cell r="E1599">
            <v>177399</v>
          </cell>
          <cell r="F1599">
            <v>177399</v>
          </cell>
        </row>
        <row r="1600">
          <cell r="A1600" t="str">
            <v>I1599</v>
          </cell>
          <cell r="B1600" t="str">
            <v>MANEJO TUBERIA POLIETILENO  90 MM</v>
          </cell>
          <cell r="C1600" t="str">
            <v>Insumos</v>
          </cell>
          <cell r="D1600" t="str">
            <v>M</v>
          </cell>
          <cell r="E1600">
            <v>22579</v>
          </cell>
          <cell r="F1600">
            <v>22579</v>
          </cell>
        </row>
        <row r="1601">
          <cell r="A1601" t="str">
            <v>I1600</v>
          </cell>
          <cell r="B1601" t="str">
            <v>MANEJO TUBERIA POLIETILENO  75 MM</v>
          </cell>
          <cell r="C1601" t="str">
            <v>Insumos</v>
          </cell>
          <cell r="D1601" t="str">
            <v>M</v>
          </cell>
          <cell r="E1601">
            <v>19093</v>
          </cell>
          <cell r="F1601">
            <v>19093</v>
          </cell>
        </row>
        <row r="1602">
          <cell r="A1602" t="str">
            <v>I1601</v>
          </cell>
          <cell r="B1602" t="str">
            <v>MANEJO TUBERIA POLIETILENO  63 MM</v>
          </cell>
          <cell r="C1602" t="str">
            <v>Insumos</v>
          </cell>
          <cell r="D1602" t="str">
            <v>M</v>
          </cell>
          <cell r="E1602">
            <v>12133</v>
          </cell>
          <cell r="F1602">
            <v>12133</v>
          </cell>
        </row>
        <row r="1603">
          <cell r="A1603" t="str">
            <v>I1602</v>
          </cell>
          <cell r="B1603" t="str">
            <v>MANEJO DE VALVULA HF DE 6"</v>
          </cell>
          <cell r="C1603" t="str">
            <v>Insumos</v>
          </cell>
          <cell r="D1603" t="str">
            <v>UND</v>
          </cell>
          <cell r="E1603">
            <v>1231674</v>
          </cell>
          <cell r="F1603">
            <v>1231674</v>
          </cell>
        </row>
        <row r="1604">
          <cell r="A1604" t="str">
            <v>I1603</v>
          </cell>
          <cell r="B1604" t="str">
            <v>MANEJO DE VALVULA HF DE 4"</v>
          </cell>
          <cell r="C1604" t="str">
            <v>Insumos</v>
          </cell>
          <cell r="D1604" t="str">
            <v>UND</v>
          </cell>
          <cell r="E1604">
            <v>682719</v>
          </cell>
          <cell r="F1604">
            <v>682719</v>
          </cell>
        </row>
        <row r="1605">
          <cell r="A1605" t="str">
            <v>I1604</v>
          </cell>
          <cell r="B1605" t="str">
            <v>MANEJO DE VALVULA HF DE 3"</v>
          </cell>
          <cell r="C1605" t="str">
            <v>Insumos</v>
          </cell>
          <cell r="D1605" t="str">
            <v>UND</v>
          </cell>
          <cell r="E1605">
            <v>526295</v>
          </cell>
          <cell r="F1605">
            <v>526295</v>
          </cell>
        </row>
        <row r="1606">
          <cell r="A1606" t="str">
            <v>I1605</v>
          </cell>
          <cell r="B1606" t="str">
            <v>MANEJO DE VALVULA HF DE 8" BRIDADA</v>
          </cell>
          <cell r="C1606" t="str">
            <v>Insumos</v>
          </cell>
          <cell r="D1606" t="str">
            <v>UND</v>
          </cell>
          <cell r="E1606">
            <v>2023308</v>
          </cell>
          <cell r="F1606">
            <v>2023308</v>
          </cell>
        </row>
        <row r="1607">
          <cell r="A1607" t="str">
            <v>I1606</v>
          </cell>
          <cell r="B1607" t="str">
            <v>MANEJO DE VALVULA HF DE 6" BRIDADA</v>
          </cell>
          <cell r="C1607" t="str">
            <v>Insumos</v>
          </cell>
          <cell r="D1607" t="str">
            <v>UND</v>
          </cell>
          <cell r="E1607">
            <v>1441462</v>
          </cell>
          <cell r="F1607">
            <v>1441462</v>
          </cell>
        </row>
        <row r="1608">
          <cell r="A1608" t="str">
            <v>I1607</v>
          </cell>
          <cell r="B1608" t="str">
            <v>MANEJO DE VALVULA HF DE 4" BRIDADA</v>
          </cell>
          <cell r="C1608" t="str">
            <v>Insumos</v>
          </cell>
          <cell r="D1608" t="str">
            <v>UND</v>
          </cell>
          <cell r="E1608">
            <v>770437</v>
          </cell>
          <cell r="F1608">
            <v>770437</v>
          </cell>
        </row>
        <row r="1609">
          <cell r="A1609" t="str">
            <v>I1608</v>
          </cell>
          <cell r="B1609" t="str">
            <v>MANEJO DE VALVULA HF DE 3"BRIDADA</v>
          </cell>
          <cell r="C1609" t="str">
            <v>Insumos</v>
          </cell>
          <cell r="D1609" t="str">
            <v>UND</v>
          </cell>
          <cell r="E1609">
            <v>617666</v>
          </cell>
          <cell r="F1609">
            <v>617666</v>
          </cell>
        </row>
        <row r="1610">
          <cell r="A1610" t="str">
            <v>I1609</v>
          </cell>
          <cell r="B1610" t="str">
            <v>MANEJO DE VALVULA HF DE 2" BRIDADA</v>
          </cell>
          <cell r="C1610" t="str">
            <v>Insumos</v>
          </cell>
          <cell r="D1610" t="str">
            <v>UND</v>
          </cell>
          <cell r="E1610">
            <v>410070</v>
          </cell>
          <cell r="F1610">
            <v>410070</v>
          </cell>
        </row>
        <row r="1611">
          <cell r="A1611" t="str">
            <v>I1610</v>
          </cell>
          <cell r="B1611" t="str">
            <v>MANEJO HIDRANTE BRIDADO HF TIPO TRÁFICO DE 4"</v>
          </cell>
          <cell r="C1611" t="str">
            <v>Insumos</v>
          </cell>
          <cell r="D1611" t="str">
            <v>UND</v>
          </cell>
          <cell r="E1611">
            <v>3247671</v>
          </cell>
          <cell r="F1611">
            <v>3247671</v>
          </cell>
        </row>
        <row r="1612">
          <cell r="A1612" t="str">
            <v>I1611</v>
          </cell>
          <cell r="B1612" t="str">
            <v xml:space="preserve">MANEJO HIDRANTE BRIDADO HF TIPO MILÁN DE 3" </v>
          </cell>
          <cell r="C1612" t="str">
            <v>Insumos</v>
          </cell>
          <cell r="D1612" t="str">
            <v>UND</v>
          </cell>
          <cell r="E1612">
            <v>2208973</v>
          </cell>
          <cell r="F1612">
            <v>2208973</v>
          </cell>
        </row>
        <row r="1613">
          <cell r="A1613" t="str">
            <v>I1612</v>
          </cell>
          <cell r="B1613" t="str">
            <v>MANEJO TAPA PORTAVÁLVULA HD</v>
          </cell>
          <cell r="C1613" t="str">
            <v>Insumos</v>
          </cell>
          <cell r="D1613" t="str">
            <v>UND</v>
          </cell>
          <cell r="E1613">
            <v>133196</v>
          </cell>
          <cell r="F1613">
            <v>133196</v>
          </cell>
        </row>
        <row r="1614">
          <cell r="A1614" t="str">
            <v>I1613</v>
          </cell>
          <cell r="B1614" t="str">
            <v>MANEJO CAJA RECTANGULAR HF CON LOGOTIPO DE AGUAS DE MZALES</v>
          </cell>
          <cell r="C1614" t="str">
            <v>Insumos</v>
          </cell>
          <cell r="D1614" t="str">
            <v>UND</v>
          </cell>
          <cell r="E1614">
            <v>67410</v>
          </cell>
          <cell r="F1614">
            <v>67410</v>
          </cell>
        </row>
        <row r="1615">
          <cell r="A1615" t="str">
            <v>I1614</v>
          </cell>
          <cell r="B1615" t="str">
            <v>PUERTAS Y VENTANAS EN TABLA PARA CAMPAMENTO</v>
          </cell>
          <cell r="C1615" t="str">
            <v>Insumos</v>
          </cell>
          <cell r="D1615" t="str">
            <v>M2</v>
          </cell>
          <cell r="E1615">
            <v>3420</v>
          </cell>
          <cell r="F1615">
            <v>3420</v>
          </cell>
        </row>
        <row r="1616">
          <cell r="A1616" t="str">
            <v>I1615</v>
          </cell>
          <cell r="B1616" t="str">
            <v>COMISIÓN DE TOPOGRAFÍA CON EQUIPOS</v>
          </cell>
          <cell r="C1616" t="str">
            <v>Insumos</v>
          </cell>
          <cell r="D1616" t="str">
            <v>DIA</v>
          </cell>
          <cell r="E1616">
            <v>626803</v>
          </cell>
          <cell r="F1616">
            <v>626803</v>
          </cell>
        </row>
        <row r="1617">
          <cell r="A1617" t="str">
            <v>I1616</v>
          </cell>
          <cell r="B1617" t="str">
            <v>DIBUJO DE PLANOS</v>
          </cell>
          <cell r="C1617" t="str">
            <v>Insumos</v>
          </cell>
          <cell r="D1617" t="str">
            <v>UND</v>
          </cell>
          <cell r="E1617">
            <v>313403</v>
          </cell>
          <cell r="F1617">
            <v>313403</v>
          </cell>
        </row>
        <row r="1618">
          <cell r="A1618" t="str">
            <v>I1617</v>
          </cell>
          <cell r="B1618" t="str">
            <v>TAPA D= 0,58 M EN POLIPROPILENO RECICLADO</v>
          </cell>
          <cell r="C1618" t="str">
            <v>Insumos</v>
          </cell>
          <cell r="D1618" t="str">
            <v>UND</v>
          </cell>
          <cell r="E1618">
            <v>211547</v>
          </cell>
          <cell r="F1618">
            <v>211547</v>
          </cell>
        </row>
        <row r="1619">
          <cell r="A1619" t="str">
            <v>I1618</v>
          </cell>
          <cell r="B1619" t="str">
            <v>GUAYA PARA TAPAS POLIPROPILENO</v>
          </cell>
          <cell r="C1619" t="str">
            <v>Insumos</v>
          </cell>
          <cell r="D1619" t="str">
            <v>UND</v>
          </cell>
          <cell r="E1619">
            <v>23506</v>
          </cell>
          <cell r="F1619">
            <v>23506</v>
          </cell>
        </row>
        <row r="1620">
          <cell r="A1620" t="str">
            <v>I1619</v>
          </cell>
          <cell r="B1620" t="str">
            <v>INSTALACIONES PROVISIONALES</v>
          </cell>
          <cell r="C1620" t="str">
            <v>Insumos</v>
          </cell>
          <cell r="D1620" t="str">
            <v>UND</v>
          </cell>
          <cell r="E1620">
            <v>17560</v>
          </cell>
          <cell r="F1620">
            <v>17560</v>
          </cell>
        </row>
        <row r="1621">
          <cell r="A1621" t="str">
            <v>I1620</v>
          </cell>
          <cell r="B1621" t="str">
            <v>GUADUA-TABLA-CUARTÓN-LISTÓN-VARILLÓN PARA CAMPAMENTO</v>
          </cell>
          <cell r="C1621" t="str">
            <v>Insumos</v>
          </cell>
          <cell r="D1621" t="str">
            <v>M2</v>
          </cell>
          <cell r="E1621">
            <v>107688</v>
          </cell>
          <cell r="F1621">
            <v>107688</v>
          </cell>
        </row>
        <row r="1622">
          <cell r="A1622" t="str">
            <v>I1621</v>
          </cell>
          <cell r="B1622" t="str">
            <v>MATERIAL GRANULAR PARA SUBDREN</v>
          </cell>
          <cell r="C1622" t="str">
            <v>Insumos</v>
          </cell>
          <cell r="D1622" t="str">
            <v>M3</v>
          </cell>
          <cell r="E1622">
            <v>59439</v>
          </cell>
          <cell r="F1622">
            <v>59439</v>
          </cell>
        </row>
        <row r="1623">
          <cell r="A1623" t="str">
            <v>I1622</v>
          </cell>
          <cell r="B1623" t="str">
            <v>AMARRAS CON TAPA PLASTICA</v>
          </cell>
          <cell r="C1623" t="str">
            <v>Insumos</v>
          </cell>
          <cell r="D1623" t="str">
            <v>UND</v>
          </cell>
          <cell r="E1623">
            <v>176</v>
          </cell>
          <cell r="F1623">
            <v>148</v>
          </cell>
        </row>
        <row r="1624">
          <cell r="A1624" t="str">
            <v>I1623</v>
          </cell>
          <cell r="B1624" t="str">
            <v>TORNILLO ESTRUCTURAL DRYWALL 8 X 12"</v>
          </cell>
          <cell r="C1624" t="str">
            <v>Insumos</v>
          </cell>
          <cell r="D1624" t="str">
            <v>UND</v>
          </cell>
          <cell r="E1624">
            <v>38</v>
          </cell>
          <cell r="F1624">
            <v>38</v>
          </cell>
        </row>
        <row r="1625">
          <cell r="A1625" t="str">
            <v>I1624</v>
          </cell>
          <cell r="B1625" t="str">
            <v>GABINETE CONTRA INCENDIOS COMPLETO TIPO 3</v>
          </cell>
          <cell r="C1625" t="str">
            <v>Insumos</v>
          </cell>
          <cell r="D1625" t="str">
            <v>UND</v>
          </cell>
          <cell r="E1625">
            <v>1231433</v>
          </cell>
          <cell r="F1625">
            <v>1034818</v>
          </cell>
        </row>
        <row r="1626">
          <cell r="A1626" t="str">
            <v>I1625</v>
          </cell>
          <cell r="B1626" t="str">
            <v>VALVULA DE 3" SELLO ELASTICO EXTREMO LISO  O JUNTA HIDRAULICA PVC</v>
          </cell>
          <cell r="C1626" t="str">
            <v>Insumos</v>
          </cell>
          <cell r="D1626" t="str">
            <v>UND</v>
          </cell>
          <cell r="E1626">
            <v>564390</v>
          </cell>
          <cell r="F1626">
            <v>474277</v>
          </cell>
        </row>
        <row r="1627">
          <cell r="A1627" t="str">
            <v>I1626</v>
          </cell>
          <cell r="B1627" t="str">
            <v>TUBERIA PVC ACUEDUCTO UNION PLATINO DE 3" RDE 21</v>
          </cell>
          <cell r="C1627" t="str">
            <v>Insumos</v>
          </cell>
          <cell r="D1627" t="str">
            <v>M</v>
          </cell>
          <cell r="E1627">
            <v>20762</v>
          </cell>
          <cell r="F1627">
            <v>17447</v>
          </cell>
        </row>
        <row r="1628">
          <cell r="A1628" t="str">
            <v>I1627</v>
          </cell>
          <cell r="B1628" t="str">
            <v>BLOQUE CERAMICO CELOSIA DECORATIVA</v>
          </cell>
          <cell r="C1628" t="str">
            <v>Insumos</v>
          </cell>
          <cell r="D1628" t="str">
            <v>UND</v>
          </cell>
          <cell r="E1628">
            <v>10396</v>
          </cell>
          <cell r="F1628">
            <v>8736</v>
          </cell>
        </row>
        <row r="1629">
          <cell r="A1629" t="str">
            <v>I1628</v>
          </cell>
          <cell r="B1629" t="str">
            <v>LADRILLO FAROL RAYADO DE 0,12X0,20X0,30M</v>
          </cell>
          <cell r="C1629" t="str">
            <v>Insumos</v>
          </cell>
          <cell r="D1629" t="str">
            <v>UND</v>
          </cell>
          <cell r="E1629">
            <v>1342</v>
          </cell>
          <cell r="F1629">
            <v>1128</v>
          </cell>
        </row>
        <row r="1630">
          <cell r="A1630" t="str">
            <v>I1629</v>
          </cell>
          <cell r="B1630" t="str">
            <v>PERFIL ALUMINIO CON HERRAJES Y EMPAQUES</v>
          </cell>
          <cell r="C1630" t="str">
            <v>Insumos</v>
          </cell>
          <cell r="D1630" t="str">
            <v>M</v>
          </cell>
          <cell r="E1630">
            <v>16718</v>
          </cell>
          <cell r="F1630">
            <v>14049</v>
          </cell>
        </row>
        <row r="1631">
          <cell r="A1631" t="str">
            <v>I1630</v>
          </cell>
          <cell r="B1631" t="str">
            <v>MESON EN GRANITO NATURAL CRISTAL PULIDO Y BRILLADO</v>
          </cell>
          <cell r="C1631" t="str">
            <v>Insumos</v>
          </cell>
          <cell r="D1631" t="str">
            <v>ML</v>
          </cell>
          <cell r="E1631">
            <v>474457</v>
          </cell>
          <cell r="F1631">
            <v>474457</v>
          </cell>
        </row>
        <row r="1632">
          <cell r="A1632" t="str">
            <v>I1631</v>
          </cell>
          <cell r="B1632" t="str">
            <v>LAMINA DE ICOPOR E=1.00CMS</v>
          </cell>
          <cell r="C1632" t="str">
            <v>Insumos</v>
          </cell>
          <cell r="D1632" t="str">
            <v>UND</v>
          </cell>
          <cell r="E1632">
            <v>3462</v>
          </cell>
          <cell r="F1632">
            <v>2909</v>
          </cell>
        </row>
        <row r="1633">
          <cell r="A1633" t="str">
            <v>I1632</v>
          </cell>
          <cell r="B1633" t="str">
            <v>PINTURA INTERVINILO ACRILTEX LAVABLE</v>
          </cell>
          <cell r="C1633" t="str">
            <v>Insumos</v>
          </cell>
          <cell r="D1633" t="str">
            <v>GAL</v>
          </cell>
          <cell r="E1633">
            <v>100333</v>
          </cell>
          <cell r="F1633">
            <v>100333</v>
          </cell>
        </row>
        <row r="1634">
          <cell r="A1634" t="str">
            <v>I1633</v>
          </cell>
          <cell r="B1634" t="str">
            <v>MEDIA CAÑA EN PVC</v>
          </cell>
          <cell r="C1634" t="str">
            <v>Insumos</v>
          </cell>
          <cell r="D1634" t="str">
            <v>ML</v>
          </cell>
          <cell r="E1634">
            <v>7338</v>
          </cell>
          <cell r="F1634">
            <v>7338</v>
          </cell>
        </row>
        <row r="1635">
          <cell r="A1635" t="str">
            <v>I1634</v>
          </cell>
          <cell r="B1635" t="str">
            <v>LAVAMANOS EN ACERO INOXIDABLE CON PUSH DE RODILLA COMPLETO</v>
          </cell>
          <cell r="C1635" t="str">
            <v>Insumos</v>
          </cell>
          <cell r="D1635" t="str">
            <v>UND</v>
          </cell>
          <cell r="E1635">
            <v>1075433</v>
          </cell>
          <cell r="F1635">
            <v>1075433</v>
          </cell>
        </row>
        <row r="1636">
          <cell r="A1636" t="str">
            <v>I1635</v>
          </cell>
          <cell r="B1636" t="str">
            <v>MESON EN ACERO INOXIDABLE CAL. 18 ANCHO=0,60 M</v>
          </cell>
          <cell r="C1636" t="str">
            <v>Insumos</v>
          </cell>
          <cell r="D1636" t="str">
            <v>ML</v>
          </cell>
          <cell r="E1636">
            <v>436500</v>
          </cell>
          <cell r="F1636">
            <v>436500</v>
          </cell>
        </row>
        <row r="1637">
          <cell r="A1637" t="str">
            <v>I1636</v>
          </cell>
          <cell r="B1637" t="str">
            <v>LAVAOLLAS EN ACERO INOXIDABLE CAL. 18 MEDIDAS HASTA 0,80X0,80X0,45 M</v>
          </cell>
          <cell r="C1637" t="str">
            <v>Insumos</v>
          </cell>
          <cell r="D1637" t="str">
            <v>UND</v>
          </cell>
          <cell r="E1637">
            <v>759129</v>
          </cell>
          <cell r="F1637">
            <v>759129</v>
          </cell>
        </row>
        <row r="1638">
          <cell r="A1638" t="str">
            <v>I1637</v>
          </cell>
          <cell r="B1638" t="str">
            <v>MALLA ESLABONADA CAL. 10 2" X 2"</v>
          </cell>
          <cell r="C1638" t="str">
            <v>Insumos</v>
          </cell>
          <cell r="D1638" t="str">
            <v>M2</v>
          </cell>
          <cell r="E1638">
            <v>18291</v>
          </cell>
          <cell r="F1638">
            <v>15371</v>
          </cell>
        </row>
        <row r="1639">
          <cell r="A1639" t="str">
            <v>I1638</v>
          </cell>
          <cell r="B1639" t="str">
            <v>TABLERO RH 15MM 2,44X1,83</v>
          </cell>
          <cell r="C1639" t="str">
            <v>Insumos</v>
          </cell>
          <cell r="D1639" t="str">
            <v>UND</v>
          </cell>
          <cell r="E1639">
            <v>197411</v>
          </cell>
          <cell r="F1639">
            <v>165892</v>
          </cell>
        </row>
        <row r="1640">
          <cell r="A1640" t="str">
            <v>I1639</v>
          </cell>
          <cell r="B1640" t="str">
            <v>MALLA NYLON PARA TABLERO DE BALONCESTO</v>
          </cell>
          <cell r="C1640" t="str">
            <v>Insumos</v>
          </cell>
          <cell r="D1640" t="str">
            <v>UND</v>
          </cell>
          <cell r="E1640">
            <v>23749</v>
          </cell>
          <cell r="F1640">
            <v>19957</v>
          </cell>
        </row>
        <row r="1641">
          <cell r="A1641" t="str">
            <v>I1640</v>
          </cell>
          <cell r="B1641" t="str">
            <v>LAVAPLATO ACERO INOXIDABLE CA. 20 POCETA .70X.40X.35M</v>
          </cell>
          <cell r="C1641" t="str">
            <v>Insumos</v>
          </cell>
          <cell r="D1641" t="str">
            <v>UND</v>
          </cell>
          <cell r="E1641">
            <v>244920</v>
          </cell>
          <cell r="F1641">
            <v>205815</v>
          </cell>
        </row>
        <row r="1642">
          <cell r="A1642" t="str">
            <v>I1641</v>
          </cell>
          <cell r="B1642" t="str">
            <v>LAVAMANOS QUIRURGICO CON SISTEMA DE PEDAL EN ACERO INOCIDABLE CAL. 18</v>
          </cell>
          <cell r="C1642" t="str">
            <v>Insumos</v>
          </cell>
          <cell r="D1642" t="str">
            <v>UND</v>
          </cell>
          <cell r="E1642">
            <v>847832</v>
          </cell>
          <cell r="F1642">
            <v>712464</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514054</v>
          </cell>
          <cell r="F1643">
            <v>431978</v>
          </cell>
        </row>
        <row r="1644">
          <cell r="A1644" t="str">
            <v>I1643</v>
          </cell>
          <cell r="B1644" t="str">
            <v>MADECANTO PARA REGRUESO DE ENTREPAÑOS</v>
          </cell>
          <cell r="C1644" t="str">
            <v>Insumos</v>
          </cell>
          <cell r="D1644" t="str">
            <v>ML</v>
          </cell>
          <cell r="E1644">
            <v>8994</v>
          </cell>
          <cell r="F1644">
            <v>7558</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335799</v>
          </cell>
          <cell r="F1645">
            <v>282184</v>
          </cell>
        </row>
        <row r="1646">
          <cell r="A1646" t="str">
            <v>I1645</v>
          </cell>
          <cell r="B1646" t="str">
            <v>BLOQUE BASE EN CEMENTO PLAQUETA ABUJARDADA PEATONAL 50 X 50 X 7 CM, COLOR SEGUN DISEÑO</v>
          </cell>
          <cell r="C1646" t="str">
            <v>Insumos</v>
          </cell>
          <cell r="D1646" t="str">
            <v>UND</v>
          </cell>
          <cell r="E1646">
            <v>35110</v>
          </cell>
          <cell r="F1646">
            <v>29504</v>
          </cell>
        </row>
        <row r="1647">
          <cell r="A1647" t="str">
            <v>I1646</v>
          </cell>
          <cell r="B1647" t="str">
            <v>BANCA EN CONCRETO PARA MEDIA TORTA PREFABRICADA A=42; B=42; H=70 CM.</v>
          </cell>
          <cell r="C1647" t="str">
            <v>Insumos</v>
          </cell>
          <cell r="D1647" t="str">
            <v>UND</v>
          </cell>
          <cell r="E1647">
            <v>149778</v>
          </cell>
          <cell r="F1647">
            <v>125864</v>
          </cell>
        </row>
        <row r="1648">
          <cell r="A1648" t="str">
            <v>I1647</v>
          </cell>
          <cell r="B1648" t="str">
            <v>MESA BASE EN CONCRETO A=90; B=90; H=100 CM. INCLUYE JUEGOS DE MESA</v>
          </cell>
          <cell r="C1648" t="str">
            <v>Insumos</v>
          </cell>
          <cell r="D1648" t="str">
            <v>UND</v>
          </cell>
          <cell r="E1648">
            <v>713958</v>
          </cell>
          <cell r="F1648">
            <v>599965</v>
          </cell>
        </row>
        <row r="1649">
          <cell r="A1649" t="str">
            <v>I1648</v>
          </cell>
          <cell r="B1649" t="str">
            <v>ARO DE BALONCESTO</v>
          </cell>
          <cell r="C1649" t="str">
            <v>Insumos</v>
          </cell>
          <cell r="D1649" t="str">
            <v>UND</v>
          </cell>
          <cell r="E1649">
            <v>94817</v>
          </cell>
          <cell r="F1649">
            <v>79678</v>
          </cell>
        </row>
        <row r="1650">
          <cell r="A1650" t="str">
            <v>I1649</v>
          </cell>
          <cell r="B1650" t="str">
            <v>VOLQUETA  6M3 (CARGUE A MANO) RETIRO INTERNO</v>
          </cell>
          <cell r="C1650" t="str">
            <v>Insumos</v>
          </cell>
          <cell r="D1650" t="str">
            <v>VJE</v>
          </cell>
          <cell r="E1650">
            <v>175387</v>
          </cell>
          <cell r="F1650">
            <v>147384</v>
          </cell>
        </row>
        <row r="1651">
          <cell r="A1651" t="str">
            <v>I1650</v>
          </cell>
          <cell r="B1651" t="str">
            <v>MESON ACERO INOXIDABLE CAL. 20 ANCHO = 0,60M</v>
          </cell>
          <cell r="C1651" t="str">
            <v>Insumos</v>
          </cell>
          <cell r="D1651" t="str">
            <v>ML</v>
          </cell>
          <cell r="E1651">
            <v>243165</v>
          </cell>
          <cell r="F1651">
            <v>204340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356683</v>
          </cell>
          <cell r="F1652">
            <v>299734</v>
          </cell>
        </row>
        <row r="1653">
          <cell r="A1653" t="str">
            <v>I1652</v>
          </cell>
          <cell r="B1653" t="str">
            <v>BARRA DISCAPACITADOS ABATIBLE EN ACERO INOXIDABLE CAL. 18 Ø 1 1/2", INCLUYE ANCLAJE EN PLATINA DE 1/4</v>
          </cell>
          <cell r="C1653" t="str">
            <v>Insumos</v>
          </cell>
          <cell r="D1653" t="str">
            <v>UND</v>
          </cell>
          <cell r="E1653">
            <v>351019</v>
          </cell>
          <cell r="F1653">
            <v>294974</v>
          </cell>
        </row>
        <row r="1654">
          <cell r="A1654" t="str">
            <v>I1653</v>
          </cell>
          <cell r="B1654" t="str">
            <v>DIVISION ORINAL EN ACERO INOXIDABLE CAL. 20; 0,9X0,45X0,10 M (DOBLE HOJA, INCLUYE SOPORTES EN ACERO INOXIDABLE PARA SU RESPECTIVO ANCLAJE)</v>
          </cell>
          <cell r="C1654" t="str">
            <v>Insumos</v>
          </cell>
          <cell r="D1654" t="str">
            <v>UND</v>
          </cell>
          <cell r="E1654">
            <v>372595</v>
          </cell>
          <cell r="F1654">
            <v>313105</v>
          </cell>
        </row>
        <row r="1655">
          <cell r="A1655" t="str">
            <v>I1654</v>
          </cell>
          <cell r="B1655" t="str">
            <v>LISTON PINO 4 X 4 PULGADAS X 3M</v>
          </cell>
          <cell r="C1655" t="str">
            <v>Insumos</v>
          </cell>
          <cell r="D1655" t="str">
            <v>UND</v>
          </cell>
          <cell r="E1655">
            <v>78604</v>
          </cell>
          <cell r="F1655">
            <v>66054</v>
          </cell>
        </row>
        <row r="1656">
          <cell r="A1656" t="str">
            <v>I1655</v>
          </cell>
          <cell r="B1656" t="str">
            <v>LISTON PINO 3 X 4 PULGADAS X 3M</v>
          </cell>
          <cell r="C1656" t="str">
            <v>Insumos</v>
          </cell>
          <cell r="D1656" t="str">
            <v>UND</v>
          </cell>
          <cell r="E1656">
            <v>71426</v>
          </cell>
          <cell r="F1656">
            <v>60022</v>
          </cell>
        </row>
        <row r="1657">
          <cell r="A1657" t="str">
            <v>I1656</v>
          </cell>
          <cell r="B1657" t="str">
            <v>TABLA 1,8 X 7 X 90 CM TECA BISELADA</v>
          </cell>
          <cell r="C1657" t="str">
            <v>Insumos</v>
          </cell>
          <cell r="D1657" t="str">
            <v>UND</v>
          </cell>
          <cell r="E1657">
            <v>15433</v>
          </cell>
          <cell r="F1657">
            <v>12969</v>
          </cell>
        </row>
        <row r="1658">
          <cell r="A1658" t="str">
            <v>I1657</v>
          </cell>
          <cell r="B1658" t="str">
            <v>LUMINARIA LED DE INCRUSTAR REF. 9PULG-24 W TIPO PLANETA O SIMILAR</v>
          </cell>
          <cell r="C1658" t="str">
            <v>Insumos</v>
          </cell>
          <cell r="D1658" t="str">
            <v>UND</v>
          </cell>
          <cell r="E1658">
            <v>65609</v>
          </cell>
          <cell r="F1658">
            <v>55134</v>
          </cell>
        </row>
        <row r="1659">
          <cell r="A1659" t="str">
            <v>I1658</v>
          </cell>
          <cell r="B1659" t="str">
            <v>SILLAR CABEZAL 3831</v>
          </cell>
          <cell r="C1659" t="str">
            <v>Insumos</v>
          </cell>
          <cell r="D1659" t="str">
            <v>ML</v>
          </cell>
          <cell r="E1659">
            <v>6821</v>
          </cell>
          <cell r="F1659">
            <v>5732</v>
          </cell>
        </row>
        <row r="1660">
          <cell r="A1660" t="str">
            <v>I1659</v>
          </cell>
          <cell r="B1660" t="str">
            <v>JAMBA 3831</v>
          </cell>
          <cell r="C1660" t="str">
            <v>Insumos</v>
          </cell>
          <cell r="D1660" t="str">
            <v>ML</v>
          </cell>
          <cell r="E1660">
            <v>6821</v>
          </cell>
          <cell r="F1660">
            <v>5732</v>
          </cell>
        </row>
        <row r="1661">
          <cell r="A1661" t="str">
            <v>I1660</v>
          </cell>
          <cell r="B1661" t="str">
            <v>PISAVIDRIO PROYECTANTE 3831 FIJJO+MOVIL</v>
          </cell>
          <cell r="C1661" t="str">
            <v>Insumos</v>
          </cell>
          <cell r="D1661" t="str">
            <v>ML</v>
          </cell>
          <cell r="E1661">
            <v>11964</v>
          </cell>
          <cell r="F1661">
            <v>10054</v>
          </cell>
        </row>
        <row r="1662">
          <cell r="A1662" t="str">
            <v>I1661</v>
          </cell>
          <cell r="B1662" t="str">
            <v>DIVISOR 3831</v>
          </cell>
          <cell r="C1662" t="str">
            <v>Insumos</v>
          </cell>
          <cell r="D1662" t="str">
            <v>ML</v>
          </cell>
          <cell r="E1662">
            <v>8974</v>
          </cell>
          <cell r="F1662">
            <v>7541</v>
          </cell>
        </row>
        <row r="1663">
          <cell r="A1663" t="str">
            <v>I1662</v>
          </cell>
          <cell r="B1663" t="str">
            <v>MARCO NAVE 3831</v>
          </cell>
          <cell r="C1663" t="str">
            <v>Insumos</v>
          </cell>
          <cell r="D1663" t="str">
            <v>ML</v>
          </cell>
          <cell r="E1663">
            <v>8136</v>
          </cell>
          <cell r="F1663">
            <v>6837</v>
          </cell>
        </row>
        <row r="1664">
          <cell r="A1664" t="str">
            <v>I1663</v>
          </cell>
          <cell r="B1664" t="str">
            <v>CHAPETA 1.1/2"</v>
          </cell>
          <cell r="C1664" t="str">
            <v>Insumos</v>
          </cell>
          <cell r="D1664" t="str">
            <v>UND</v>
          </cell>
          <cell r="E1664">
            <v>1796</v>
          </cell>
          <cell r="F1664">
            <v>1509</v>
          </cell>
        </row>
        <row r="1665">
          <cell r="A1665" t="str">
            <v>I1664</v>
          </cell>
          <cell r="B1665" t="str">
            <v>MANIJA Y SEGURO PUERTA</v>
          </cell>
          <cell r="C1665" t="str">
            <v>Insumos</v>
          </cell>
          <cell r="D1665" t="str">
            <v>UND</v>
          </cell>
          <cell r="E1665">
            <v>41875</v>
          </cell>
          <cell r="F1665">
            <v>35189</v>
          </cell>
        </row>
        <row r="1666">
          <cell r="A1666" t="str">
            <v>I1665</v>
          </cell>
          <cell r="B1666" t="str">
            <v>SILICONA TRANSPARENTE ANTIHONGOS</v>
          </cell>
          <cell r="C1666" t="str">
            <v>Insumos</v>
          </cell>
          <cell r="D1666" t="str">
            <v>UND</v>
          </cell>
          <cell r="E1666">
            <v>8974</v>
          </cell>
          <cell r="F1666">
            <v>7541</v>
          </cell>
        </row>
        <row r="1667">
          <cell r="A1667" t="str">
            <v>I1666</v>
          </cell>
          <cell r="B1667" t="str">
            <v>CERAMICA PISO GRANILLA TIPO ALFA O SIMILAR.</v>
          </cell>
          <cell r="C1667" t="str">
            <v>Insumos</v>
          </cell>
          <cell r="D1667" t="str">
            <v>M2</v>
          </cell>
          <cell r="E1667">
            <v>34740</v>
          </cell>
          <cell r="F1667">
            <v>29193</v>
          </cell>
        </row>
        <row r="1668">
          <cell r="A1668" t="str">
            <v>I1667</v>
          </cell>
          <cell r="B1668" t="str">
            <v>TORNNILLO CABEZA PLANA 8X1/2"</v>
          </cell>
          <cell r="C1668" t="str">
            <v>Insumos</v>
          </cell>
          <cell r="D1668" t="str">
            <v>UND</v>
          </cell>
          <cell r="E1668">
            <v>36</v>
          </cell>
          <cell r="F1668">
            <v>30</v>
          </cell>
        </row>
        <row r="1669">
          <cell r="A1669" t="str">
            <v>I1668</v>
          </cell>
          <cell r="B1669" t="str">
            <v>TORNILLO ENSAMBLE PAN 6X1/2"</v>
          </cell>
          <cell r="C1669" t="str">
            <v>Insumos</v>
          </cell>
          <cell r="D1669" t="str">
            <v>UND</v>
          </cell>
          <cell r="E1669">
            <v>36</v>
          </cell>
          <cell r="F1669">
            <v>30</v>
          </cell>
        </row>
        <row r="1670">
          <cell r="A1670" t="str">
            <v>I1669</v>
          </cell>
          <cell r="B1670" t="str">
            <v>REMACHE POP 4X3</v>
          </cell>
          <cell r="C1670" t="str">
            <v>Insumos</v>
          </cell>
          <cell r="D1670" t="str">
            <v>UND</v>
          </cell>
          <cell r="E1670">
            <v>36</v>
          </cell>
          <cell r="F1670">
            <v>30</v>
          </cell>
        </row>
        <row r="1671">
          <cell r="A1671" t="str">
            <v>I1670</v>
          </cell>
          <cell r="B1671" t="str">
            <v>EMPAQUE MARIPOSA</v>
          </cell>
          <cell r="C1671" t="str">
            <v>Insumos</v>
          </cell>
          <cell r="D1671" t="str">
            <v>UND</v>
          </cell>
          <cell r="E1671">
            <v>1434</v>
          </cell>
          <cell r="F1671">
            <v>1205</v>
          </cell>
        </row>
        <row r="1672">
          <cell r="A1672" t="str">
            <v>I1671</v>
          </cell>
          <cell r="B1672" t="str">
            <v>LÁMINA ALUMINIO MICROPERFORADA Ø1/8" - CAL. 20</v>
          </cell>
          <cell r="C1672" t="str">
            <v>Insumos</v>
          </cell>
          <cell r="D1672" t="str">
            <v>M2</v>
          </cell>
          <cell r="E1672">
            <v>164509</v>
          </cell>
          <cell r="F1672">
            <v>138243</v>
          </cell>
        </row>
        <row r="1673">
          <cell r="A1673" t="str">
            <v>I1672</v>
          </cell>
          <cell r="B1673" t="str">
            <v>BRAZO ESCUALIZABLE 6"</v>
          </cell>
          <cell r="C1673" t="str">
            <v>Insumos</v>
          </cell>
          <cell r="D1673" t="str">
            <v>UND</v>
          </cell>
          <cell r="E1673">
            <v>8974</v>
          </cell>
          <cell r="F1673">
            <v>7541</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6689856</v>
          </cell>
          <cell r="F1674">
            <v>5621728</v>
          </cell>
        </row>
        <row r="1675">
          <cell r="A1675" t="str">
            <v>I1674</v>
          </cell>
          <cell r="B1675" t="str">
            <v>PISAVIDRIO FIJO U68</v>
          </cell>
          <cell r="C1675" t="str">
            <v>Insumos</v>
          </cell>
          <cell r="D1675" t="str">
            <v>ML</v>
          </cell>
          <cell r="E1675">
            <v>2931</v>
          </cell>
          <cell r="F1675">
            <v>2463</v>
          </cell>
        </row>
        <row r="1676">
          <cell r="A1676" t="str">
            <v>I1675</v>
          </cell>
          <cell r="B1676" t="str">
            <v>EMPAQUE EXTRUSION 30016</v>
          </cell>
          <cell r="C1676" t="str">
            <v>Insumos</v>
          </cell>
          <cell r="D1676" t="str">
            <v>ML</v>
          </cell>
          <cell r="E1676">
            <v>1434</v>
          </cell>
          <cell r="F1676">
            <v>1205</v>
          </cell>
        </row>
        <row r="1677">
          <cell r="A1677" t="str">
            <v>I1676</v>
          </cell>
          <cell r="B1677" t="str">
            <v>CHAPETA TIPO NAVE</v>
          </cell>
          <cell r="C1677" t="str">
            <v>Insumos</v>
          </cell>
          <cell r="D1677" t="str">
            <v>UND</v>
          </cell>
          <cell r="E1677">
            <v>1614</v>
          </cell>
          <cell r="F1677">
            <v>1356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42</v>
          </cell>
          <cell r="F1679">
            <v>35</v>
          </cell>
        </row>
        <row r="1680">
          <cell r="A1680" t="str">
            <v>I1679</v>
          </cell>
          <cell r="B1680" t="str">
            <v>KORAZA LADRILLO SEMIMATE TRANSPARENTE</v>
          </cell>
          <cell r="C1680" t="str">
            <v>Insumos</v>
          </cell>
          <cell r="D1680" t="str">
            <v>GAL</v>
          </cell>
          <cell r="E1680">
            <v>108875</v>
          </cell>
          <cell r="F1680">
            <v>91492</v>
          </cell>
        </row>
        <row r="1681">
          <cell r="A1681" t="str">
            <v>I1680</v>
          </cell>
          <cell r="B1681" t="str">
            <v>CAMPANA INDUSTRIAL EXTRACTORA DE 2,0X0,7 MTS EN ACERO INOXIDABLE CAL. 20, INCLUYE MOTOR EXTRACTOR</v>
          </cell>
          <cell r="C1681" t="str">
            <v>Insumos</v>
          </cell>
          <cell r="D1681" t="str">
            <v>UND</v>
          </cell>
          <cell r="E1681">
            <v>3315811</v>
          </cell>
          <cell r="F1681">
            <v>2786396</v>
          </cell>
        </row>
        <row r="1682">
          <cell r="A1682" t="str">
            <v>I1681</v>
          </cell>
          <cell r="B1682" t="str">
            <v>DUCTO PARA CAMPANA INDUSTRIAL EXTRACTORA ACERO INOXIDABE CAL. 20</v>
          </cell>
          <cell r="C1682" t="str">
            <v>Insumos</v>
          </cell>
          <cell r="D1682" t="str">
            <v>ML</v>
          </cell>
          <cell r="E1682">
            <v>186141</v>
          </cell>
          <cell r="F1682">
            <v>156421</v>
          </cell>
        </row>
        <row r="1683">
          <cell r="A1683" t="str">
            <v>I1682</v>
          </cell>
          <cell r="B1683" t="str">
            <v>LAVAOLLA EN ACERO INOXIDABLE CAL. 20 DIMENSIONES INTERNAS 80X80X40 CMS</v>
          </cell>
          <cell r="C1683" t="str">
            <v>Insumos</v>
          </cell>
          <cell r="D1683" t="str">
            <v>UND</v>
          </cell>
          <cell r="E1683">
            <v>1047158</v>
          </cell>
          <cell r="F1683">
            <v>879965</v>
          </cell>
        </row>
        <row r="1684">
          <cell r="A1684" t="str">
            <v>I1683</v>
          </cell>
          <cell r="B1684" t="str">
            <v>LAMINA METADECK  LAMINA 2"  CAL.22  - TIPO ACESCO O SIMILAR.</v>
          </cell>
          <cell r="C1684" t="str">
            <v>Insumos</v>
          </cell>
          <cell r="D1684" t="str">
            <v>M2</v>
          </cell>
          <cell r="E1684">
            <v>31126</v>
          </cell>
          <cell r="F1684">
            <v>26156</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101612745</v>
          </cell>
          <cell r="F1685">
            <v>85388861</v>
          </cell>
        </row>
        <row r="1686">
          <cell r="A1686" t="str">
            <v>I1685</v>
          </cell>
          <cell r="B1686" t="str">
            <v>BASES PARA BICICLETAS PARA SEIS UNIDADES EN TUBO DE AGUAS NEGRAS DE 1" EN 1,5 MM CON PINTURA ELECTROSTATICA SEGÚN DISEÑO</v>
          </cell>
          <cell r="C1686" t="str">
            <v>Insumos</v>
          </cell>
          <cell r="D1686" t="str">
            <v>UND</v>
          </cell>
          <cell r="E1686">
            <v>287142</v>
          </cell>
          <cell r="F1686">
            <v>241296</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1381957</v>
          </cell>
          <cell r="F1687">
            <v>1161308</v>
          </cell>
        </row>
        <row r="1688">
          <cell r="A1688" t="str">
            <v>I1687</v>
          </cell>
          <cell r="B1688" t="str">
            <v>CASCO ELECTRICO</v>
          </cell>
          <cell r="C1688" t="str">
            <v>Insumos</v>
          </cell>
          <cell r="D1688" t="str">
            <v>UND</v>
          </cell>
          <cell r="E1688">
            <v>38286</v>
          </cell>
          <cell r="F1688">
            <v>32173</v>
          </cell>
        </row>
        <row r="1689">
          <cell r="A1689" t="str">
            <v>I1688</v>
          </cell>
          <cell r="B1689" t="str">
            <v>GAFAS PROTECTORAS CONTRA RADIACION ULTRAVIOLETA</v>
          </cell>
          <cell r="C1689" t="str">
            <v>Insumos</v>
          </cell>
          <cell r="D1689" t="str">
            <v>UND</v>
          </cell>
          <cell r="E1689">
            <v>38286</v>
          </cell>
          <cell r="F1689">
            <v>32173</v>
          </cell>
        </row>
        <row r="1690">
          <cell r="A1690" t="str">
            <v>I1689</v>
          </cell>
          <cell r="B1690" t="str">
            <v>GUANTES DE CUERO O DE CARNAZA</v>
          </cell>
          <cell r="C1690" t="str">
            <v>Insumos</v>
          </cell>
          <cell r="D1690" t="str">
            <v>JUEGO</v>
          </cell>
          <cell r="E1690">
            <v>38286</v>
          </cell>
          <cell r="F1690">
            <v>32173</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103281</v>
          </cell>
          <cell r="F1692">
            <v>86791</v>
          </cell>
        </row>
        <row r="1693">
          <cell r="A1693" t="str">
            <v>I1692</v>
          </cell>
          <cell r="B1693" t="str">
            <v>CAJA HERMETICA TIPO INTERPERIE PARA MEDIDOR DE ENERGIA</v>
          </cell>
          <cell r="C1693" t="str">
            <v>Insumos</v>
          </cell>
          <cell r="D1693" t="str">
            <v>UND</v>
          </cell>
          <cell r="E1693">
            <v>149494</v>
          </cell>
          <cell r="F1693">
            <v>125625</v>
          </cell>
        </row>
        <row r="1694">
          <cell r="A1694" t="str">
            <v>I1693</v>
          </cell>
          <cell r="B1694" t="str">
            <v>TERMINAL EMT 2"</v>
          </cell>
          <cell r="C1694" t="str">
            <v>Insumos</v>
          </cell>
          <cell r="D1694" t="str">
            <v>UND</v>
          </cell>
          <cell r="E1694">
            <v>5514</v>
          </cell>
          <cell r="F1694">
            <v>4634</v>
          </cell>
        </row>
        <row r="1695">
          <cell r="A1695" t="str">
            <v>I1694</v>
          </cell>
          <cell r="B1695" t="str">
            <v>CINTA BAND - IT, 5/8"</v>
          </cell>
          <cell r="C1695" t="str">
            <v>Insumos</v>
          </cell>
          <cell r="D1695" t="str">
            <v>ML</v>
          </cell>
          <cell r="E1695">
            <v>4884</v>
          </cell>
          <cell r="F1695">
            <v>4104</v>
          </cell>
        </row>
        <row r="1696">
          <cell r="A1696" t="str">
            <v>I1695</v>
          </cell>
          <cell r="B1696" t="str">
            <v>GRAPA BAND - IT 5/8"</v>
          </cell>
          <cell r="C1696" t="str">
            <v>Insumos</v>
          </cell>
          <cell r="D1696" t="str">
            <v>UND</v>
          </cell>
          <cell r="E1696">
            <v>1184</v>
          </cell>
          <cell r="F1696">
            <v>995</v>
          </cell>
        </row>
        <row r="1697">
          <cell r="A1697" t="str">
            <v>I1696</v>
          </cell>
          <cell r="B1697" t="str">
            <v>CABLE CU 2 AWG HFFR LS 600V 75º CT</v>
          </cell>
          <cell r="C1697" t="str">
            <v>Insumos</v>
          </cell>
          <cell r="D1697" t="str">
            <v>ML</v>
          </cell>
          <cell r="E1697">
            <v>13301</v>
          </cell>
          <cell r="F1697">
            <v>11177</v>
          </cell>
        </row>
        <row r="1698">
          <cell r="A1698" t="str">
            <v>I1697</v>
          </cell>
          <cell r="B1698" t="str">
            <v>CINTA AISLANTE DE COLORES</v>
          </cell>
          <cell r="C1698" t="str">
            <v>Insumos</v>
          </cell>
          <cell r="D1698" t="str">
            <v>UND</v>
          </cell>
          <cell r="E1698">
            <v>1972</v>
          </cell>
          <cell r="F1698">
            <v>1657</v>
          </cell>
        </row>
        <row r="1699">
          <cell r="A1699" t="str">
            <v>I1698</v>
          </cell>
          <cell r="B1699" t="str">
            <v>TUBO PVC PESADO 1 1/2"</v>
          </cell>
          <cell r="C1699" t="str">
            <v>Insumos</v>
          </cell>
          <cell r="D1699" t="str">
            <v>ML</v>
          </cell>
          <cell r="E1699">
            <v>1986</v>
          </cell>
          <cell r="F1699">
            <v>1669</v>
          </cell>
        </row>
        <row r="1700">
          <cell r="A1700" t="str">
            <v>I1699</v>
          </cell>
          <cell r="B1700" t="str">
            <v>BANDA PLASTICA DE SEÑALIZACION</v>
          </cell>
          <cell r="C1700" t="str">
            <v>Insumos</v>
          </cell>
          <cell r="D1700" t="str">
            <v>ML</v>
          </cell>
          <cell r="E1700">
            <v>2687</v>
          </cell>
          <cell r="F1700">
            <v>2258</v>
          </cell>
        </row>
        <row r="1701">
          <cell r="A1701" t="str">
            <v>I1700</v>
          </cell>
          <cell r="B1701" t="str">
            <v>LIMPIADOR  REM PVC 760 GMS(1/4)</v>
          </cell>
          <cell r="C1701" t="str">
            <v>Insumos</v>
          </cell>
          <cell r="D1701" t="str">
            <v>UND</v>
          </cell>
          <cell r="E1701">
            <v>47892</v>
          </cell>
          <cell r="F1701">
            <v>40245</v>
          </cell>
        </row>
        <row r="1702">
          <cell r="A1702" t="str">
            <v>I1701</v>
          </cell>
          <cell r="B1702" t="str">
            <v>SOLDADURA PVC LIQUIDA</v>
          </cell>
          <cell r="C1702" t="str">
            <v>Insumos</v>
          </cell>
          <cell r="D1702" t="str">
            <v>UND</v>
          </cell>
          <cell r="E1702">
            <v>86411</v>
          </cell>
          <cell r="F1702">
            <v>72614</v>
          </cell>
        </row>
        <row r="1703">
          <cell r="A1703" t="str">
            <v>I1702</v>
          </cell>
          <cell r="B1703" t="str">
            <v>ARENA DE PEÑA</v>
          </cell>
          <cell r="C1703" t="str">
            <v>Insumos</v>
          </cell>
          <cell r="D1703" t="str">
            <v>M3</v>
          </cell>
          <cell r="E1703">
            <v>258595</v>
          </cell>
          <cell r="F1703">
            <v>217307</v>
          </cell>
        </row>
        <row r="1704">
          <cell r="A1704" t="str">
            <v>I1703</v>
          </cell>
          <cell r="B1704" t="str">
            <v>RELLENO CON TIERRA DE EXCAVACION ( RELLENO CON PIZON DE CAPAS DE 15CM)</v>
          </cell>
          <cell r="C1704" t="str">
            <v>Insumos</v>
          </cell>
          <cell r="D1704" t="str">
            <v>M3</v>
          </cell>
          <cell r="E1704">
            <v>13266</v>
          </cell>
          <cell r="F1704">
            <v>11148</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192024</v>
          </cell>
          <cell r="F1705">
            <v>161365</v>
          </cell>
        </row>
        <row r="1706">
          <cell r="A1706" t="str">
            <v>I1705</v>
          </cell>
          <cell r="B1706" t="str">
            <v>CONCRETO 2500 PSI</v>
          </cell>
          <cell r="C1706" t="str">
            <v>Insumos</v>
          </cell>
          <cell r="D1706" t="str">
            <v>M3 - HM</v>
          </cell>
          <cell r="E1706">
            <v>320043</v>
          </cell>
          <cell r="F1706">
            <v>268944</v>
          </cell>
        </row>
        <row r="1707">
          <cell r="A1707" t="str">
            <v>I1706</v>
          </cell>
          <cell r="B1707" t="str">
            <v>MORTERO 1:5 ( ARENA SEMILAVADA DE PEÑA)</v>
          </cell>
          <cell r="C1707" t="str">
            <v>Insumos</v>
          </cell>
          <cell r="D1707" t="str">
            <v>M3</v>
          </cell>
          <cell r="E1707">
            <v>290980</v>
          </cell>
          <cell r="F1707">
            <v>244521</v>
          </cell>
        </row>
        <row r="1708">
          <cell r="A1708" t="str">
            <v>I1707</v>
          </cell>
          <cell r="B1708" t="str">
            <v>CONCRETO 1:2:1 280 KG/CM2 4000PSI</v>
          </cell>
          <cell r="C1708" t="str">
            <v>Insumos</v>
          </cell>
          <cell r="D1708" t="str">
            <v>M3</v>
          </cell>
          <cell r="E1708">
            <v>537672</v>
          </cell>
          <cell r="F1708">
            <v>451825</v>
          </cell>
        </row>
        <row r="1709">
          <cell r="A1709" t="str">
            <v>I1708</v>
          </cell>
          <cell r="B1709" t="str">
            <v>RECEBO COMUN (EXTENDIDO Y COMPACTADO)</v>
          </cell>
          <cell r="C1709" t="str">
            <v>Insumos</v>
          </cell>
          <cell r="D1709" t="str">
            <v>M3</v>
          </cell>
          <cell r="E1709">
            <v>36920</v>
          </cell>
          <cell r="F1709">
            <v>31025</v>
          </cell>
        </row>
        <row r="1710">
          <cell r="A1710" t="str">
            <v>I1709</v>
          </cell>
          <cell r="B1710" t="str">
            <v>EXCAVACION MANUAL DE MATERIAL HETEROGENEO ( INCLUYE CARGUE Y RETIRO DE MATERIAL EXCAVADO A BOLADERO)</v>
          </cell>
          <cell r="C1710" t="str">
            <v>Insumos</v>
          </cell>
          <cell r="D1710" t="str">
            <v>M3 - HM</v>
          </cell>
          <cell r="E1710">
            <v>23768</v>
          </cell>
          <cell r="F1710">
            <v>19973</v>
          </cell>
        </row>
        <row r="1711">
          <cell r="A1711" t="str">
            <v>I1710</v>
          </cell>
          <cell r="B1711" t="str">
            <v>RELLENO EN GRAVILLA COMUN</v>
          </cell>
          <cell r="C1711" t="str">
            <v>Insumos</v>
          </cell>
          <cell r="D1711" t="str">
            <v>M3</v>
          </cell>
          <cell r="E1711">
            <v>123441</v>
          </cell>
          <cell r="F1711">
            <v>103732</v>
          </cell>
        </row>
        <row r="1712">
          <cell r="A1712" t="str">
            <v>I1711</v>
          </cell>
          <cell r="B1712" t="str">
            <v>PLACA DE IDENTIFICACION EN ALUMINIO ALTO RELIEVE DE 12 X 5CM, SEGUN NORMA CS 278-1</v>
          </cell>
          <cell r="C1712" t="str">
            <v>Insumos</v>
          </cell>
          <cell r="D1712" t="str">
            <v>UND</v>
          </cell>
          <cell r="E1712">
            <v>4737</v>
          </cell>
          <cell r="F1712">
            <v>3981</v>
          </cell>
        </row>
        <row r="1713">
          <cell r="A1713" t="str">
            <v>I1712</v>
          </cell>
          <cell r="B1713" t="str">
            <v>SUMINISTRO DE TABLERO ELECTRONICO DE BAJA TENSION ( 0.9X1. 0X0. 30)SEGUN RETIE, INCLUYE BARRAJE 2F- N-T 125A</v>
          </cell>
          <cell r="C1713" t="str">
            <v>Insumos</v>
          </cell>
          <cell r="D1713" t="str">
            <v>UND</v>
          </cell>
          <cell r="E1713">
            <v>1506763</v>
          </cell>
          <cell r="F1713">
            <v>1266187</v>
          </cell>
        </row>
        <row r="1714">
          <cell r="A1714" t="str">
            <v>I1713</v>
          </cell>
          <cell r="B1714" t="str">
            <v>SUMINISTRO DE PROTECCION FIJA 125A, 50KA 240/120V</v>
          </cell>
          <cell r="C1714" t="str">
            <v>Insumos</v>
          </cell>
          <cell r="D1714" t="str">
            <v>UND</v>
          </cell>
          <cell r="E1714">
            <v>219</v>
          </cell>
          <cell r="F1714">
            <v>184</v>
          </cell>
        </row>
        <row r="1715">
          <cell r="A1715" t="str">
            <v>I1714</v>
          </cell>
          <cell r="B1715" t="str">
            <v>SUMINISTRO BREAKER 2X50 25K 240/120V</v>
          </cell>
          <cell r="C1715" t="str">
            <v>Insumos</v>
          </cell>
          <cell r="D1715" t="str">
            <v>UND</v>
          </cell>
          <cell r="E1715">
            <v>47943</v>
          </cell>
          <cell r="F1715">
            <v>40288</v>
          </cell>
        </row>
        <row r="1716">
          <cell r="A1716" t="str">
            <v>I1715</v>
          </cell>
          <cell r="B1716" t="str">
            <v>SUMINISTRO DE TERMINAL DE OJO PARA ALAMBRE 2 AWG C/ TORNILLO</v>
          </cell>
          <cell r="C1716" t="str">
            <v>Insumos</v>
          </cell>
          <cell r="D1716" t="str">
            <v>UND</v>
          </cell>
          <cell r="E1716">
            <v>7792</v>
          </cell>
          <cell r="F1716">
            <v>6548</v>
          </cell>
        </row>
        <row r="1717">
          <cell r="A1717" t="str">
            <v>I1716</v>
          </cell>
          <cell r="B1717" t="str">
            <v>SUMINSTRO DETERMINAL DE OJO PARA ALAMBRE 8 AWG C/TORNILLO</v>
          </cell>
          <cell r="C1717" t="str">
            <v>Insumos</v>
          </cell>
          <cell r="D1717" t="str">
            <v>UND</v>
          </cell>
          <cell r="E1717">
            <v>5042</v>
          </cell>
          <cell r="F1717">
            <v>4237</v>
          </cell>
        </row>
        <row r="1718">
          <cell r="A1718" t="str">
            <v>I1717</v>
          </cell>
          <cell r="B1718" t="str">
            <v>SUMINISTRO DE ALAMBRE 8 AWG HFFR LS 600V 75ºCT</v>
          </cell>
          <cell r="C1718" t="str">
            <v>Insumos</v>
          </cell>
          <cell r="D1718" t="str">
            <v>ML</v>
          </cell>
          <cell r="E1718">
            <v>3599</v>
          </cell>
          <cell r="F1718">
            <v>3024</v>
          </cell>
        </row>
        <row r="1719">
          <cell r="A1719" t="str">
            <v>I1718</v>
          </cell>
          <cell r="B1719" t="str">
            <v>SUMINISTRO DE ALAMBRE 2 AWG HFFR LS 600V 75º CT</v>
          </cell>
          <cell r="C1719" t="str">
            <v>Insumos</v>
          </cell>
          <cell r="D1719" t="str">
            <v>ML</v>
          </cell>
          <cell r="E1719">
            <v>13301</v>
          </cell>
          <cell r="F1719">
            <v>11177</v>
          </cell>
        </row>
        <row r="1720">
          <cell r="A1720" t="str">
            <v>I1719</v>
          </cell>
          <cell r="B1720" t="str">
            <v>SUMINSTRO DE CANALETA 80X60MM RANURADA X 2M</v>
          </cell>
          <cell r="C1720" t="str">
            <v>Insumos</v>
          </cell>
          <cell r="D1720" t="str">
            <v>ML</v>
          </cell>
          <cell r="E1720">
            <v>26463</v>
          </cell>
          <cell r="F1720">
            <v>22238</v>
          </cell>
        </row>
        <row r="1721">
          <cell r="A1721" t="str">
            <v>I1720</v>
          </cell>
          <cell r="B1721" t="str">
            <v>ADAPTADOR  TUBO PVC DE 2"</v>
          </cell>
          <cell r="C1721" t="str">
            <v>Insumos</v>
          </cell>
          <cell r="D1721" t="str">
            <v>UND</v>
          </cell>
          <cell r="E1721">
            <v>1032</v>
          </cell>
          <cell r="F1721">
            <v>867</v>
          </cell>
        </row>
        <row r="1722">
          <cell r="A1722" t="str">
            <v>I1721</v>
          </cell>
          <cell r="B1722" t="str">
            <v>SUMINISTRO DE CINTA AISLANTE SCOTH</v>
          </cell>
          <cell r="C1722" t="str">
            <v>Insumos</v>
          </cell>
          <cell r="D1722" t="str">
            <v>ML</v>
          </cell>
          <cell r="E1722">
            <v>15753</v>
          </cell>
          <cell r="F1722">
            <v>13238</v>
          </cell>
        </row>
        <row r="1723">
          <cell r="A1723" t="str">
            <v>I1722</v>
          </cell>
          <cell r="B1723" t="str">
            <v>SUMINSTRO  DE CINTA AISLANTE DE COLORES</v>
          </cell>
          <cell r="C1723" t="str">
            <v>Insumos</v>
          </cell>
          <cell r="D1723" t="str">
            <v>ML</v>
          </cell>
          <cell r="E1723">
            <v>19683</v>
          </cell>
          <cell r="F1723">
            <v>16540</v>
          </cell>
        </row>
        <row r="1724">
          <cell r="A1724" t="str">
            <v>I1723</v>
          </cell>
          <cell r="B1724" t="str">
            <v>SUMINSTRO DE MARCADORES DECABLES</v>
          </cell>
          <cell r="C1724" t="str">
            <v>Insumos</v>
          </cell>
          <cell r="D1724" t="str">
            <v>ML</v>
          </cell>
          <cell r="E1724">
            <v>1103</v>
          </cell>
          <cell r="F1724">
            <v>927</v>
          </cell>
        </row>
        <row r="1725">
          <cell r="A1725" t="str">
            <v>I1724</v>
          </cell>
          <cell r="B1725" t="str">
            <v>SUMINISTRO DE MARCADORES EN ACRILICO</v>
          </cell>
          <cell r="C1725" t="str">
            <v>Insumos</v>
          </cell>
          <cell r="D1725" t="str">
            <v>ML</v>
          </cell>
          <cell r="E1725">
            <v>2365</v>
          </cell>
          <cell r="F1725">
            <v>1987</v>
          </cell>
        </row>
        <row r="1726">
          <cell r="A1726" t="str">
            <v>I1725</v>
          </cell>
          <cell r="B1726" t="str">
            <v>SUMINISTRO DE VARILLA  COOPERWELL 5/8" X 2.4M COBRE - COBRE</v>
          </cell>
          <cell r="C1726" t="str">
            <v>Insumos</v>
          </cell>
          <cell r="D1726" t="str">
            <v>UND</v>
          </cell>
          <cell r="E1726">
            <v>130578</v>
          </cell>
          <cell r="F1726">
            <v>109729</v>
          </cell>
        </row>
        <row r="1727">
          <cell r="A1727" t="str">
            <v>I1726</v>
          </cell>
          <cell r="B1727" t="str">
            <v>SUMINISTRO DE CABLE  CU  2 AWG DESNUDO</v>
          </cell>
          <cell r="C1727" t="str">
            <v>Insumos</v>
          </cell>
          <cell r="D1727" t="str">
            <v>ML</v>
          </cell>
          <cell r="E1727">
            <v>19202</v>
          </cell>
          <cell r="F1727">
            <v>16136</v>
          </cell>
        </row>
        <row r="1728">
          <cell r="A1728" t="str">
            <v>I1727</v>
          </cell>
          <cell r="B1728" t="str">
            <v>SUMINISTRO DE SOLDADURA CADWEEL 150GR</v>
          </cell>
          <cell r="C1728" t="str">
            <v>Insumos</v>
          </cell>
          <cell r="D1728" t="str">
            <v>UND</v>
          </cell>
          <cell r="E1728">
            <v>16070</v>
          </cell>
          <cell r="F1728">
            <v>13504</v>
          </cell>
        </row>
        <row r="1729">
          <cell r="A1729" t="str">
            <v>I1728</v>
          </cell>
          <cell r="B1729" t="str">
            <v>SUMINISTRO DE FAVIGEL</v>
          </cell>
          <cell r="C1729" t="str">
            <v>Insumos</v>
          </cell>
          <cell r="D1729" t="str">
            <v>KG</v>
          </cell>
          <cell r="E1729">
            <v>18902</v>
          </cell>
          <cell r="F1729">
            <v>15884</v>
          </cell>
        </row>
        <row r="1730">
          <cell r="A1730" t="str">
            <v>I1729</v>
          </cell>
          <cell r="B1730" t="str">
            <v>SUMINISTRO DEVARILLA COOPERWELL 5/8" X 2.4M COBRE-COBRE</v>
          </cell>
          <cell r="C1730" t="str">
            <v>Insumos</v>
          </cell>
          <cell r="D1730" t="str">
            <v>UND</v>
          </cell>
          <cell r="E1730">
            <v>130578</v>
          </cell>
          <cell r="F1730">
            <v>109729</v>
          </cell>
        </row>
        <row r="1731">
          <cell r="A1731" t="str">
            <v>I1730</v>
          </cell>
          <cell r="B1731" t="str">
            <v>SUMINISTRO DE CABLE CU 2AWG DESNUDO</v>
          </cell>
          <cell r="C1731" t="str">
            <v>Insumos</v>
          </cell>
          <cell r="D1731" t="str">
            <v>ML</v>
          </cell>
          <cell r="E1731">
            <v>19202</v>
          </cell>
          <cell r="F1731">
            <v>16136</v>
          </cell>
        </row>
        <row r="1732">
          <cell r="A1732" t="str">
            <v>I1731</v>
          </cell>
          <cell r="B1732" t="str">
            <v>SUMINSTRO DE SOLDADURA CADWEEL 150GR</v>
          </cell>
          <cell r="C1732" t="str">
            <v>Insumos</v>
          </cell>
          <cell r="D1732" t="str">
            <v>UND</v>
          </cell>
          <cell r="E1732">
            <v>16070</v>
          </cell>
          <cell r="F1732">
            <v>13504</v>
          </cell>
        </row>
        <row r="1733">
          <cell r="A1733" t="str">
            <v>I1732</v>
          </cell>
          <cell r="B1733" t="str">
            <v>SUMINISTRO DE CABLE 8 AWG HFFR LS 600V 75º CT</v>
          </cell>
          <cell r="C1733" t="str">
            <v>Insumos</v>
          </cell>
          <cell r="D1733" t="str">
            <v>ML</v>
          </cell>
          <cell r="E1733">
            <v>3599</v>
          </cell>
          <cell r="F1733">
            <v>3024</v>
          </cell>
        </row>
        <row r="1734">
          <cell r="A1734" t="str">
            <v>I1733</v>
          </cell>
          <cell r="B1734" t="str">
            <v>SUMINISTRO DE CABLE  10 AWG HFFR LS 600V 75º CT</v>
          </cell>
          <cell r="C1734" t="str">
            <v>Insumos</v>
          </cell>
          <cell r="D1734" t="str">
            <v>ML</v>
          </cell>
          <cell r="E1734">
            <v>2428</v>
          </cell>
          <cell r="F1734">
            <v>2040</v>
          </cell>
        </row>
        <row r="1735">
          <cell r="A1735" t="str">
            <v>I1734</v>
          </cell>
          <cell r="B1735" t="str">
            <v>SUMINISTRO DE TUBERIA PVC 1"</v>
          </cell>
          <cell r="C1735" t="str">
            <v>Insumos</v>
          </cell>
          <cell r="D1735" t="str">
            <v>ML</v>
          </cell>
          <cell r="E1735">
            <v>11736</v>
          </cell>
          <cell r="F1735">
            <v>9862</v>
          </cell>
        </row>
        <row r="1736">
          <cell r="A1736" t="str">
            <v>I1735</v>
          </cell>
          <cell r="B1736" t="str">
            <v>SUMINISTRO DE CURVA PVC 1"</v>
          </cell>
          <cell r="C1736" t="str">
            <v>Insumos</v>
          </cell>
          <cell r="D1736" t="str">
            <v>UND</v>
          </cell>
          <cell r="E1736">
            <v>4649</v>
          </cell>
          <cell r="F1736">
            <v>3907</v>
          </cell>
        </row>
        <row r="1737">
          <cell r="A1737" t="str">
            <v>I1736</v>
          </cell>
          <cell r="B1737" t="str">
            <v>SUMINISTRO DE CINTA AISLANTE DE COLORES</v>
          </cell>
          <cell r="C1737" t="str">
            <v>Insumos</v>
          </cell>
          <cell r="D1737" t="str">
            <v>UND</v>
          </cell>
          <cell r="E1737">
            <v>1972</v>
          </cell>
          <cell r="F1737">
            <v>1657</v>
          </cell>
        </row>
        <row r="1738">
          <cell r="A1738" t="str">
            <v>I1737</v>
          </cell>
          <cell r="B1738" t="str">
            <v>SUMINISTRO DE PEGANTE PVC CONDUIT</v>
          </cell>
          <cell r="C1738" t="str">
            <v>Insumos</v>
          </cell>
          <cell r="D1738" t="str">
            <v>GAL</v>
          </cell>
          <cell r="E1738">
            <v>55134</v>
          </cell>
          <cell r="F1738">
            <v>46331</v>
          </cell>
        </row>
        <row r="1739">
          <cell r="A1739" t="str">
            <v>I1738</v>
          </cell>
          <cell r="B1739" t="str">
            <v>SUMINISTRO DE TABLERO DE DISTRIBUCCION MONOFASICO  2F- N+T; 12 CIRCUITOS , INCRUSTAR CON TAPA</v>
          </cell>
          <cell r="C1739" t="str">
            <v>Insumos</v>
          </cell>
          <cell r="D1739" t="str">
            <v>UND</v>
          </cell>
          <cell r="E1739">
            <v>239438</v>
          </cell>
          <cell r="F1739">
            <v>201208</v>
          </cell>
        </row>
        <row r="1740">
          <cell r="A1740" t="str">
            <v>I1739</v>
          </cell>
          <cell r="B1740" t="str">
            <v>SUMINISTRO DE MARCADORES DE CABLES</v>
          </cell>
          <cell r="C1740" t="str">
            <v>Insumos</v>
          </cell>
          <cell r="D1740" t="str">
            <v>UND</v>
          </cell>
          <cell r="E1740">
            <v>1103</v>
          </cell>
          <cell r="F1740">
            <v>927</v>
          </cell>
        </row>
        <row r="1741">
          <cell r="A1741" t="str">
            <v>I1740</v>
          </cell>
          <cell r="B1741" t="str">
            <v>SUMINISTRO DE CABLE 12AWG HFFR LS 600V 75º CT</v>
          </cell>
          <cell r="C1741" t="str">
            <v>Insumos</v>
          </cell>
          <cell r="D1741" t="str">
            <v>ML</v>
          </cell>
          <cell r="E1741">
            <v>1678</v>
          </cell>
          <cell r="F1741">
            <v>1410</v>
          </cell>
        </row>
        <row r="1742">
          <cell r="A1742" t="str">
            <v>I1741</v>
          </cell>
          <cell r="B1742" t="str">
            <v>SUMINISTRO DE TABLERO ELECTRICO (500X400X200) IP66</v>
          </cell>
          <cell r="C1742" t="str">
            <v>Insumos</v>
          </cell>
          <cell r="D1742" t="str">
            <v>UND</v>
          </cell>
          <cell r="E1742">
            <v>97804</v>
          </cell>
          <cell r="F1742">
            <v>82188</v>
          </cell>
        </row>
        <row r="1743">
          <cell r="A1743" t="str">
            <v>I1742</v>
          </cell>
          <cell r="B1743" t="str">
            <v>SUMINISTRO DE PROTECCION TIPO MINIBRAKER DE RIEL 16A</v>
          </cell>
          <cell r="C1743" t="str">
            <v>Insumos</v>
          </cell>
          <cell r="D1743" t="str">
            <v>UND</v>
          </cell>
          <cell r="E1743">
            <v>36984</v>
          </cell>
          <cell r="F1743">
            <v>31079</v>
          </cell>
        </row>
        <row r="1744">
          <cell r="A1744" t="str">
            <v>I1743</v>
          </cell>
          <cell r="B1744" t="str">
            <v>SUMINISTRO DE TERMINALESDE OJO PARA CABLE 12 AWG</v>
          </cell>
          <cell r="C1744" t="str">
            <v>Insumos</v>
          </cell>
          <cell r="D1744" t="str">
            <v>UND</v>
          </cell>
          <cell r="E1744">
            <v>6848</v>
          </cell>
          <cell r="F1744">
            <v>5755</v>
          </cell>
        </row>
        <row r="1745">
          <cell r="A1745" t="str">
            <v>I1744</v>
          </cell>
          <cell r="B1745" t="str">
            <v>SUMINISTRO DE ACCESORIOS FIJACION TABLERO Y CABLES TABLERO</v>
          </cell>
          <cell r="C1745" t="str">
            <v>Insumos</v>
          </cell>
          <cell r="D1745" t="str">
            <v>UND</v>
          </cell>
          <cell r="E1745">
            <v>27395</v>
          </cell>
          <cell r="F1745">
            <v>23021</v>
          </cell>
        </row>
        <row r="1746">
          <cell r="A1746" t="str">
            <v>I1745</v>
          </cell>
          <cell r="B1746" t="str">
            <v>SUMINISTRO DE PROTECCION  1X20 A; 10 KA, INCRUSTAR</v>
          </cell>
          <cell r="C1746" t="str">
            <v>Insumos</v>
          </cell>
          <cell r="D1746" t="str">
            <v>UND</v>
          </cell>
          <cell r="E1746">
            <v>16436</v>
          </cell>
          <cell r="F1746">
            <v>13812</v>
          </cell>
        </row>
        <row r="1747">
          <cell r="A1747" t="str">
            <v>I1746</v>
          </cell>
          <cell r="B1747" t="str">
            <v>SUMINISTRO DE BALA LED CIRCULAR DE SOBREPONER 20W</v>
          </cell>
          <cell r="C1747" t="str">
            <v>Insumos</v>
          </cell>
          <cell r="D1747" t="str">
            <v>UND</v>
          </cell>
          <cell r="E1747">
            <v>16088</v>
          </cell>
          <cell r="F1747">
            <v>13519</v>
          </cell>
        </row>
        <row r="1748">
          <cell r="A1748" t="str">
            <v>I1747</v>
          </cell>
          <cell r="B1748" t="str">
            <v>SUMINISTRO DE ALAMBRE  12AWG HFFR LS 600V 75º CT</v>
          </cell>
          <cell r="C1748" t="str">
            <v>Insumos</v>
          </cell>
          <cell r="D1748" t="str">
            <v>ML</v>
          </cell>
          <cell r="E1748">
            <v>1678</v>
          </cell>
          <cell r="F1748">
            <v>1410</v>
          </cell>
        </row>
        <row r="1749">
          <cell r="A1749" t="str">
            <v>I1748</v>
          </cell>
          <cell r="B1749" t="str">
            <v>SUMINISTRO DE LUMINARIA 120X30, SOBREPONER, 2T, LED, 40W, ESPECULAR 3"</v>
          </cell>
          <cell r="C1749" t="str">
            <v>Insumos</v>
          </cell>
          <cell r="D1749" t="str">
            <v>UND</v>
          </cell>
          <cell r="E1749">
            <v>247931</v>
          </cell>
          <cell r="F1749">
            <v>208345</v>
          </cell>
        </row>
        <row r="1750">
          <cell r="A1750" t="str">
            <v>I1749</v>
          </cell>
          <cell r="B1750" t="str">
            <v>SUMINISTRO DE ALAMBRE 12 AWG HFFR LS 600V 75º CT</v>
          </cell>
          <cell r="C1750" t="str">
            <v>Insumos</v>
          </cell>
          <cell r="D1750" t="str">
            <v>ML</v>
          </cell>
          <cell r="E1750">
            <v>1678</v>
          </cell>
          <cell r="F1750">
            <v>1410</v>
          </cell>
        </row>
        <row r="1751">
          <cell r="A1751" t="str">
            <v>I1750</v>
          </cell>
          <cell r="B1751" t="str">
            <v>SUMINISTRO DE LUMINARIA 60X60 DE SOBREPONER T4, LED, 10W ESPECULAR 1.5"</v>
          </cell>
          <cell r="C1751" t="str">
            <v>Insumos</v>
          </cell>
          <cell r="D1751" t="str">
            <v>UND</v>
          </cell>
          <cell r="E1751">
            <v>282175</v>
          </cell>
          <cell r="F1751">
            <v>237122</v>
          </cell>
        </row>
        <row r="1752">
          <cell r="A1752" t="str">
            <v>I1751</v>
          </cell>
          <cell r="B1752" t="str">
            <v>SUMINISTRO DE ALAMBRE 12 AWG HFFR LS 600V 75ºCT</v>
          </cell>
          <cell r="C1752" t="str">
            <v>Insumos</v>
          </cell>
          <cell r="D1752" t="str">
            <v>ML</v>
          </cell>
          <cell r="E1752">
            <v>1678</v>
          </cell>
          <cell r="F1752">
            <v>1410</v>
          </cell>
        </row>
        <row r="1753">
          <cell r="A1753" t="str">
            <v>I1752</v>
          </cell>
          <cell r="B1753" t="str">
            <v>SUMINISTRO DE APLIQUE TIPO TORTUGA MARCA HAVELLS - SYLVANIA O SIMILAR  CON ACCESOSRIOS</v>
          </cell>
          <cell r="C1753" t="str">
            <v>Insumos</v>
          </cell>
          <cell r="D1753" t="str">
            <v>UND</v>
          </cell>
          <cell r="E1753">
            <v>34246</v>
          </cell>
          <cell r="F1753">
            <v>28778</v>
          </cell>
        </row>
        <row r="1754">
          <cell r="A1754" t="str">
            <v>I1753</v>
          </cell>
          <cell r="B1754" t="str">
            <v>SUMINISTRO DE INTERRUPTOR SENCILLO</v>
          </cell>
          <cell r="C1754" t="str">
            <v>Insumos</v>
          </cell>
          <cell r="D1754" t="str">
            <v>UND</v>
          </cell>
          <cell r="E1754">
            <v>14519</v>
          </cell>
          <cell r="F1754">
            <v>12201</v>
          </cell>
        </row>
        <row r="1755">
          <cell r="A1755" t="str">
            <v>I1754</v>
          </cell>
          <cell r="B1755" t="str">
            <v>SUMINISTRO DE CAJA 2X4 PLASTICA</v>
          </cell>
          <cell r="C1755" t="str">
            <v>Insumos</v>
          </cell>
          <cell r="D1755" t="str">
            <v>UND</v>
          </cell>
          <cell r="E1755">
            <v>819</v>
          </cell>
          <cell r="F1755">
            <v>688</v>
          </cell>
        </row>
        <row r="1756">
          <cell r="A1756" t="str">
            <v>I1755</v>
          </cell>
          <cell r="B1756" t="str">
            <v>SUMINISTRO DE TERMINAL PVC 1/2"</v>
          </cell>
          <cell r="C1756" t="str">
            <v>Insumos</v>
          </cell>
          <cell r="D1756" t="str">
            <v>UND</v>
          </cell>
          <cell r="E1756">
            <v>238</v>
          </cell>
          <cell r="F1756">
            <v>200</v>
          </cell>
        </row>
        <row r="1757">
          <cell r="A1757" t="str">
            <v>I1756</v>
          </cell>
          <cell r="B1757" t="str">
            <v>SUMINISTRO DE CURVA PVC 1/2"</v>
          </cell>
          <cell r="C1757" t="str">
            <v>Insumos</v>
          </cell>
          <cell r="D1757" t="str">
            <v>UND</v>
          </cell>
          <cell r="E1757">
            <v>616</v>
          </cell>
          <cell r="F1757">
            <v>518</v>
          </cell>
        </row>
        <row r="1758">
          <cell r="A1758" t="str">
            <v>I1757</v>
          </cell>
          <cell r="B1758" t="str">
            <v>SUMINISTRO DE TUBERIA PVC 1/2"</v>
          </cell>
          <cell r="C1758" t="str">
            <v>Insumos</v>
          </cell>
          <cell r="D1758" t="str">
            <v>ML</v>
          </cell>
          <cell r="E1758">
            <v>3939</v>
          </cell>
          <cell r="F1758">
            <v>3310</v>
          </cell>
        </row>
        <row r="1759">
          <cell r="A1759" t="str">
            <v>I1758</v>
          </cell>
          <cell r="B1759" t="str">
            <v>SUMINISTRO DE INTERRUPTOR DOBLE</v>
          </cell>
          <cell r="C1759" t="str">
            <v>Insumos</v>
          </cell>
          <cell r="D1759" t="str">
            <v>UND</v>
          </cell>
          <cell r="E1759">
            <v>14519</v>
          </cell>
          <cell r="F1759">
            <v>12201</v>
          </cell>
        </row>
        <row r="1760">
          <cell r="A1760" t="str">
            <v>I1759</v>
          </cell>
          <cell r="B1760" t="str">
            <v>SUMINISTRO DE CAJA 2X4" PLASTICA</v>
          </cell>
          <cell r="C1760" t="str">
            <v>Insumos</v>
          </cell>
          <cell r="D1760" t="str">
            <v>UND</v>
          </cell>
          <cell r="E1760">
            <v>819</v>
          </cell>
          <cell r="F1760">
            <v>688</v>
          </cell>
        </row>
        <row r="1761">
          <cell r="A1761" t="str">
            <v>I1760</v>
          </cell>
          <cell r="B1761" t="str">
            <v>SUMINISTRO DE INTERRUPTOR CONMUTABLE</v>
          </cell>
          <cell r="C1761" t="str">
            <v>Insumos</v>
          </cell>
          <cell r="D1761" t="str">
            <v>UND</v>
          </cell>
          <cell r="E1761">
            <v>13151</v>
          </cell>
          <cell r="F1761">
            <v>11051</v>
          </cell>
        </row>
        <row r="1762">
          <cell r="A1762" t="str">
            <v>I1761</v>
          </cell>
          <cell r="B1762" t="str">
            <v>SUMINISTRO DE INTERRUPTOR CONMUTABLE DOBLE</v>
          </cell>
          <cell r="C1762" t="str">
            <v>Insumos</v>
          </cell>
          <cell r="D1762" t="str">
            <v>UND</v>
          </cell>
          <cell r="E1762">
            <v>17806</v>
          </cell>
          <cell r="F1762">
            <v>14963</v>
          </cell>
        </row>
        <row r="1763">
          <cell r="A1763" t="str">
            <v>I1762</v>
          </cell>
          <cell r="B1763" t="str">
            <v>SUMINISTRO DE INTERRUPTOR CONMUTABLE TRIPLE</v>
          </cell>
          <cell r="C1763" t="str">
            <v>Insumos</v>
          </cell>
          <cell r="D1763" t="str">
            <v>UND</v>
          </cell>
          <cell r="E1763">
            <v>17806</v>
          </cell>
          <cell r="F1763">
            <v>14963</v>
          </cell>
        </row>
        <row r="1764">
          <cell r="A1764" t="str">
            <v>I1763</v>
          </cell>
          <cell r="B1764" t="str">
            <v>SUMINISTRO DE INTERRUPTOR CUATRO VIAS</v>
          </cell>
          <cell r="C1764" t="str">
            <v>Insumos</v>
          </cell>
          <cell r="D1764" t="str">
            <v>UND</v>
          </cell>
          <cell r="E1764">
            <v>37258</v>
          </cell>
          <cell r="F1764">
            <v>31309</v>
          </cell>
        </row>
        <row r="1765">
          <cell r="A1765" t="str">
            <v>I1764</v>
          </cell>
          <cell r="B1765" t="str">
            <v>SUMINISTRO DE INTERRUPTOR SENSOR DE MOVIMIENTO</v>
          </cell>
          <cell r="C1765" t="str">
            <v>Insumos</v>
          </cell>
          <cell r="D1765" t="str">
            <v>UND</v>
          </cell>
          <cell r="E1765">
            <v>78077</v>
          </cell>
          <cell r="F1765">
            <v>65611</v>
          </cell>
        </row>
        <row r="1766">
          <cell r="A1766" t="str">
            <v>I1765</v>
          </cell>
          <cell r="B1766" t="str">
            <v>SUMINISTRO DE TOMACORRIENTE CON POLO A TIERRA ECONÓMICO</v>
          </cell>
          <cell r="C1766" t="str">
            <v>Insumos</v>
          </cell>
          <cell r="D1766" t="str">
            <v>UND</v>
          </cell>
          <cell r="E1766">
            <v>4586</v>
          </cell>
          <cell r="F1766">
            <v>3854</v>
          </cell>
        </row>
        <row r="1767">
          <cell r="A1767" t="str">
            <v>I1766</v>
          </cell>
          <cell r="B1767" t="str">
            <v>SUMINISTRO DE TOMACORRIENTE TIPO  REGULADO COLOR NARANJA</v>
          </cell>
          <cell r="C1767" t="str">
            <v>Insumos</v>
          </cell>
          <cell r="D1767" t="str">
            <v>UND</v>
          </cell>
          <cell r="E1767">
            <v>38219</v>
          </cell>
          <cell r="F1767">
            <v>32117</v>
          </cell>
        </row>
        <row r="1768">
          <cell r="A1768" t="str">
            <v>I1767</v>
          </cell>
          <cell r="B1768" t="str">
            <v>SUMINISTRO DE TOMACORRIENTE CON POLO A TIERRA GFCI</v>
          </cell>
          <cell r="C1768" t="str">
            <v>Insumos</v>
          </cell>
          <cell r="D1768" t="str">
            <v>UND</v>
          </cell>
          <cell r="E1768">
            <v>75340</v>
          </cell>
          <cell r="F1768">
            <v>63311</v>
          </cell>
        </row>
        <row r="1769">
          <cell r="A1769" t="str">
            <v>I1768</v>
          </cell>
          <cell r="B1769" t="str">
            <v>SUMINISTRO DE FACEPLCE</v>
          </cell>
          <cell r="C1769" t="str">
            <v>Insumos</v>
          </cell>
          <cell r="D1769" t="str">
            <v>UND</v>
          </cell>
          <cell r="E1769">
            <v>10416</v>
          </cell>
          <cell r="F1769">
            <v>8753</v>
          </cell>
        </row>
        <row r="1770">
          <cell r="A1770" t="str">
            <v>I1769</v>
          </cell>
          <cell r="B1770" t="str">
            <v>SUMINISTRO DE CABLE UTP CATEGORIA 6</v>
          </cell>
          <cell r="C1770" t="str">
            <v>Insumos</v>
          </cell>
          <cell r="D1770" t="str">
            <v>ML</v>
          </cell>
          <cell r="E1770">
            <v>2526</v>
          </cell>
          <cell r="F1770">
            <v>2123</v>
          </cell>
        </row>
        <row r="1771">
          <cell r="A1771" t="str">
            <v>I1770</v>
          </cell>
          <cell r="B1771" t="str">
            <v>SUMINISTRO DE CABLE UTP CATEGORIA 5E</v>
          </cell>
          <cell r="C1771" t="str">
            <v>Insumos</v>
          </cell>
          <cell r="D1771" t="str">
            <v>ML</v>
          </cell>
          <cell r="E1771">
            <v>2055</v>
          </cell>
          <cell r="F1771">
            <v>1727</v>
          </cell>
        </row>
        <row r="1772">
          <cell r="A1772" t="str">
            <v>I1771</v>
          </cell>
          <cell r="B1772" t="str">
            <v>SUMINISTRO DE CANALETA METALICA 15X15CM, 2 DIVISIONES</v>
          </cell>
          <cell r="C1772" t="str">
            <v>Insumos</v>
          </cell>
          <cell r="D1772" t="str">
            <v>ML</v>
          </cell>
          <cell r="E1772">
            <v>24656</v>
          </cell>
          <cell r="F1772">
            <v>20719</v>
          </cell>
        </row>
        <row r="1773">
          <cell r="A1773" t="str">
            <v>I1772</v>
          </cell>
          <cell r="B1773" t="str">
            <v>SUMINISTRO DE TROQUEL METALICO PARA PUESTO DE TRABAJO</v>
          </cell>
          <cell r="C1773" t="str">
            <v>Insumos</v>
          </cell>
          <cell r="D1773" t="str">
            <v>UND</v>
          </cell>
          <cell r="E1773">
            <v>8492</v>
          </cell>
          <cell r="F1773">
            <v>7136</v>
          </cell>
        </row>
        <row r="1774">
          <cell r="A1774" t="str">
            <v>I1773</v>
          </cell>
          <cell r="B1774" t="str">
            <v>SUMINISTRO DE TUBERIA EMT 3/4"</v>
          </cell>
          <cell r="C1774" t="str">
            <v>Insumos</v>
          </cell>
          <cell r="D1774" t="str">
            <v>ML</v>
          </cell>
          <cell r="E1774">
            <v>5069</v>
          </cell>
          <cell r="F1774">
            <v>4260</v>
          </cell>
        </row>
        <row r="1775">
          <cell r="A1775" t="str">
            <v>I1774</v>
          </cell>
          <cell r="B1775" t="str">
            <v>SUMINISTRO FACEPLACE</v>
          </cell>
          <cell r="C1775" t="str">
            <v>Insumos</v>
          </cell>
          <cell r="D1775" t="str">
            <v>UND</v>
          </cell>
          <cell r="E1775">
            <v>10416</v>
          </cell>
          <cell r="F1775">
            <v>8753</v>
          </cell>
        </row>
        <row r="1776">
          <cell r="A1776" t="str">
            <v>I1775</v>
          </cell>
          <cell r="B1776" t="str">
            <v>SUMINISTRO DE PUNTO VGA</v>
          </cell>
          <cell r="C1776" t="str">
            <v>Insumos</v>
          </cell>
          <cell r="D1776" t="str">
            <v>UND</v>
          </cell>
          <cell r="E1776">
            <v>133418</v>
          </cell>
          <cell r="F1776">
            <v>112116</v>
          </cell>
        </row>
        <row r="1777">
          <cell r="A1777" t="str">
            <v>I1776</v>
          </cell>
          <cell r="B1777" t="str">
            <v>SUMINISTRO DE PUNTO HDMI</v>
          </cell>
          <cell r="C1777" t="str">
            <v>Insumos</v>
          </cell>
          <cell r="D1777" t="str">
            <v>UND</v>
          </cell>
          <cell r="E1777">
            <v>356207</v>
          </cell>
          <cell r="F1777">
            <v>299334</v>
          </cell>
        </row>
        <row r="1778">
          <cell r="A1778" t="str">
            <v>I1777</v>
          </cell>
          <cell r="B1778" t="str">
            <v>SUMINISTRO DE BANDEJA TIPO MALLA 04M X 0.1</v>
          </cell>
          <cell r="C1778" t="str">
            <v>Insumos</v>
          </cell>
          <cell r="D1778" t="str">
            <v>ML</v>
          </cell>
          <cell r="E1778">
            <v>4110</v>
          </cell>
          <cell r="F1778">
            <v>3454</v>
          </cell>
        </row>
        <row r="1779">
          <cell r="A1779" t="str">
            <v>I1778</v>
          </cell>
          <cell r="B1779" t="str">
            <v>SUMINISTRO DE UNIONES</v>
          </cell>
          <cell r="C1779" t="str">
            <v>Insumos</v>
          </cell>
          <cell r="D1779" t="str">
            <v>UND</v>
          </cell>
          <cell r="E1779">
            <v>109582</v>
          </cell>
          <cell r="F1779">
            <v>92086</v>
          </cell>
        </row>
        <row r="1780">
          <cell r="A1780" t="str">
            <v>I1779</v>
          </cell>
          <cell r="B1780" t="str">
            <v>SUMINISTRO DE SOPORTES</v>
          </cell>
          <cell r="C1780" t="str">
            <v>Insumos</v>
          </cell>
          <cell r="D1780" t="str">
            <v>UND</v>
          </cell>
          <cell r="E1780">
            <v>108159</v>
          </cell>
          <cell r="F1780">
            <v>90890</v>
          </cell>
        </row>
        <row r="1781">
          <cell r="A1781" t="str">
            <v>I1780</v>
          </cell>
          <cell r="B1781" t="str">
            <v>SUMINISTRO E INSTALACION PATCH PANEL 12 PUERTOS</v>
          </cell>
          <cell r="C1781" t="str">
            <v>Insumos</v>
          </cell>
          <cell r="D1781" t="str">
            <v>UND</v>
          </cell>
          <cell r="E1781">
            <v>273957</v>
          </cell>
          <cell r="F1781">
            <v>230216</v>
          </cell>
        </row>
        <row r="1782">
          <cell r="A1782" t="str">
            <v>I1781</v>
          </cell>
          <cell r="B1782" t="str">
            <v>SUMINISTRO E INSTALACION RACK MEDIANO DE PARED 50X45X60</v>
          </cell>
          <cell r="C1782" t="str">
            <v>Insumos</v>
          </cell>
          <cell r="D1782" t="str">
            <v>UND</v>
          </cell>
          <cell r="E1782">
            <v>410936</v>
          </cell>
          <cell r="F1782">
            <v>345324</v>
          </cell>
        </row>
        <row r="1783">
          <cell r="A1783" t="str">
            <v>I1782</v>
          </cell>
          <cell r="B1783" t="str">
            <v>SUMINISTRO E INSTALACION PLANTA TELEFONICA 24 SALIDAS 8 ENTRADAS</v>
          </cell>
          <cell r="C1783" t="str">
            <v>Insumos</v>
          </cell>
          <cell r="D1783" t="str">
            <v>UND</v>
          </cell>
          <cell r="E1783">
            <v>2719021</v>
          </cell>
          <cell r="F1783">
            <v>2284892</v>
          </cell>
        </row>
        <row r="1784">
          <cell r="A1784" t="str">
            <v>I1783</v>
          </cell>
          <cell r="B1784" t="str">
            <v>SUMINISTRO E INSTALACION STRIP TELEFONICO 24</v>
          </cell>
          <cell r="C1784" t="str">
            <v>Insumos</v>
          </cell>
          <cell r="D1784" t="str">
            <v>UND</v>
          </cell>
          <cell r="E1784">
            <v>41436</v>
          </cell>
          <cell r="F1784">
            <v>34820</v>
          </cell>
        </row>
        <row r="1785">
          <cell r="A1785" t="str">
            <v>I1784</v>
          </cell>
          <cell r="B1785" t="str">
            <v>PATCH CORD RJ45</v>
          </cell>
          <cell r="C1785" t="str">
            <v>Insumos</v>
          </cell>
          <cell r="D1785" t="str">
            <v>UND</v>
          </cell>
          <cell r="E1785">
            <v>4453</v>
          </cell>
          <cell r="F1785">
            <v>3742</v>
          </cell>
        </row>
        <row r="1786">
          <cell r="A1786" t="str">
            <v>I1785</v>
          </cell>
          <cell r="B1786" t="str">
            <v>SUMINISTRO DE SWITCH DE 12 PUERTOS</v>
          </cell>
          <cell r="C1786" t="str">
            <v>Insumos</v>
          </cell>
          <cell r="D1786" t="str">
            <v>UND</v>
          </cell>
          <cell r="E1786">
            <v>1408189</v>
          </cell>
          <cell r="F1786">
            <v>1183352</v>
          </cell>
        </row>
        <row r="1787">
          <cell r="A1787" t="str">
            <v>I1786</v>
          </cell>
          <cell r="B1787" t="str">
            <v>ANTICORROSIVO PREMIUM- TIPO PINTUCO REF 513 O SIMILAR</v>
          </cell>
          <cell r="C1787" t="str">
            <v>Insumos</v>
          </cell>
          <cell r="D1787" t="str">
            <v>GAL</v>
          </cell>
          <cell r="E1787">
            <v>64662</v>
          </cell>
          <cell r="F1787">
            <v>54338</v>
          </cell>
        </row>
        <row r="1788">
          <cell r="A1788" t="str">
            <v>I1787</v>
          </cell>
          <cell r="B1788" t="str">
            <v>ESMALTE SINTETICO PINTULUX -  TIPO PINTUCO REF SEGUN COLOR DISEÑO O SIMILAR</v>
          </cell>
          <cell r="C1788" t="str">
            <v>Insumos</v>
          </cell>
          <cell r="D1788" t="str">
            <v>GAL</v>
          </cell>
          <cell r="E1788">
            <v>93779</v>
          </cell>
          <cell r="F1788">
            <v>78806</v>
          </cell>
        </row>
        <row r="1789">
          <cell r="A1789" t="str">
            <v>I1788</v>
          </cell>
          <cell r="B1789" t="str">
            <v>PERFIL IPE 300</v>
          </cell>
          <cell r="C1789" t="str">
            <v>Insumos</v>
          </cell>
          <cell r="D1789" t="str">
            <v>KG</v>
          </cell>
          <cell r="E1789">
            <v>3776</v>
          </cell>
          <cell r="F1789">
            <v>3173</v>
          </cell>
        </row>
        <row r="1790">
          <cell r="A1790" t="str">
            <v>I1789</v>
          </cell>
          <cell r="B1790" t="str">
            <v>SOLDADURA ELECTRICA TIPO WESTARCO SUPER E - 6013 DE 1/8 O SIMILAR</v>
          </cell>
          <cell r="C1790" t="str">
            <v>Insumos</v>
          </cell>
          <cell r="D1790" t="str">
            <v>KG</v>
          </cell>
          <cell r="E1790">
            <v>11360</v>
          </cell>
          <cell r="F1790">
            <v>9546</v>
          </cell>
        </row>
        <row r="1791">
          <cell r="A1791" t="str">
            <v>I1790</v>
          </cell>
          <cell r="B1791" t="str">
            <v>PERFIL C3X5</v>
          </cell>
          <cell r="C1791" t="str">
            <v>Insumos</v>
          </cell>
          <cell r="D1791" t="str">
            <v>KG</v>
          </cell>
          <cell r="E1791">
            <v>3646</v>
          </cell>
          <cell r="F1791">
            <v>3064</v>
          </cell>
        </row>
        <row r="1792">
          <cell r="A1792" t="str">
            <v>I1791</v>
          </cell>
          <cell r="B1792" t="str">
            <v>LEGALIZACION Y RETIE</v>
          </cell>
          <cell r="C1792" t="str">
            <v>Insumos</v>
          </cell>
          <cell r="D1792" t="str">
            <v>UND</v>
          </cell>
          <cell r="E1792">
            <v>3589265</v>
          </cell>
          <cell r="F1792">
            <v>3016189</v>
          </cell>
        </row>
        <row r="1793">
          <cell r="A1793" t="str">
            <v>I1792</v>
          </cell>
          <cell r="B1793" t="str">
            <v>SUMINSTRO DE TRANSPORTE E INSTALACION CABINAS SANITARIAS EN ACERO INOXIDABLE AISI SAE 304 2B SATINADA IVA INCLUIDO</v>
          </cell>
          <cell r="C1793" t="str">
            <v>Insumos</v>
          </cell>
          <cell r="D1793" t="str">
            <v>M2</v>
          </cell>
          <cell r="E1793">
            <v>537672</v>
          </cell>
          <cell r="F1793">
            <v>451825</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315858</v>
          </cell>
          <cell r="F1794">
            <v>265427</v>
          </cell>
        </row>
        <row r="1795">
          <cell r="A1795" t="str">
            <v>I1794</v>
          </cell>
          <cell r="B1795" t="str">
            <v>SUMINISTRO TRANSPORTE E INSTALCION DE 60000 PCI (INCLUYE ALAMBRE NEGRO Y FIGURACION)</v>
          </cell>
          <cell r="C1795" t="str">
            <v>Insumos</v>
          </cell>
          <cell r="D1795" t="str">
            <v>KG</v>
          </cell>
          <cell r="E1795">
            <v>5480</v>
          </cell>
          <cell r="F1795">
            <v>4605</v>
          </cell>
        </row>
        <row r="1796">
          <cell r="A1796" t="str">
            <v>I1795</v>
          </cell>
          <cell r="B1796" t="str">
            <v>SUMINISTRO TRANSPORTE E INSTALACION ACERO DE 60000 PCI( INCLUYE ALAMBRE NEGRO Y FIGURACION)</v>
          </cell>
          <cell r="C1796" t="str">
            <v>Insumos</v>
          </cell>
          <cell r="D1796" t="str">
            <v>KG</v>
          </cell>
          <cell r="E1796">
            <v>5480</v>
          </cell>
          <cell r="F1796">
            <v>4605</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544373</v>
          </cell>
          <cell r="F1797">
            <v>457456</v>
          </cell>
        </row>
        <row r="1798">
          <cell r="A1798" t="str">
            <v>I1797</v>
          </cell>
          <cell r="B1798" t="str">
            <v>BANCA EN CONCRETO DE 21 MPA ANCHO 0,3 MTS</v>
          </cell>
          <cell r="C1798" t="str">
            <v>Insumos</v>
          </cell>
          <cell r="D1798" t="str">
            <v>ML</v>
          </cell>
          <cell r="E1798">
            <v>108582</v>
          </cell>
          <cell r="F1798">
            <v>91245</v>
          </cell>
        </row>
        <row r="1799">
          <cell r="A1799" t="str">
            <v>I1798</v>
          </cell>
          <cell r="B1799" t="str">
            <v>SUMINISTROTRANS E INSTALACION ACERO DE 60000 PCI (INCLUYE ALAMBRE NEGRO Y FIGURACION)</v>
          </cell>
          <cell r="C1799" t="str">
            <v>Insumos</v>
          </cell>
          <cell r="D1799" t="str">
            <v>KG</v>
          </cell>
          <cell r="E1799">
            <v>5480</v>
          </cell>
          <cell r="F1799">
            <v>4605</v>
          </cell>
        </row>
        <row r="1800">
          <cell r="A1800" t="str">
            <v>I1799</v>
          </cell>
          <cell r="B1800" t="str">
            <v>SUMINISTRO TRANSPORTE E INSTALACION ACERO DE 60000 PCI (INCLUYE ALAMBRE NEGRO Y FIGURACION)</v>
          </cell>
          <cell r="C1800" t="str">
            <v>Insumos</v>
          </cell>
          <cell r="D1800" t="str">
            <v>KG</v>
          </cell>
          <cell r="E1800">
            <v>5480</v>
          </cell>
          <cell r="F1800">
            <v>4605</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526426</v>
          </cell>
          <cell r="F1801">
            <v>442375</v>
          </cell>
        </row>
        <row r="1802">
          <cell r="A1802" t="str">
            <v>I1801</v>
          </cell>
          <cell r="B1802" t="str">
            <v>DESMONTE DE COLUMNAS EN MADERA</v>
          </cell>
          <cell r="C1802" t="str">
            <v>Insumos</v>
          </cell>
          <cell r="D1802" t="str">
            <v>UND</v>
          </cell>
          <cell r="E1802">
            <v>13160</v>
          </cell>
          <cell r="F1802">
            <v>11059</v>
          </cell>
        </row>
        <row r="1803">
          <cell r="A1803" t="str">
            <v>I1802</v>
          </cell>
          <cell r="B1803" t="str">
            <v>DESMONTE DE COLUMNA METALICA</v>
          </cell>
          <cell r="C1803" t="str">
            <v>Insumos</v>
          </cell>
          <cell r="D1803" t="str">
            <v>ML</v>
          </cell>
          <cell r="E1803">
            <v>10003</v>
          </cell>
          <cell r="F1803">
            <v>8406</v>
          </cell>
        </row>
        <row r="1804">
          <cell r="A1804" t="str">
            <v>I1803</v>
          </cell>
          <cell r="B1804" t="str">
            <v>DESMONTE DE CERCHA METALICA</v>
          </cell>
          <cell r="C1804" t="str">
            <v>Insumos</v>
          </cell>
          <cell r="D1804" t="str">
            <v>ML</v>
          </cell>
          <cell r="E1804">
            <v>15096</v>
          </cell>
          <cell r="F1804">
            <v>12686</v>
          </cell>
        </row>
        <row r="1805">
          <cell r="A1805" t="str">
            <v>I1804</v>
          </cell>
          <cell r="B1805" t="str">
            <v>DESMONTE DE PERFILES METALICOS</v>
          </cell>
          <cell r="C1805" t="str">
            <v>Insumos</v>
          </cell>
          <cell r="D1805" t="str">
            <v>ML</v>
          </cell>
          <cell r="E1805">
            <v>10003</v>
          </cell>
          <cell r="F1805">
            <v>8406</v>
          </cell>
        </row>
        <row r="1806">
          <cell r="A1806" t="str">
            <v>I1805</v>
          </cell>
          <cell r="B1806" t="str">
            <v>DEMOLICION MUROS EN LADRILLO</v>
          </cell>
          <cell r="C1806" t="str">
            <v>Insumos</v>
          </cell>
          <cell r="D1806" t="str">
            <v>M2</v>
          </cell>
          <cell r="E1806">
            <v>12563</v>
          </cell>
          <cell r="F1806">
            <v>10557</v>
          </cell>
        </row>
        <row r="1807">
          <cell r="A1807" t="str">
            <v>I1806</v>
          </cell>
          <cell r="B1807" t="str">
            <v>DISPOSICION FINAL BOTADERO</v>
          </cell>
          <cell r="C1807" t="str">
            <v>Insumos</v>
          </cell>
          <cell r="D1807" t="str">
            <v>KG</v>
          </cell>
          <cell r="E1807">
            <v>42</v>
          </cell>
          <cell r="F1807">
            <v>35</v>
          </cell>
        </row>
        <row r="1808">
          <cell r="A1808" t="str">
            <v>I1807</v>
          </cell>
          <cell r="B1808" t="str">
            <v>TUBO CUADRADO 3/4 X 3/4PULGADA X 1.5MM X 6M COLMENA</v>
          </cell>
          <cell r="C1808" t="str">
            <v>Insumos</v>
          </cell>
          <cell r="D1808" t="str">
            <v>UND</v>
          </cell>
          <cell r="E1808">
            <v>21797</v>
          </cell>
          <cell r="F1808">
            <v>18317</v>
          </cell>
        </row>
        <row r="1809">
          <cell r="A1809" t="str">
            <v>I1808</v>
          </cell>
          <cell r="B1809" t="str">
            <v>CERRAMIENTO PROVISIONAL CON SEÑALIZADOR Y TELA DE CRRRAMIENTO</v>
          </cell>
          <cell r="C1809" t="str">
            <v>Insumos</v>
          </cell>
          <cell r="D1809" t="str">
            <v>ML</v>
          </cell>
          <cell r="E1809">
            <v>6678</v>
          </cell>
          <cell r="F1809">
            <v>5612</v>
          </cell>
        </row>
        <row r="1810">
          <cell r="A1810" t="str">
            <v>I1809</v>
          </cell>
          <cell r="B1810" t="str">
            <v>AVISOS SEÑALIZACION</v>
          </cell>
          <cell r="C1810" t="str">
            <v>Insumos</v>
          </cell>
          <cell r="D1810" t="str">
            <v>UND</v>
          </cell>
          <cell r="E1810">
            <v>166717</v>
          </cell>
          <cell r="F1810">
            <v>140098</v>
          </cell>
        </row>
        <row r="1811">
          <cell r="A1811" t="str">
            <v>I1810</v>
          </cell>
          <cell r="B1811" t="str">
            <v>GUADUA SOBREBASA LONGITUD PROMEDIO L = 5MT</v>
          </cell>
          <cell r="C1811" t="str">
            <v>Insumos</v>
          </cell>
          <cell r="D1811" t="str">
            <v>M</v>
          </cell>
          <cell r="E1811">
            <v>4784</v>
          </cell>
          <cell r="F1811">
            <v>4020</v>
          </cell>
        </row>
        <row r="1812">
          <cell r="A1812" t="str">
            <v>I1811</v>
          </cell>
          <cell r="B1812" t="str">
            <v>TELA DE CERRAMIENTO A= 2,10 M ( ROLLO POR 100 M)</v>
          </cell>
          <cell r="C1812" t="str">
            <v>Insumos</v>
          </cell>
          <cell r="D1812" t="str">
            <v>M</v>
          </cell>
          <cell r="E1812">
            <v>1317</v>
          </cell>
          <cell r="F1812">
            <v>1107</v>
          </cell>
        </row>
        <row r="1813">
          <cell r="A1813" t="str">
            <v>I1812</v>
          </cell>
          <cell r="B1813" t="str">
            <v>EXCAVACION EN MATERIAL COMUN SECO DE 0.2M MANUAL</v>
          </cell>
          <cell r="C1813" t="str">
            <v>Insumos</v>
          </cell>
          <cell r="D1813" t="str">
            <v>M</v>
          </cell>
          <cell r="E1813">
            <v>33061</v>
          </cell>
          <cell r="F1813">
            <v>27782</v>
          </cell>
        </row>
        <row r="1814">
          <cell r="A1814" t="str">
            <v>I1813</v>
          </cell>
          <cell r="B1814" t="str">
            <v>PINTURA BASE INMUNIZANTE TRANSPARENTE MADERA X1/4GAL</v>
          </cell>
          <cell r="C1814" t="str">
            <v>Insumos</v>
          </cell>
          <cell r="D1814" t="str">
            <v>UND</v>
          </cell>
          <cell r="E1814">
            <v>35892</v>
          </cell>
          <cell r="F1814">
            <v>30161</v>
          </cell>
        </row>
        <row r="1815">
          <cell r="A1815" t="str">
            <v>I1814</v>
          </cell>
          <cell r="B1815" t="str">
            <v>TABLA 2,54 X 18 - 20 X 300 CM CEDRO ROJO CEPILLADA AMBAS CARAS</v>
          </cell>
          <cell r="C1815" t="str">
            <v>Insumos</v>
          </cell>
          <cell r="D1815" t="str">
            <v>UND</v>
          </cell>
          <cell r="E1815">
            <v>29908</v>
          </cell>
          <cell r="F1815">
            <v>25133</v>
          </cell>
        </row>
        <row r="1816">
          <cell r="A1816" t="str">
            <v>I1815</v>
          </cell>
          <cell r="B1816" t="str">
            <v>BARNIZ TRANSPARENTE 1 GALÓN SINTÉTICO</v>
          </cell>
          <cell r="C1816" t="str">
            <v>Insumos</v>
          </cell>
          <cell r="D1816" t="str">
            <v>GAL</v>
          </cell>
          <cell r="E1816">
            <v>41875</v>
          </cell>
          <cell r="F1816">
            <v>35189</v>
          </cell>
        </row>
        <row r="1817">
          <cell r="A1817" t="str">
            <v>I1816</v>
          </cell>
          <cell r="B1817" t="str">
            <v>DESMONTE CUBIERTA</v>
          </cell>
          <cell r="C1817" t="str">
            <v>Insumos</v>
          </cell>
          <cell r="D1817" t="str">
            <v>M2</v>
          </cell>
          <cell r="E1817">
            <v>12387</v>
          </cell>
          <cell r="F1817">
            <v>10409</v>
          </cell>
        </row>
        <row r="1818">
          <cell r="A1818" t="str">
            <v>I1817</v>
          </cell>
          <cell r="B1818" t="str">
            <v>PERFIL METALICO A572GR-50 CAL. 16 1 1/2 X 3 (40 MM X 80 MM)"</v>
          </cell>
          <cell r="C1818" t="str">
            <v>Insumos</v>
          </cell>
          <cell r="D1818" t="str">
            <v>ML</v>
          </cell>
          <cell r="E1818">
            <v>11110</v>
          </cell>
          <cell r="F1818">
            <v>9336</v>
          </cell>
        </row>
        <row r="1819">
          <cell r="A1819" t="str">
            <v>I1818</v>
          </cell>
          <cell r="B1819" t="str">
            <v>TEJA A-360 TRAPEZOIDAL AJOVER A=0.82 X L=6 M</v>
          </cell>
          <cell r="C1819" t="str">
            <v>Insumos</v>
          </cell>
          <cell r="D1819" t="str">
            <v>M2</v>
          </cell>
          <cell r="E1819">
            <v>39857</v>
          </cell>
          <cell r="F1819">
            <v>33493</v>
          </cell>
        </row>
        <row r="1820">
          <cell r="A1820" t="str">
            <v>I1819</v>
          </cell>
          <cell r="B1820" t="str">
            <v>TORNILLO CUBIERTA FIJADOR ALA</v>
          </cell>
          <cell r="C1820" t="str">
            <v>Insumos</v>
          </cell>
          <cell r="D1820" t="str">
            <v>UND</v>
          </cell>
          <cell r="E1820">
            <v>239</v>
          </cell>
          <cell r="F1820">
            <v>201</v>
          </cell>
        </row>
        <row r="1821">
          <cell r="A1821" t="str">
            <v>I1820</v>
          </cell>
          <cell r="B1821" t="str">
            <v>TORNILLO CUBIERTA AUTOPERFORANTE ARANDELA</v>
          </cell>
          <cell r="C1821" t="str">
            <v>Insumos</v>
          </cell>
          <cell r="D1821" t="str">
            <v>UND</v>
          </cell>
          <cell r="E1821">
            <v>718</v>
          </cell>
          <cell r="F1821">
            <v>603</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5307356</v>
          </cell>
          <cell r="F1822">
            <v>4459963</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2104862</v>
          </cell>
          <cell r="F1823">
            <v>1768792</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2302192</v>
          </cell>
          <cell r="F1824">
            <v>1934615</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322904</v>
          </cell>
          <cell r="F1825">
            <v>271348</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119595</v>
          </cell>
          <cell r="F1826">
            <v>100500</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1304148</v>
          </cell>
          <cell r="F1827">
            <v>1095923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2391887</v>
          </cell>
          <cell r="F1828">
            <v>2009989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478378</v>
          </cell>
          <cell r="F1829">
            <v>401998</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1954087</v>
          </cell>
          <cell r="F1830">
            <v>1642090</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832891</v>
          </cell>
          <cell r="F1831">
            <v>699908</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1954087</v>
          </cell>
          <cell r="F1832">
            <v>1642090</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2733585</v>
          </cell>
          <cell r="F1833">
            <v>2297130</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1566116</v>
          </cell>
          <cell r="F1834">
            <v>1316064</v>
          </cell>
        </row>
        <row r="1835">
          <cell r="A1835" t="str">
            <v>I1834</v>
          </cell>
          <cell r="B1835" t="str">
            <v>NAVE EN MADERA TRIPLEX DE 0,90 X 2,05 M, ENTAMBORADA</v>
          </cell>
          <cell r="C1835" t="str">
            <v>Insumos</v>
          </cell>
          <cell r="D1835" t="str">
            <v>UND</v>
          </cell>
          <cell r="E1835">
            <v>142374</v>
          </cell>
          <cell r="F1835">
            <v>119642</v>
          </cell>
        </row>
        <row r="1836">
          <cell r="A1836" t="str">
            <v>I1835</v>
          </cell>
          <cell r="B1836" t="str">
            <v>TOPE PUERTA RESORTE CROMO</v>
          </cell>
          <cell r="C1836" t="str">
            <v>Insumos</v>
          </cell>
          <cell r="D1836" t="str">
            <v>UND</v>
          </cell>
          <cell r="E1836">
            <v>3062</v>
          </cell>
          <cell r="F1836">
            <v>2573</v>
          </cell>
        </row>
        <row r="1837">
          <cell r="A1837" t="str">
            <v>I1836</v>
          </cell>
          <cell r="B1837" t="str">
            <v>GUARDAESCOBA MEDIA CAÑA EN PVC BLANCO 0,09 X 3,00 M</v>
          </cell>
          <cell r="C1837" t="str">
            <v>Insumos</v>
          </cell>
          <cell r="D1837" t="str">
            <v>ML</v>
          </cell>
          <cell r="E1837">
            <v>38405</v>
          </cell>
          <cell r="F1837">
            <v>32273</v>
          </cell>
        </row>
        <row r="1838">
          <cell r="A1838" t="str">
            <v>I1837</v>
          </cell>
          <cell r="B1838" t="str">
            <v>PORCELANATO URBAN ARENA 56,6 X 56,6 CM.</v>
          </cell>
          <cell r="C1838" t="str">
            <v>Insumos</v>
          </cell>
          <cell r="D1838" t="str">
            <v>M2</v>
          </cell>
          <cell r="E1838">
            <v>67240</v>
          </cell>
          <cell r="F1838">
            <v>56504</v>
          </cell>
        </row>
        <row r="1839">
          <cell r="A1839" t="str">
            <v>I1838</v>
          </cell>
          <cell r="B1839" t="str">
            <v>PINTURA SIKAFLOOR REF. 2430</v>
          </cell>
          <cell r="C1839" t="str">
            <v>Insumos</v>
          </cell>
          <cell r="D1839" t="str">
            <v>GAL</v>
          </cell>
          <cell r="E1839">
            <v>173660</v>
          </cell>
          <cell r="F1839">
            <v>145933</v>
          </cell>
        </row>
        <row r="1840">
          <cell r="A1840" t="str">
            <v>I1839</v>
          </cell>
          <cell r="B1840" t="str">
            <v>LLAVE TERMINAL DE COBRE ROSCADA DE 1/2"</v>
          </cell>
          <cell r="C1840" t="str">
            <v>Insumos</v>
          </cell>
          <cell r="D1840" t="str">
            <v>UND</v>
          </cell>
          <cell r="E1840">
            <v>23212</v>
          </cell>
          <cell r="F1840">
            <v>19506</v>
          </cell>
        </row>
        <row r="1841">
          <cell r="A1841" t="str">
            <v>I1840</v>
          </cell>
          <cell r="B1841" t="str">
            <v>SUMINISTRO DE PROTECCION  2X20 A; 10 KA, INCRUSTAR</v>
          </cell>
          <cell r="C1841" t="str">
            <v>Insumos</v>
          </cell>
          <cell r="D1841" t="str">
            <v>UND</v>
          </cell>
          <cell r="E1841">
            <v>41278</v>
          </cell>
          <cell r="F1841">
            <v>34687</v>
          </cell>
        </row>
        <row r="1842">
          <cell r="A1842" t="str">
            <v>I1841</v>
          </cell>
          <cell r="B1842" t="str">
            <v>TUBO UNION PLATINO RDE 21 PVC  2" 200 PSI</v>
          </cell>
          <cell r="C1842" t="str">
            <v>Insumos</v>
          </cell>
          <cell r="D1842" t="str">
            <v>M</v>
          </cell>
          <cell r="E1842">
            <v>46434</v>
          </cell>
          <cell r="F1842">
            <v>39020</v>
          </cell>
        </row>
        <row r="1843">
          <cell r="A1843" t="str">
            <v>I1842</v>
          </cell>
          <cell r="B1843" t="str">
            <v>BLOQUE CON BASE EN CEMENTO GRAMOQUIN PEATONAL A=43; B=59; H=6 CM</v>
          </cell>
          <cell r="C1843" t="str">
            <v>Insumos</v>
          </cell>
          <cell r="D1843" t="str">
            <v>M2</v>
          </cell>
          <cell r="E1843">
            <v>51141</v>
          </cell>
          <cell r="F1843">
            <v>42976</v>
          </cell>
        </row>
        <row r="1844">
          <cell r="A1844" t="str">
            <v>I1843</v>
          </cell>
          <cell r="B1844" t="str">
            <v>TELERA ALGARROBO 0,4 X 0,18 X 3,00 M</v>
          </cell>
          <cell r="C1844" t="str">
            <v>Insumos</v>
          </cell>
          <cell r="D1844" t="str">
            <v>UND</v>
          </cell>
          <cell r="E1844">
            <v>71786</v>
          </cell>
          <cell r="F1844">
            <v>60324</v>
          </cell>
        </row>
        <row r="1845">
          <cell r="A1845" t="str">
            <v>I1844</v>
          </cell>
          <cell r="B1845" t="str">
            <v>BARNIZ BRILLANTE EXTERIOR</v>
          </cell>
          <cell r="C1845" t="str">
            <v>Insumos</v>
          </cell>
          <cell r="D1845" t="str">
            <v>GAL</v>
          </cell>
          <cell r="E1845">
            <v>60898</v>
          </cell>
          <cell r="F1845">
            <v>51175</v>
          </cell>
        </row>
        <row r="1846">
          <cell r="A1846" t="str">
            <v>I1845</v>
          </cell>
          <cell r="B1846" t="str">
            <v>LACA PARA MADERA</v>
          </cell>
          <cell r="C1846" t="str">
            <v>Insumos</v>
          </cell>
          <cell r="D1846" t="str">
            <v>GAL</v>
          </cell>
          <cell r="E1846">
            <v>44147</v>
          </cell>
          <cell r="F1846">
            <v>37098</v>
          </cell>
        </row>
        <row r="1847">
          <cell r="A1847" t="str">
            <v>I1846</v>
          </cell>
          <cell r="B1847" t="str">
            <v>VARILLA ESQUELETO CHANUL</v>
          </cell>
          <cell r="C1847" t="str">
            <v>Insumos</v>
          </cell>
          <cell r="D1847" t="str">
            <v>ML</v>
          </cell>
          <cell r="E1847">
            <v>4186</v>
          </cell>
          <cell r="F1847">
            <v>3518</v>
          </cell>
        </row>
        <row r="1848">
          <cell r="A1848" t="str">
            <v>I1847</v>
          </cell>
          <cell r="B1848" t="str">
            <v>BARNIZ POLIURETANO EXTRA</v>
          </cell>
          <cell r="C1848" t="str">
            <v>Insumos</v>
          </cell>
          <cell r="D1848" t="str">
            <v>GAL</v>
          </cell>
          <cell r="E1848">
            <v>90809</v>
          </cell>
          <cell r="F1848">
            <v>76310</v>
          </cell>
        </row>
        <row r="1849">
          <cell r="A1849" t="str">
            <v>I1848</v>
          </cell>
          <cell r="B1849" t="str">
            <v>HUELLA MADERA ALGARROBO 0,2 X 0,18 X 1,00 M</v>
          </cell>
          <cell r="C1849" t="str">
            <v>Insumos</v>
          </cell>
          <cell r="D1849" t="str">
            <v>UND</v>
          </cell>
          <cell r="E1849">
            <v>33499</v>
          </cell>
          <cell r="F1849">
            <v>28150</v>
          </cell>
        </row>
        <row r="1850">
          <cell r="A1850" t="str">
            <v>I1849</v>
          </cell>
          <cell r="B1850" t="str">
            <v>PERFIL PHR-C 305X80 CAL 12</v>
          </cell>
          <cell r="C1850" t="str">
            <v>Insumos</v>
          </cell>
          <cell r="D1850" t="str">
            <v>KG</v>
          </cell>
          <cell r="E1850">
            <v>4026</v>
          </cell>
          <cell r="F1850">
            <v>3383</v>
          </cell>
        </row>
        <row r="1851">
          <cell r="A1851" t="str">
            <v>I1850</v>
          </cell>
          <cell r="B1851" t="str">
            <v>TUBO ESTRUCTURAL CUADRADO 40X40X3 MM</v>
          </cell>
          <cell r="C1851" t="str">
            <v>Insumos</v>
          </cell>
          <cell r="D1851" t="str">
            <v>KG</v>
          </cell>
          <cell r="E1851">
            <v>13880</v>
          </cell>
          <cell r="F1851">
            <v>11664</v>
          </cell>
        </row>
        <row r="1852">
          <cell r="A1852" t="str">
            <v>I1851</v>
          </cell>
          <cell r="B1852" t="str">
            <v>YEPROMEC</v>
          </cell>
          <cell r="C1852" t="str">
            <v>Insumos</v>
          </cell>
          <cell r="D1852" t="str">
            <v>M2</v>
          </cell>
          <cell r="E1852">
            <v>26218</v>
          </cell>
          <cell r="F1852">
            <v>22032</v>
          </cell>
        </row>
        <row r="1853">
          <cell r="A1853" t="str">
            <v>I1852</v>
          </cell>
          <cell r="B1853" t="str">
            <v>MONOCAPA</v>
          </cell>
          <cell r="C1853" t="str">
            <v>Insumos</v>
          </cell>
          <cell r="D1853" t="str">
            <v>M2</v>
          </cell>
          <cell r="E1853">
            <v>18351</v>
          </cell>
          <cell r="F1853">
            <v>15421</v>
          </cell>
        </row>
        <row r="1854">
          <cell r="A1854" t="str">
            <v>I1853</v>
          </cell>
          <cell r="B1854" t="str">
            <v>YEPROFINO</v>
          </cell>
          <cell r="C1854" t="str">
            <v>Insumos</v>
          </cell>
          <cell r="D1854" t="str">
            <v>M2</v>
          </cell>
          <cell r="E1854">
            <v>18351</v>
          </cell>
          <cell r="F1854">
            <v>15421</v>
          </cell>
        </row>
        <row r="1855">
          <cell r="A1855" t="str">
            <v>I1854</v>
          </cell>
          <cell r="B1855" t="str">
            <v>MALLA PLÁSTICA</v>
          </cell>
          <cell r="C1855" t="str">
            <v>Insumos</v>
          </cell>
          <cell r="D1855" t="str">
            <v>M2</v>
          </cell>
          <cell r="E1855">
            <v>12162</v>
          </cell>
          <cell r="F1855">
            <v>10220</v>
          </cell>
        </row>
        <row r="1856">
          <cell r="A1856" t="str">
            <v>I1855</v>
          </cell>
          <cell r="B1856" t="str">
            <v>BARANDILLAS METALICAS PARA ESCALERA CON PLATINA DE 4" X 1/4" CON TUBO INTERMEDIO METALICO DE 2"</v>
          </cell>
          <cell r="C1856" t="str">
            <v>Insumos</v>
          </cell>
          <cell r="D1856" t="str">
            <v>ML</v>
          </cell>
          <cell r="E1856">
            <v>404391</v>
          </cell>
          <cell r="F1856">
            <v>339824</v>
          </cell>
        </row>
        <row r="1857">
          <cell r="A1857" t="str">
            <v>I1856</v>
          </cell>
          <cell r="B1857" t="str">
            <v>MEDIDOR DE 1" VOLUMÉTRICO TIPO "B"</v>
          </cell>
          <cell r="C1857" t="str">
            <v>Insumos</v>
          </cell>
          <cell r="D1857" t="str">
            <v>UND</v>
          </cell>
          <cell r="E1857">
            <v>1487119</v>
          </cell>
          <cell r="F1857">
            <v>1249680</v>
          </cell>
        </row>
        <row r="1858">
          <cell r="A1858" t="str">
            <v>I1857</v>
          </cell>
          <cell r="B1858" t="str">
            <v>FILTRO YEE 1"</v>
          </cell>
          <cell r="C1858" t="str">
            <v>Insumos</v>
          </cell>
          <cell r="D1858" t="str">
            <v>UND</v>
          </cell>
          <cell r="E1858">
            <v>69573</v>
          </cell>
          <cell r="F1858">
            <v>58465</v>
          </cell>
        </row>
        <row r="1859">
          <cell r="A1859" t="str">
            <v>I1858</v>
          </cell>
          <cell r="B1859" t="str">
            <v>TUBERIA ANCLAJE PVC 1" 1/2"</v>
          </cell>
          <cell r="C1859" t="str">
            <v>Insumos</v>
          </cell>
          <cell r="D1859" t="str">
            <v>UND</v>
          </cell>
          <cell r="E1859">
            <v>19251</v>
          </cell>
          <cell r="F1859">
            <v>16177</v>
          </cell>
        </row>
        <row r="1860">
          <cell r="A1860" t="str">
            <v>I1859</v>
          </cell>
          <cell r="B1860" t="str">
            <v>PLATINA L 0.90 X 0.10 M X 1/4”</v>
          </cell>
          <cell r="C1860" t="str">
            <v>Insumos</v>
          </cell>
          <cell r="D1860" t="str">
            <v>UND</v>
          </cell>
          <cell r="E1860">
            <v>54631</v>
          </cell>
          <cell r="F1860">
            <v>45908</v>
          </cell>
        </row>
        <row r="1861">
          <cell r="A1861" t="str">
            <v>I1860</v>
          </cell>
          <cell r="B1861" t="str">
            <v>VIGA CHANUL 20 X 20 CM X 3 M</v>
          </cell>
          <cell r="C1861" t="str">
            <v>Insumos</v>
          </cell>
          <cell r="D1861" t="str">
            <v>UND</v>
          </cell>
          <cell r="E1861">
            <v>268836</v>
          </cell>
          <cell r="F1861">
            <v>225913</v>
          </cell>
        </row>
        <row r="1862">
          <cell r="A1862" t="str">
            <v>I1861</v>
          </cell>
          <cell r="B1862" t="str">
            <v>PERNO GRADO 6</v>
          </cell>
          <cell r="C1862" t="str">
            <v>Insumos</v>
          </cell>
          <cell r="D1862" t="str">
            <v>UND</v>
          </cell>
          <cell r="E1862">
            <v>2756</v>
          </cell>
          <cell r="F1862">
            <v>2316</v>
          </cell>
        </row>
        <row r="1863">
          <cell r="A1863" t="str">
            <v>I1862</v>
          </cell>
          <cell r="B1863" t="str">
            <v>LACA SELLADOR POLIURETANO</v>
          </cell>
          <cell r="C1863" t="str">
            <v>Insumos</v>
          </cell>
          <cell r="D1863" t="str">
            <v>GAL</v>
          </cell>
          <cell r="E1863">
            <v>255795</v>
          </cell>
          <cell r="F1863">
            <v>214954</v>
          </cell>
        </row>
        <row r="1864">
          <cell r="A1864" t="str">
            <v>I1863</v>
          </cell>
          <cell r="B1864" t="str">
            <v>PARAL SOPORTE DE CIERRE MADERA</v>
          </cell>
          <cell r="C1864" t="str">
            <v>Insumos</v>
          </cell>
          <cell r="D1864" t="str">
            <v>UND</v>
          </cell>
          <cell r="E1864">
            <v>8015</v>
          </cell>
          <cell r="F1864">
            <v>6735</v>
          </cell>
        </row>
        <row r="1865">
          <cell r="A1865" t="str">
            <v>I1864</v>
          </cell>
          <cell r="B1865" t="str">
            <v>PARAL SOPORTE TRAMO 0.20 X 0.05 M</v>
          </cell>
          <cell r="C1865" t="str">
            <v>Insumos</v>
          </cell>
          <cell r="D1865" t="str">
            <v>M</v>
          </cell>
          <cell r="E1865">
            <v>65803</v>
          </cell>
          <cell r="F1865">
            <v>55297</v>
          </cell>
        </row>
        <row r="1866">
          <cell r="A1866" t="str">
            <v>I1865</v>
          </cell>
          <cell r="B1866" t="str">
            <v>PASO Y CONTRAPASO SAPAN 0.30 M</v>
          </cell>
          <cell r="C1866" t="str">
            <v>Insumos</v>
          </cell>
          <cell r="D1866" t="str">
            <v>M</v>
          </cell>
          <cell r="E1866">
            <v>90764</v>
          </cell>
          <cell r="F1866">
            <v>76272</v>
          </cell>
        </row>
        <row r="1867">
          <cell r="A1867" t="str">
            <v>I1866</v>
          </cell>
          <cell r="B1867" t="str">
            <v>PERNO DE ANCLAJE 1/2”</v>
          </cell>
          <cell r="C1867" t="str">
            <v>Insumos</v>
          </cell>
          <cell r="D1867" t="str">
            <v>UND</v>
          </cell>
          <cell r="E1867">
            <v>461</v>
          </cell>
          <cell r="F1867">
            <v>387</v>
          </cell>
        </row>
        <row r="1868">
          <cell r="A1868" t="str">
            <v>I1867</v>
          </cell>
          <cell r="B1868" t="str">
            <v>PLATINA DE APOYO 0.30 X 0.30 X 1/4”·</v>
          </cell>
          <cell r="C1868" t="str">
            <v>Insumos</v>
          </cell>
          <cell r="D1868" t="str">
            <v>UND</v>
          </cell>
          <cell r="E1868">
            <v>58960</v>
          </cell>
          <cell r="F1868">
            <v>49546</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543521</v>
          </cell>
          <cell r="F1870">
            <v>456740</v>
          </cell>
        </row>
        <row r="1871">
          <cell r="A1871" t="str">
            <v>I1870</v>
          </cell>
          <cell r="B1871" t="str">
            <v>ASCENSOR EN ESTRUCTURA AUTOPORTANTE CAPACIDAD 6 PERSONAS</v>
          </cell>
          <cell r="C1871" t="str">
            <v>Insumos</v>
          </cell>
          <cell r="D1871" t="str">
            <v>UND</v>
          </cell>
          <cell r="E1871">
            <v>85713043</v>
          </cell>
          <cell r="F1871">
            <v>72027767</v>
          </cell>
        </row>
        <row r="1872">
          <cell r="A1872" t="str">
            <v>I1871</v>
          </cell>
          <cell r="B1872" t="str">
            <v>ACCESORIOS GENERALES DE INSTALACIÓN</v>
          </cell>
          <cell r="C1872" t="str">
            <v>Insumos</v>
          </cell>
          <cell r="D1872" t="str">
            <v>GLB</v>
          </cell>
          <cell r="E1872">
            <v>128776</v>
          </cell>
          <cell r="F1872">
            <v>108215</v>
          </cell>
        </row>
        <row r="1873">
          <cell r="A1873" t="str">
            <v>I1872</v>
          </cell>
          <cell r="B1873" t="str">
            <v>SANITARIO TIPO INSTITUCIONAL BAJO CONSUMO POR DESCARGA, COLOR BLANCO CORONA REF 340021001 O SIMILAR, INCLUYE MUEBLE</v>
          </cell>
          <cell r="C1873" t="str">
            <v>Insumos</v>
          </cell>
          <cell r="D1873" t="str">
            <v>UND</v>
          </cell>
          <cell r="E1873">
            <v>181076</v>
          </cell>
          <cell r="F1873">
            <v>152165</v>
          </cell>
        </row>
        <row r="1874">
          <cell r="A1874" t="str">
            <v>I1873</v>
          </cell>
          <cell r="B1874" t="str">
            <v>LAVAMANOS DE EMPOTRAR LINEA SAN LORENZO COLOR BLANCO DE CORONA REF: O19001001 O SIMILAR.</v>
          </cell>
          <cell r="C1874" t="str">
            <v>Insumos</v>
          </cell>
          <cell r="D1874" t="str">
            <v>UND</v>
          </cell>
          <cell r="E1874">
            <v>212526</v>
          </cell>
          <cell r="F1874">
            <v>178593</v>
          </cell>
        </row>
        <row r="1875">
          <cell r="A1875" t="str">
            <v>I1874</v>
          </cell>
          <cell r="B1875" t="str">
            <v>TOPE PUERTA MEDIA LUNA SATINADO 3/16PG FIXSER O SIMILAR</v>
          </cell>
          <cell r="C1875" t="str">
            <v>Insumos</v>
          </cell>
          <cell r="D1875" t="str">
            <v>UND</v>
          </cell>
          <cell r="E1875">
            <v>9196</v>
          </cell>
          <cell r="F1875">
            <v>7728</v>
          </cell>
        </row>
        <row r="1876">
          <cell r="A1876" t="str">
            <v>I1875</v>
          </cell>
          <cell r="B1876" t="str">
            <v>PISO CERÁMICO DUROPISO (COLOR SEGÚN DISEÑO). TIPO CORONA O SIMILAR.</v>
          </cell>
          <cell r="C1876" t="str">
            <v>Insumos</v>
          </cell>
          <cell r="D1876" t="str">
            <v>M2</v>
          </cell>
          <cell r="E1876">
            <v>61793</v>
          </cell>
          <cell r="F1876">
            <v>51927</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7468185</v>
          </cell>
          <cell r="F1877">
            <v>6275786</v>
          </cell>
        </row>
        <row r="1878">
          <cell r="A1878" t="str">
            <v>I1877</v>
          </cell>
          <cell r="B1878" t="str">
            <v>PERFIL PIPE 1 STD ACERO A572 GR 50 (D = 1 1/2")</v>
          </cell>
          <cell r="C1878" t="str">
            <v>Insumos</v>
          </cell>
          <cell r="D1878" t="str">
            <v>KG</v>
          </cell>
          <cell r="E1878">
            <v>5447</v>
          </cell>
          <cell r="F1878">
            <v>4577</v>
          </cell>
        </row>
        <row r="1879">
          <cell r="A1879" t="str">
            <v>I1878</v>
          </cell>
          <cell r="B1879" t="str">
            <v>CODO 90° ACERO GALVANIZADO  - 2''</v>
          </cell>
          <cell r="C1879" t="str">
            <v>Insumos</v>
          </cell>
          <cell r="D1879" t="str">
            <v>UND</v>
          </cell>
          <cell r="E1879">
            <v>12242</v>
          </cell>
          <cell r="F1879">
            <v>10287</v>
          </cell>
        </row>
        <row r="1880">
          <cell r="A1880" t="str">
            <v>I1879</v>
          </cell>
          <cell r="B1880" t="str">
            <v>SUMINISTRO, TRANSPORTE E INSTALACIÓN DE BRAZO HIDRÁULICO AUTOMÁTICO DE CAPACIDAD (45 - 65) KG (INCLUYE ACCESORIOS DE INSTALACIÓN)</v>
          </cell>
          <cell r="C1880" t="str">
            <v>Insumos</v>
          </cell>
          <cell r="D1880" t="str">
            <v>UND</v>
          </cell>
          <cell r="E1880">
            <v>183272</v>
          </cell>
          <cell r="F1880">
            <v>154010</v>
          </cell>
        </row>
        <row r="1881">
          <cell r="A1881" t="str">
            <v>I1880</v>
          </cell>
          <cell r="B1881" t="str">
            <v>LAMPARA ESPECULAR 2X18 TUBO LED 6500 K O SIMILAR</v>
          </cell>
          <cell r="C1881" t="str">
            <v>Insumos</v>
          </cell>
          <cell r="D1881" t="str">
            <v>UND</v>
          </cell>
          <cell r="E1881">
            <v>90260</v>
          </cell>
          <cell r="F1881">
            <v>75849</v>
          </cell>
        </row>
        <row r="1882">
          <cell r="A1882" t="str">
            <v>I1881</v>
          </cell>
          <cell r="B1882" t="str">
            <v>TUBERÍA CORRUGADA PERFORADA DE USO AGRÍCOLA D = 65 MM PARA DRENES HORIZONTALES</v>
          </cell>
          <cell r="C1882" t="str">
            <v>Insumos</v>
          </cell>
          <cell r="D1882" t="str">
            <v>ML</v>
          </cell>
          <cell r="E1882">
            <v>7267</v>
          </cell>
          <cell r="F1882">
            <v>6107</v>
          </cell>
        </row>
        <row r="1883">
          <cell r="A1883" t="str">
            <v>I1882</v>
          </cell>
          <cell r="B1883" t="str">
            <v>TAPÓN PARA TUBERÍA PERFORADA CORRUGADA DE USO AGRÍCOLA D = 65 MM REF: 2901338</v>
          </cell>
          <cell r="C1883" t="str">
            <v>Insumos</v>
          </cell>
          <cell r="D1883" t="str">
            <v>UND</v>
          </cell>
          <cell r="E1883">
            <v>2014</v>
          </cell>
          <cell r="F1883">
            <v>2010</v>
          </cell>
        </row>
        <row r="1884">
          <cell r="A1884" t="str">
            <v>I1883</v>
          </cell>
          <cell r="B1884" t="str">
            <v>GRAMA SINTETICA CON FIBRAS DE POLIETILENO MONOFILAMENTADO BICOLOR CON UNA ALTURA DE 50MM</v>
          </cell>
          <cell r="C1884" t="str">
            <v>Insumos</v>
          </cell>
          <cell r="D1884" t="str">
            <v>M2</v>
          </cell>
          <cell r="E1884">
            <v>102297</v>
          </cell>
          <cell r="F1884">
            <v>85964</v>
          </cell>
        </row>
        <row r="1885">
          <cell r="A1885" t="str">
            <v>I1884</v>
          </cell>
          <cell r="B1885" t="str">
            <v>CERRADURA YALE 3 MACHUELOS SOBREPONER SOLDAR DERECHA O SIMILAR PARA PUERTA METÁLICA INSTITUCIONAL</v>
          </cell>
          <cell r="C1885" t="str">
            <v>Insumos</v>
          </cell>
          <cell r="D1885" t="str">
            <v>UND</v>
          </cell>
          <cell r="E1885">
            <v>167556</v>
          </cell>
          <cell r="F1885">
            <v>140803</v>
          </cell>
        </row>
        <row r="1886">
          <cell r="A1886" t="str">
            <v>I1885</v>
          </cell>
          <cell r="B1886" t="str">
            <v>JUEGO DE LLAVES (2) PARA ABRIR CERRADURA METÁLICA YALE TRES MACHUELOS</v>
          </cell>
          <cell r="C1886" t="str">
            <v>Insumos</v>
          </cell>
          <cell r="D1886" t="str">
            <v>UND</v>
          </cell>
          <cell r="E1886">
            <v>20517</v>
          </cell>
          <cell r="F1886">
            <v>17241</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280400</v>
          </cell>
          <cell r="F1887">
            <v>235630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553959</v>
          </cell>
          <cell r="F1888">
            <v>465512</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17099</v>
          </cell>
          <cell r="F1889">
            <v>14369</v>
          </cell>
        </row>
        <row r="1890">
          <cell r="A1890" t="str">
            <v>I1889</v>
          </cell>
          <cell r="B1890" t="str">
            <v>PERFIL C EN LÁMINA GALVANIZADA CAL 18-20 (DIMENSIONES SEGÚN DISEÑO) PARA MONTANTES Y VIGAS EN SISTEMA STEEL FRAMING</v>
          </cell>
          <cell r="C1890" t="str">
            <v>Insumos</v>
          </cell>
          <cell r="D1890" t="str">
            <v>ML</v>
          </cell>
          <cell r="E1890">
            <v>6513</v>
          </cell>
          <cell r="F1890">
            <v>5473</v>
          </cell>
        </row>
        <row r="1891">
          <cell r="A1891" t="str">
            <v>I1890</v>
          </cell>
          <cell r="B1891" t="str">
            <v>PERFIL U EN LÁMINA GALVANIZADA GR50 CAL 18-20 (DIMENSIONES SEGÚN DISEÑO) PARA SOLERAS EN SISTEMA STEEL FRAMING</v>
          </cell>
          <cell r="C1891" t="str">
            <v>Insumos</v>
          </cell>
          <cell r="D1891" t="str">
            <v>ML</v>
          </cell>
          <cell r="E1891">
            <v>6513</v>
          </cell>
          <cell r="F1891">
            <v>5473</v>
          </cell>
        </row>
        <row r="1892">
          <cell r="A1892" t="str">
            <v>I1891</v>
          </cell>
          <cell r="B1892" t="str">
            <v>SELLALÓN 3/8" GRIS POLYLON PARA JUNTAS O SIMILAR</v>
          </cell>
          <cell r="C1892" t="str">
            <v>Insumos</v>
          </cell>
          <cell r="D1892" t="str">
            <v>ML</v>
          </cell>
          <cell r="E1892">
            <v>371</v>
          </cell>
          <cell r="F1892">
            <v>312</v>
          </cell>
        </row>
        <row r="1893">
          <cell r="A1893" t="str">
            <v>I1892</v>
          </cell>
          <cell r="B1893" t="str">
            <v>SIKA ANCHORFIX-4 PARA ADHERENCIA 600 CC O SIMILAR</v>
          </cell>
          <cell r="C1893" t="str">
            <v>Insumos</v>
          </cell>
          <cell r="D1893" t="str">
            <v>UND</v>
          </cell>
          <cell r="E1893">
            <v>64139</v>
          </cell>
          <cell r="F1893">
            <v>53898</v>
          </cell>
        </row>
        <row r="1894">
          <cell r="A1894" t="str">
            <v>I1893</v>
          </cell>
          <cell r="B1894" t="str">
            <v>PERNO DE ANCLAJE 1/2" X 4" X 1/4" FIXSER O SIMILAR</v>
          </cell>
          <cell r="C1894" t="str">
            <v>Insumos</v>
          </cell>
          <cell r="D1894" t="str">
            <v>UND</v>
          </cell>
          <cell r="E1894">
            <v>3207</v>
          </cell>
          <cell r="F1894">
            <v>2695</v>
          </cell>
        </row>
        <row r="1895">
          <cell r="A1895" t="str">
            <v>I1894</v>
          </cell>
          <cell r="B1895" t="str">
            <v>PANEL LED REDONDO DE SOBREPONER 12W - SYLVANIA</v>
          </cell>
          <cell r="C1895" t="str">
            <v>Insumos</v>
          </cell>
          <cell r="D1895" t="str">
            <v>UND</v>
          </cell>
          <cell r="E1895">
            <v>18621</v>
          </cell>
          <cell r="F1895">
            <v>15648</v>
          </cell>
        </row>
        <row r="1896">
          <cell r="A1896" t="str">
            <v>I1895</v>
          </cell>
          <cell r="B1896" t="str">
            <v>TABLERO OSB E = 11,1 MM</v>
          </cell>
          <cell r="C1896" t="str">
            <v>Insumos</v>
          </cell>
          <cell r="D1896" t="str">
            <v>M2</v>
          </cell>
          <cell r="E1896">
            <v>19120</v>
          </cell>
          <cell r="F1896">
            <v>16067</v>
          </cell>
        </row>
        <row r="1897">
          <cell r="A1897" t="str">
            <v>I1896</v>
          </cell>
          <cell r="B1897" t="str">
            <v>COLUMNA DE MADERA CHANUL 12X12 CM</v>
          </cell>
          <cell r="C1897" t="str">
            <v>Insumos</v>
          </cell>
          <cell r="D1897" t="str">
            <v>ML</v>
          </cell>
          <cell r="E1897">
            <v>22223</v>
          </cell>
          <cell r="F1897">
            <v>18675</v>
          </cell>
        </row>
        <row r="1898">
          <cell r="A1898" t="str">
            <v>I1897</v>
          </cell>
          <cell r="B1898" t="str">
            <v>CUARTÓN DE MADERA CHANUL</v>
          </cell>
          <cell r="C1898" t="str">
            <v>Insumos</v>
          </cell>
          <cell r="D1898" t="str">
            <v>ML</v>
          </cell>
          <cell r="E1898">
            <v>5363</v>
          </cell>
          <cell r="F1898">
            <v>4507</v>
          </cell>
        </row>
        <row r="1899">
          <cell r="A1899" t="str">
            <v>I1898</v>
          </cell>
          <cell r="B1899" t="str">
            <v>BOLILLO DE 3/4" EN MADERA DE CARRÁ</v>
          </cell>
          <cell r="C1899" t="str">
            <v>Insumos</v>
          </cell>
          <cell r="D1899" t="str">
            <v>ML</v>
          </cell>
          <cell r="E1899">
            <v>1246</v>
          </cell>
          <cell r="F1899">
            <v>1047</v>
          </cell>
        </row>
        <row r="1900">
          <cell r="A1900" t="str">
            <v>I1899</v>
          </cell>
          <cell r="B1900" t="str">
            <v>VIGUETA DE MADERA CHANUL 12X4 CM</v>
          </cell>
          <cell r="C1900" t="str">
            <v>Insumos</v>
          </cell>
          <cell r="D1900" t="str">
            <v>ML</v>
          </cell>
          <cell r="E1900">
            <v>8046</v>
          </cell>
          <cell r="F1900">
            <v>6761</v>
          </cell>
        </row>
        <row r="1901">
          <cell r="A1901" t="str">
            <v>I1900</v>
          </cell>
          <cell r="B1901" t="str">
            <v>LÁMINA DE PVC PARA CIELO RASO DE 9,5 MM</v>
          </cell>
          <cell r="C1901" t="str">
            <v>Insumos</v>
          </cell>
          <cell r="D1901" t="str">
            <v>M2</v>
          </cell>
          <cell r="E1901">
            <v>13026</v>
          </cell>
          <cell r="F1901">
            <v>10946</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57471</v>
          </cell>
          <cell r="F1902">
            <v>48295</v>
          </cell>
        </row>
        <row r="1903">
          <cell r="A1903" t="str">
            <v>I1902</v>
          </cell>
          <cell r="B1903" t="str">
            <v>LÁMINA DE SUPERBOARD E = 20 MM</v>
          </cell>
          <cell r="C1903" t="str">
            <v>Insumos</v>
          </cell>
          <cell r="D1903" t="str">
            <v>M2</v>
          </cell>
          <cell r="E1903">
            <v>52835</v>
          </cell>
          <cell r="F1903">
            <v>44399</v>
          </cell>
        </row>
        <row r="1904">
          <cell r="A1904" t="str">
            <v>I1903</v>
          </cell>
          <cell r="B1904" t="str">
            <v>PLACA DE FIBROCEMENTO TEXTURIZADO PARA CIELO RASO 4 MM</v>
          </cell>
          <cell r="C1904" t="str">
            <v>Insumos</v>
          </cell>
          <cell r="D1904" t="str">
            <v>M2</v>
          </cell>
          <cell r="E1904">
            <v>11174</v>
          </cell>
          <cell r="F1904">
            <v>9390</v>
          </cell>
        </row>
        <row r="1905">
          <cell r="A1905" t="str">
            <v>I1904</v>
          </cell>
          <cell r="B1905" t="str">
            <v>PLACA DE FIBROCEMENTO E = 8 MM</v>
          </cell>
          <cell r="C1905" t="str">
            <v>Insumos</v>
          </cell>
          <cell r="D1905" t="str">
            <v>M2</v>
          </cell>
          <cell r="E1905">
            <v>19349</v>
          </cell>
          <cell r="F1905">
            <v>16260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34605</v>
          </cell>
          <cell r="F1906">
            <v>29080</v>
          </cell>
        </row>
        <row r="1907">
          <cell r="A1907" t="str">
            <v>I1906</v>
          </cell>
          <cell r="B1907" t="str">
            <v>LÁMINA DE FIBROCEMENTO E = 14 MM</v>
          </cell>
          <cell r="C1907" t="str">
            <v>Insumos</v>
          </cell>
          <cell r="D1907" t="str">
            <v>M2</v>
          </cell>
          <cell r="E1907">
            <v>48784</v>
          </cell>
          <cell r="F1907">
            <v>40995</v>
          </cell>
        </row>
        <row r="1908">
          <cell r="A1908" t="str">
            <v>I1907</v>
          </cell>
          <cell r="B1908" t="str">
            <v>ÁNGULO EN ACERO GALVANIZADO 3 X 2 CM CAL 26</v>
          </cell>
          <cell r="C1908" t="str">
            <v>Insumos</v>
          </cell>
          <cell r="D1908" t="str">
            <v>ML</v>
          </cell>
          <cell r="E1908">
            <v>848</v>
          </cell>
          <cell r="F1908">
            <v>713</v>
          </cell>
        </row>
        <row r="1909">
          <cell r="A1909" t="str">
            <v>I1908</v>
          </cell>
          <cell r="B1909" t="str">
            <v>TEJA DE BARRO PARA CUBIERTA TIPO COLONIAL</v>
          </cell>
          <cell r="C1909" t="str">
            <v>Insumos</v>
          </cell>
          <cell r="D1909" t="str">
            <v>UND</v>
          </cell>
          <cell r="E1909">
            <v>1207</v>
          </cell>
          <cell r="F1909">
            <v>1014</v>
          </cell>
        </row>
        <row r="1910">
          <cell r="A1910" t="str">
            <v>I1909</v>
          </cell>
          <cell r="B1910" t="str">
            <v>CARTUCHO PUSH REF. O21121111 CORONA O SIMILAR</v>
          </cell>
          <cell r="C1910" t="str">
            <v>Insumos</v>
          </cell>
          <cell r="D1910" t="str">
            <v>UND</v>
          </cell>
          <cell r="E1910">
            <v>117240</v>
          </cell>
          <cell r="F1910">
            <v>98521</v>
          </cell>
        </row>
        <row r="1911">
          <cell r="A1911" t="str">
            <v>I1910</v>
          </cell>
          <cell r="B1911" t="str">
            <v>ORINAL MEDIANO DE COLGAR  EN PORCELANA COLOR BLANCO TIPO CORONA REF. 00401100-1 O SIMILAR.</v>
          </cell>
          <cell r="C1911" t="str">
            <v>Insumos</v>
          </cell>
          <cell r="D1911" t="str">
            <v>UND</v>
          </cell>
          <cell r="E1911">
            <v>721141</v>
          </cell>
          <cell r="F1911">
            <v>606001</v>
          </cell>
        </row>
        <row r="1912">
          <cell r="A1912" t="str">
            <v>I1911</v>
          </cell>
          <cell r="B1912" t="str">
            <v>SIFÓN PARA ORINAL  TIPO CORONA O SIMILAR REF.. 93301 O SIMILAR</v>
          </cell>
          <cell r="C1912" t="str">
            <v>Insumos</v>
          </cell>
          <cell r="D1912" t="str">
            <v>UND</v>
          </cell>
          <cell r="E1912">
            <v>11348</v>
          </cell>
          <cell r="F1912">
            <v>9536</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693338</v>
          </cell>
          <cell r="F1913">
            <v>582637</v>
          </cell>
        </row>
        <row r="1914">
          <cell r="A1914" t="str">
            <v>I1913</v>
          </cell>
          <cell r="B1914" t="str">
            <v>MALLA ELECTROSOLDADA M-442  Q-9  DIAMETRO 7.5 MM  10 X 10 CM (PESO 7 KG/M2).</v>
          </cell>
          <cell r="C1914" t="str">
            <v>Insumos</v>
          </cell>
          <cell r="D1914" t="str">
            <v>M2</v>
          </cell>
          <cell r="E1914">
            <v>27585</v>
          </cell>
          <cell r="F1914">
            <v>23181</v>
          </cell>
        </row>
        <row r="1915">
          <cell r="A1915" t="str">
            <v>I1914</v>
          </cell>
          <cell r="B1915" t="str">
            <v>TUBERÍA DE 2"  PERFORADA CON TELA</v>
          </cell>
          <cell r="C1915" t="str">
            <v>Insumos</v>
          </cell>
          <cell r="D1915" t="str">
            <v>ML</v>
          </cell>
          <cell r="E1915">
            <v>11034</v>
          </cell>
          <cell r="F1915">
            <v>9272</v>
          </cell>
        </row>
        <row r="1916">
          <cell r="A1916" t="str">
            <v>I1915</v>
          </cell>
          <cell r="B1916" t="str">
            <v>ARGAMASA (CEMENTO Y ARENA 1:1)</v>
          </cell>
          <cell r="C1916" t="str">
            <v>Insumos</v>
          </cell>
          <cell r="D1916" t="str">
            <v>M3</v>
          </cell>
          <cell r="E1916">
            <v>546613</v>
          </cell>
          <cell r="F1916">
            <v>459339</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119684</v>
          </cell>
          <cell r="F1917">
            <v>100575</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137464</v>
          </cell>
          <cell r="F1918">
            <v>115516</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43771</v>
          </cell>
          <cell r="F1919">
            <v>36782</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60183</v>
          </cell>
          <cell r="F1920">
            <v>50574</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71809</v>
          </cell>
          <cell r="F1921">
            <v>60344</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30093</v>
          </cell>
          <cell r="F1922">
            <v>25288</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36247</v>
          </cell>
          <cell r="F1923">
            <v>30460</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50336</v>
          </cell>
          <cell r="F1924">
            <v>42299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7512</v>
          </cell>
          <cell r="F1926">
            <v>6313</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71809</v>
          </cell>
          <cell r="F1927">
            <v>60344</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47189</v>
          </cell>
          <cell r="F1928">
            <v>39655</v>
          </cell>
        </row>
        <row r="1929">
          <cell r="A1929" t="str">
            <v>I1928</v>
          </cell>
          <cell r="B1929" t="str">
            <v>TUBERIA ACERO AL CARBON 1"</v>
          </cell>
          <cell r="C1929" t="str">
            <v>Insumos</v>
          </cell>
          <cell r="D1929" t="str">
            <v>ML</v>
          </cell>
          <cell r="E1929">
            <v>25605</v>
          </cell>
          <cell r="F1929">
            <v>21517</v>
          </cell>
        </row>
        <row r="1930">
          <cell r="A1930" t="str">
            <v>I1929</v>
          </cell>
          <cell r="B1930" t="str">
            <v>ROCIADORES AUTOMATICOS 5,6K 1/2" NTP LISTDO UL - FM</v>
          </cell>
          <cell r="C1930" t="str">
            <v>Insumos</v>
          </cell>
          <cell r="D1930" t="str">
            <v>UND</v>
          </cell>
          <cell r="E1930">
            <v>39393</v>
          </cell>
          <cell r="F1930">
            <v>33103</v>
          </cell>
        </row>
        <row r="1931">
          <cell r="A1931" t="str">
            <v>I1930</v>
          </cell>
          <cell r="B1931" t="str">
            <v>ACCESORIOS PARA LA CONEXION</v>
          </cell>
          <cell r="C1931" t="str">
            <v>Insumos</v>
          </cell>
          <cell r="D1931" t="str">
            <v>UND</v>
          </cell>
          <cell r="E1931">
            <v>24620</v>
          </cell>
          <cell r="F1931">
            <v>20689</v>
          </cell>
        </row>
        <row r="1932">
          <cell r="A1932" t="str">
            <v>I1931</v>
          </cell>
          <cell r="B1932" t="str">
            <v>ESCUDO ROCIADOR</v>
          </cell>
          <cell r="C1932" t="str">
            <v>Insumos</v>
          </cell>
          <cell r="D1932" t="str">
            <v>UND</v>
          </cell>
          <cell r="E1932">
            <v>7058</v>
          </cell>
          <cell r="F1932">
            <v>5931</v>
          </cell>
        </row>
        <row r="1933">
          <cell r="A1933" t="str">
            <v>I1932</v>
          </cell>
          <cell r="B1933" t="str">
            <v>LAMINA DIFUSORA DE LUZ 61X245</v>
          </cell>
          <cell r="C1933" t="str">
            <v>Insumos</v>
          </cell>
          <cell r="D1933" t="str">
            <v>UND</v>
          </cell>
          <cell r="E1933">
            <v>48694</v>
          </cell>
          <cell r="F1933">
            <v>40919</v>
          </cell>
        </row>
        <row r="1934">
          <cell r="A1934" t="str">
            <v>I1933</v>
          </cell>
          <cell r="B1934" t="str">
            <v>VÁLVULA DE 2" EXTREMO LISO</v>
          </cell>
          <cell r="C1934" t="str">
            <v>Insumos</v>
          </cell>
          <cell r="D1934" t="str">
            <v>UND</v>
          </cell>
          <cell r="E1934">
            <v>210687</v>
          </cell>
          <cell r="F1934">
            <v>177048</v>
          </cell>
        </row>
        <row r="1935">
          <cell r="A1935" t="str">
            <v>I1934</v>
          </cell>
          <cell r="B1935" t="str">
            <v>UNIÓN RÁPIDA O PASANTE DE 2" PVC</v>
          </cell>
          <cell r="C1935" t="str">
            <v>Insumos</v>
          </cell>
          <cell r="D1935" t="str">
            <v>UND</v>
          </cell>
          <cell r="E1935">
            <v>14940</v>
          </cell>
          <cell r="F1935">
            <v>12555</v>
          </cell>
        </row>
        <row r="1936">
          <cell r="A1936" t="str">
            <v>I1935</v>
          </cell>
          <cell r="B1936" t="str">
            <v>REGISTRO DE INCORPORACIÓN DE 1/2"</v>
          </cell>
          <cell r="C1936" t="str">
            <v>Insumos</v>
          </cell>
          <cell r="D1936" t="str">
            <v>UND</v>
          </cell>
          <cell r="E1936">
            <v>15863</v>
          </cell>
          <cell r="F1936">
            <v>13330</v>
          </cell>
        </row>
        <row r="1937">
          <cell r="A1937" t="str">
            <v>I1936</v>
          </cell>
          <cell r="B1937" t="str">
            <v>ADAPTADOR PE 16MM</v>
          </cell>
          <cell r="C1937" t="str">
            <v>Insumos</v>
          </cell>
          <cell r="D1937" t="str">
            <v>UND</v>
          </cell>
          <cell r="E1937">
            <v>1725</v>
          </cell>
          <cell r="F1937">
            <v>1725</v>
          </cell>
        </row>
        <row r="1938">
          <cell r="A1938" t="str">
            <v>I1937</v>
          </cell>
          <cell r="B1938" t="str">
            <v>TANQUE AGUA POTABLE PLÁSTICO CAP 5.000 LTS, INCLUYE: TAPA, ACCESORIOS Y MANGUERA FLEXIBLE A TODO COSTO</v>
          </cell>
          <cell r="C1938" t="str">
            <v>Insumos</v>
          </cell>
          <cell r="D1938" t="str">
            <v>UND</v>
          </cell>
          <cell r="E1938">
            <v>4574658</v>
          </cell>
          <cell r="F1938">
            <v>3844250</v>
          </cell>
        </row>
        <row r="1939">
          <cell r="A1939" t="str">
            <v>I1938</v>
          </cell>
          <cell r="B1939" t="str">
            <v>TUBERÍA PE 16MM</v>
          </cell>
          <cell r="C1939" t="str">
            <v>Insumos</v>
          </cell>
          <cell r="D1939" t="str">
            <v>ML</v>
          </cell>
          <cell r="E1939">
            <v>1148</v>
          </cell>
          <cell r="F1939">
            <v>965</v>
          </cell>
        </row>
        <row r="1940">
          <cell r="A1940" t="str">
            <v>I1939</v>
          </cell>
          <cell r="B1940" t="str">
            <v>COLLAR DE DERIVACIÓN PVC 2" X 1/2" INSERTO HEMBRA</v>
          </cell>
          <cell r="C1940" t="str">
            <v>Insumos</v>
          </cell>
          <cell r="D1940" t="str">
            <v>UND</v>
          </cell>
          <cell r="E1940">
            <v>8046</v>
          </cell>
          <cell r="F1940">
            <v>6761</v>
          </cell>
        </row>
        <row r="1941">
          <cell r="A1941" t="str">
            <v>I1940</v>
          </cell>
          <cell r="B1941" t="str">
            <v>ADAPTADOR MACHO PVC 1/2"</v>
          </cell>
          <cell r="C1941" t="str">
            <v>Insumos</v>
          </cell>
          <cell r="D1941" t="str">
            <v>UND</v>
          </cell>
          <cell r="E1941">
            <v>574</v>
          </cell>
          <cell r="F1941">
            <v>482</v>
          </cell>
        </row>
        <row r="1942">
          <cell r="A1942" t="str">
            <v>I1941</v>
          </cell>
          <cell r="B1942" t="str">
            <v>CODO PVC DE 2 X 90º UZ GRAN RADIO</v>
          </cell>
          <cell r="C1942" t="str">
            <v>Insumos</v>
          </cell>
          <cell r="D1942" t="str">
            <v>UND</v>
          </cell>
          <cell r="E1942">
            <v>21264</v>
          </cell>
          <cell r="F1942">
            <v>17869</v>
          </cell>
        </row>
        <row r="1943">
          <cell r="A1943" t="str">
            <v>I1942</v>
          </cell>
          <cell r="B1943" t="str">
            <v>TUBERÍA DE 2" PVC</v>
          </cell>
          <cell r="C1943" t="str">
            <v>Insumos</v>
          </cell>
          <cell r="D1943" t="str">
            <v>ML</v>
          </cell>
          <cell r="E1943">
            <v>8046</v>
          </cell>
          <cell r="F1943">
            <v>6761</v>
          </cell>
        </row>
        <row r="1944">
          <cell r="A1944" t="str">
            <v>I1943</v>
          </cell>
          <cell r="B1944" t="str">
            <v>VÁLVULA FLOTADORA DE 1" COBRE</v>
          </cell>
          <cell r="C1944" t="str">
            <v>Insumos</v>
          </cell>
          <cell r="D1944" t="str">
            <v>UND</v>
          </cell>
          <cell r="E1944">
            <v>128776</v>
          </cell>
          <cell r="F1944">
            <v>108215</v>
          </cell>
        </row>
        <row r="1945">
          <cell r="A1945" t="str">
            <v>I1944</v>
          </cell>
          <cell r="B1945" t="str">
            <v>LISTÓN CHANUL 4 X 9</v>
          </cell>
          <cell r="C1945" t="str">
            <v>Insumos</v>
          </cell>
          <cell r="D1945" t="str">
            <v>ML</v>
          </cell>
          <cell r="E1945">
            <v>3585</v>
          </cell>
          <cell r="F1945">
            <v>3013</v>
          </cell>
        </row>
        <row r="1946">
          <cell r="A1946" t="str">
            <v>I1945</v>
          </cell>
          <cell r="B1946" t="str">
            <v>CINTA ANTIDESLIZANTE DE 48MM</v>
          </cell>
          <cell r="C1946" t="str">
            <v>Insumos</v>
          </cell>
          <cell r="D1946" t="str">
            <v>ML</v>
          </cell>
          <cell r="E1946">
            <v>7630</v>
          </cell>
          <cell r="F1946">
            <v>6412</v>
          </cell>
        </row>
        <row r="1947">
          <cell r="A1947" t="str">
            <v>I1946</v>
          </cell>
          <cell r="B1947" t="str">
            <v>PISO CERÁMICO MIKONOS TECNOLOGIA ARD ALTA RESISTENCIA AL DESLIZAMIENTO (COLOR SEGÚN DISEÑO). TIPO CORONA O SIMILAR.</v>
          </cell>
          <cell r="C1947" t="str">
            <v>Insumos</v>
          </cell>
          <cell r="D1947" t="str">
            <v>M2</v>
          </cell>
          <cell r="E1947">
            <v>25622</v>
          </cell>
          <cell r="F1947">
            <v>21531</v>
          </cell>
        </row>
        <row r="1948">
          <cell r="A1948" t="str">
            <v>I1947</v>
          </cell>
          <cell r="B1948" t="str">
            <v>LECHADA (A/C = 0,45)</v>
          </cell>
          <cell r="C1948" t="str">
            <v>Insumos</v>
          </cell>
          <cell r="D1948" t="str">
            <v>M3</v>
          </cell>
          <cell r="E1948">
            <v>363039</v>
          </cell>
          <cell r="F1948">
            <v>305075</v>
          </cell>
        </row>
        <row r="1949">
          <cell r="A1949" t="str">
            <v>I1948</v>
          </cell>
          <cell r="B1949" t="str">
            <v>TABLA ALGARROBO 18 X 1,8 MM</v>
          </cell>
          <cell r="C1949" t="str">
            <v>Insumos</v>
          </cell>
          <cell r="D1949" t="str">
            <v>M2</v>
          </cell>
          <cell r="E1949">
            <v>77324</v>
          </cell>
          <cell r="F1949">
            <v>64978</v>
          </cell>
        </row>
        <row r="1950">
          <cell r="A1950" t="str">
            <v>I1949</v>
          </cell>
          <cell r="B1950" t="str">
            <v>SELLADA CON BARNIZ MARINO 2 MANOS INCLUYE MATERIALES Y MANO DE OBRA</v>
          </cell>
          <cell r="C1950" t="str">
            <v>Insumos</v>
          </cell>
          <cell r="D1950" t="str">
            <v>M2</v>
          </cell>
          <cell r="E1950">
            <v>29520</v>
          </cell>
          <cell r="F1950">
            <v>24807</v>
          </cell>
        </row>
        <row r="1951">
          <cell r="A1951" t="str">
            <v>I1950</v>
          </cell>
          <cell r="B1951" t="str">
            <v>TORNILLO DRWALL 1 1/4"</v>
          </cell>
          <cell r="C1951" t="str">
            <v>Insumos</v>
          </cell>
          <cell r="D1951" t="str">
            <v>UND</v>
          </cell>
          <cell r="E1951">
            <v>35</v>
          </cell>
          <cell r="F1951">
            <v>29</v>
          </cell>
        </row>
        <row r="1952">
          <cell r="A1952" t="str">
            <v>I1951</v>
          </cell>
          <cell r="B1952" t="str">
            <v>ANGULO 1 1/12" X 1/8"</v>
          </cell>
          <cell r="C1952" t="str">
            <v>Insumos</v>
          </cell>
          <cell r="D1952" t="str">
            <v>ML</v>
          </cell>
          <cell r="E1952">
            <v>6109</v>
          </cell>
          <cell r="F1952">
            <v>5134</v>
          </cell>
        </row>
        <row r="1953">
          <cell r="A1953" t="str">
            <v>I1952</v>
          </cell>
          <cell r="B1953" t="str">
            <v>ÁCIDO OXÁLICO</v>
          </cell>
          <cell r="C1953" t="str">
            <v>Insumos</v>
          </cell>
          <cell r="D1953" t="str">
            <v>KG</v>
          </cell>
          <cell r="E1953">
            <v>5570</v>
          </cell>
          <cell r="F1953">
            <v>4681</v>
          </cell>
        </row>
        <row r="1954">
          <cell r="A1954" t="str">
            <v>I1953</v>
          </cell>
          <cell r="B1954" t="str">
            <v>DILATACIÓN EN PVC</v>
          </cell>
          <cell r="C1954" t="str">
            <v>Insumos</v>
          </cell>
          <cell r="D1954" t="str">
            <v>ML</v>
          </cell>
          <cell r="E1954">
            <v>4010</v>
          </cell>
          <cell r="F1954">
            <v>3370</v>
          </cell>
        </row>
        <row r="1955">
          <cell r="A1955" t="str">
            <v>I1954</v>
          </cell>
          <cell r="B1955" t="str">
            <v>SEÑALIZACIÓN Y AISLAMIENTO DE ZONAS CON CINTA (3 HILOS)</v>
          </cell>
          <cell r="C1955" t="str">
            <v>Insumos</v>
          </cell>
          <cell r="D1955" t="str">
            <v>ML</v>
          </cell>
          <cell r="E1955">
            <v>148</v>
          </cell>
          <cell r="F1955">
            <v>124</v>
          </cell>
        </row>
        <row r="1956">
          <cell r="A1956" t="str">
            <v>I1955</v>
          </cell>
          <cell r="B1956" t="str">
            <v>MALLA DE GALLINERO PARA CONSTRUCCIÓN</v>
          </cell>
          <cell r="C1956" t="str">
            <v>Insumos</v>
          </cell>
          <cell r="D1956" t="str">
            <v>M2</v>
          </cell>
          <cell r="E1956">
            <v>1359</v>
          </cell>
          <cell r="F1956">
            <v>1142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2651</v>
          </cell>
          <cell r="F1958">
            <v>2228</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2957</v>
          </cell>
          <cell r="F1959">
            <v>2485</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13925</v>
          </cell>
          <cell r="F1960">
            <v>11702</v>
          </cell>
        </row>
        <row r="1961">
          <cell r="A1961" t="str">
            <v>I1960</v>
          </cell>
          <cell r="B1961" t="str">
            <v>SUMINISTRO Y APLICACIÓN DE SISTEMA SPORT LINE, CON PRODUCTOS DE SIKA EN COLORES ROJO, VERDE Y AZUL, INCLUYE DEMARCACIÓN DE LÍNEAS.</v>
          </cell>
          <cell r="C1961" t="str">
            <v>Insumos</v>
          </cell>
          <cell r="D1961" t="str">
            <v>M2</v>
          </cell>
          <cell r="E1961">
            <v>50630</v>
          </cell>
          <cell r="F1961">
            <v>42546</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299373</v>
          </cell>
          <cell r="F1962">
            <v>251574</v>
          </cell>
        </row>
        <row r="1963">
          <cell r="A1963" t="str">
            <v>I1962</v>
          </cell>
          <cell r="B1963" t="str">
            <v>SUMINISTRO, TRANSPORTE E INSTALACIÓN DE LETREROS DE MÓDULOS SEGÚN DISEÑO. INSTALACIÓN A TODO COSTO.</v>
          </cell>
          <cell r="C1963" t="str">
            <v>Insumos</v>
          </cell>
          <cell r="D1963" t="str">
            <v>UND</v>
          </cell>
          <cell r="E1963">
            <v>891190</v>
          </cell>
          <cell r="F1963">
            <v>748899</v>
          </cell>
        </row>
        <row r="1964">
          <cell r="A1964" t="str">
            <v>I1963</v>
          </cell>
          <cell r="B1964" t="str">
            <v>SUMINISTRO, TRANSPORTE E INSTALACIÓN DE CHORRO TIPO LAMINAR DE COLORES. INSTALACIÓN A TODO COSTO.</v>
          </cell>
          <cell r="C1964" t="str">
            <v>Insumos</v>
          </cell>
          <cell r="D1964" t="str">
            <v>UND</v>
          </cell>
          <cell r="E1964">
            <v>3448233</v>
          </cell>
          <cell r="F1964">
            <v>2897675</v>
          </cell>
        </row>
        <row r="1965">
          <cell r="A1965" t="str">
            <v>I1964</v>
          </cell>
          <cell r="B1965" t="str">
            <v>SUMINISTRO, TRANSPORTE E INSTALACIÓN DE FILTRO DE CARTUCHO. INSTALACIÓN A TODO COSTO.</v>
          </cell>
          <cell r="C1965" t="str">
            <v>Insumos</v>
          </cell>
          <cell r="D1965" t="str">
            <v>UND</v>
          </cell>
          <cell r="E1965">
            <v>62757</v>
          </cell>
          <cell r="F1965">
            <v>52737</v>
          </cell>
        </row>
        <row r="1966">
          <cell r="A1966" t="str">
            <v>I1965</v>
          </cell>
          <cell r="B1966" t="str">
            <v>SUMINISTRO, TRANSPORTE E INSTALACIÓN DE TRANSFORMADOR DE 50 W A 12 W. INSTALACIÓN A TODO COSTO.</v>
          </cell>
          <cell r="C1966" t="str">
            <v>Insumos</v>
          </cell>
          <cell r="D1966" t="str">
            <v>UND</v>
          </cell>
          <cell r="E1966">
            <v>30803</v>
          </cell>
          <cell r="F1966">
            <v>25885</v>
          </cell>
        </row>
        <row r="1967">
          <cell r="A1967" t="str">
            <v>I1966</v>
          </cell>
          <cell r="B1967" t="str">
            <v>SUMINISTRO, TRANSPORTE E INSTALACIÓN DE BOMBA SUMERGIBLE MONOFASICA REF DM 20-N. INSTALACIÓN A TODO COSTO</v>
          </cell>
          <cell r="C1967" t="str">
            <v>Insumos</v>
          </cell>
          <cell r="D1967" t="str">
            <v>UND</v>
          </cell>
          <cell r="E1967">
            <v>5172352</v>
          </cell>
          <cell r="F1967">
            <v>4346514</v>
          </cell>
        </row>
        <row r="1968">
          <cell r="A1968" t="str">
            <v>I1967</v>
          </cell>
          <cell r="B1968" t="str">
            <v>SUMINISTRO, TRANSPORTE E INSTALACIÓN DE CAJAS DE ANDÉN PLÁSTICAS. INSTALACIÓN A TODO COSTO.</v>
          </cell>
          <cell r="C1968" t="str">
            <v>Insumos</v>
          </cell>
          <cell r="D1968" t="str">
            <v>UND</v>
          </cell>
          <cell r="E1968">
            <v>68965</v>
          </cell>
          <cell r="F1968">
            <v>57954</v>
          </cell>
        </row>
        <row r="1969">
          <cell r="A1969" t="str">
            <v>I1968</v>
          </cell>
          <cell r="B1969" t="str">
            <v>SUMINISTRO, TRANSPORTE E INSTALACIÓN DE SENSOR ELECTRICO TIPO FLOTADOR. INSTALACIÓN A TODO COSTO.</v>
          </cell>
          <cell r="C1969" t="str">
            <v>Insumos</v>
          </cell>
          <cell r="D1969" t="str">
            <v>UND</v>
          </cell>
          <cell r="E1969">
            <v>172412</v>
          </cell>
          <cell r="F1969">
            <v>144884</v>
          </cell>
        </row>
        <row r="1970">
          <cell r="A1970" t="str">
            <v>I1969</v>
          </cell>
          <cell r="B1970" t="str">
            <v>SUMINISTRO E INSTALACION  CABLE ENCAUCHETADO 3X14 AWG (SENSORES, CHORROS,  Y FLOTADORES). INSTALACIÒN A TODO COSTO.</v>
          </cell>
          <cell r="C1970" t="str">
            <v>Insumos</v>
          </cell>
          <cell r="D1970" t="str">
            <v>ML</v>
          </cell>
          <cell r="E1970">
            <v>13792</v>
          </cell>
          <cell r="F1970">
            <v>11590</v>
          </cell>
        </row>
        <row r="1971">
          <cell r="A1971" t="str">
            <v>I1970</v>
          </cell>
          <cell r="B1971" t="str">
            <v>SUMINISTRO E INSTALACION  CABLE ENCAUCHETADO 3X12 AWG (SENSORES, CHORROS,  Y FLOTADORES). INSTALACIÒN A TODO COSTO.</v>
          </cell>
          <cell r="C1971" t="str">
            <v>Insumos</v>
          </cell>
          <cell r="D1971" t="str">
            <v>ML</v>
          </cell>
          <cell r="E1971">
            <v>17241</v>
          </cell>
          <cell r="F1971">
            <v>14488</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5747057</v>
          </cell>
          <cell r="F1972">
            <v>4829460</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115651</v>
          </cell>
          <cell r="F1973">
            <v>97186</v>
          </cell>
        </row>
        <row r="1974">
          <cell r="A1974" t="str">
            <v>I1973</v>
          </cell>
          <cell r="B1974" t="str">
            <v>TEMPORIZADOR PARA SISTEMA DE RIEGO</v>
          </cell>
          <cell r="C1974" t="str">
            <v>Insumos</v>
          </cell>
          <cell r="D1974" t="str">
            <v>UND</v>
          </cell>
          <cell r="E1974">
            <v>278497</v>
          </cell>
          <cell r="F1974">
            <v>234031</v>
          </cell>
        </row>
        <row r="1975">
          <cell r="A1975" t="str">
            <v>I1974</v>
          </cell>
          <cell r="B1975" t="str">
            <v>BOQUILLA ROCIADORA</v>
          </cell>
          <cell r="C1975" t="str">
            <v>Insumos</v>
          </cell>
          <cell r="D1975" t="str">
            <v>UND</v>
          </cell>
          <cell r="E1975">
            <v>5570</v>
          </cell>
          <cell r="F1975">
            <v>4681</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466812</v>
          </cell>
          <cell r="F1976">
            <v>392279</v>
          </cell>
        </row>
        <row r="1977">
          <cell r="A1977" t="str">
            <v>I1976</v>
          </cell>
          <cell r="B1977" t="str">
            <v>CAJA ELÉCTRICA 4X4 BLANCA CONDUIT O SIMILAR. INCLUYE ACCESORIOS DE FIJACIÓN.</v>
          </cell>
          <cell r="C1977" t="str">
            <v>Insumos</v>
          </cell>
          <cell r="D1977" t="str">
            <v>UND</v>
          </cell>
          <cell r="E1977">
            <v>17378</v>
          </cell>
          <cell r="F1977">
            <v>14603</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1239055</v>
          </cell>
          <cell r="F1978">
            <v>1041223</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251786</v>
          </cell>
          <cell r="F1979">
            <v>211585</v>
          </cell>
        </row>
        <row r="1980">
          <cell r="A1980" t="str">
            <v>I1979</v>
          </cell>
          <cell r="B1980" t="str">
            <v>SUMINISTRO E INSTALACIÓN DE BASURERA PIVOTANTE EN ACERO INOXIDABLE TIPO EXTERIOR. INSTALACIÓN A TODO COSTO.</v>
          </cell>
          <cell r="C1980" t="str">
            <v>Insumos</v>
          </cell>
          <cell r="D1980" t="str">
            <v>UND</v>
          </cell>
          <cell r="E1980">
            <v>1012306</v>
          </cell>
          <cell r="F1980">
            <v>850677</v>
          </cell>
        </row>
        <row r="1981">
          <cell r="A1981" t="str">
            <v>I1980</v>
          </cell>
          <cell r="B1981" t="str">
            <v>BANCA INDIVIDUAL TIPO CUBO PREFABRICADA A=40; B=40; H=50 CM.</v>
          </cell>
          <cell r="C1981" t="str">
            <v>Insumos</v>
          </cell>
          <cell r="D1981" t="str">
            <v>UND</v>
          </cell>
          <cell r="E1981">
            <v>97482</v>
          </cell>
          <cell r="F1981">
            <v>81918</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569876</v>
          </cell>
          <cell r="F1982">
            <v>478887</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40488038</v>
          </cell>
          <cell r="F1983">
            <v>34023561</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590413</v>
          </cell>
          <cell r="F1984">
            <v>496145</v>
          </cell>
        </row>
        <row r="1985">
          <cell r="A1985" t="str">
            <v>I1984</v>
          </cell>
          <cell r="B1985" t="str">
            <v>SUMINISTRO, TRANSPORTE E INSTALACIÓN DE CÁMARA CIRCULAR DE INSPECCIÓN DE CAÍDA D = 1,20 MTS. EN CONCRETO DE 3000 PSI.</v>
          </cell>
          <cell r="C1985" t="str">
            <v>Insumos</v>
          </cell>
          <cell r="D1985" t="str">
            <v>M</v>
          </cell>
          <cell r="E1985">
            <v>344037</v>
          </cell>
          <cell r="F1985">
            <v>289107</v>
          </cell>
        </row>
        <row r="1986">
          <cell r="A1986" t="str">
            <v>I1985</v>
          </cell>
          <cell r="B1986" t="str">
            <v>SUMINISTRO, TRANSPORTE E INSTALACIÓN DE EMPALME A CÁMARAS DE INSPECCIÓN CONCRETO DE 3000 PSI</v>
          </cell>
          <cell r="C1986" t="str">
            <v>Insumos</v>
          </cell>
          <cell r="D1986" t="str">
            <v>UND</v>
          </cell>
          <cell r="E1986">
            <v>58587</v>
          </cell>
          <cell r="F1986">
            <v>49233</v>
          </cell>
        </row>
        <row r="1987">
          <cell r="A1987" t="str">
            <v>I1986</v>
          </cell>
          <cell r="B1987" t="str">
            <v>SUMINISTRO, TRANSPORTE E INSTALACIÓN DE ARO TAPA HF D=0,68 MTS PARA CÁMARA DE INSPECCIÓN</v>
          </cell>
          <cell r="C1987" t="str">
            <v>Insumos</v>
          </cell>
          <cell r="D1987" t="str">
            <v>UND</v>
          </cell>
          <cell r="E1987">
            <v>484638</v>
          </cell>
          <cell r="F1987">
            <v>407259</v>
          </cell>
        </row>
        <row r="1988">
          <cell r="A1988" t="str">
            <v>I1987</v>
          </cell>
          <cell r="B1988" t="str">
            <v>CERÁMICA NACIONAL</v>
          </cell>
          <cell r="C1988" t="str">
            <v>Insumos</v>
          </cell>
          <cell r="D1988" t="str">
            <v>M2</v>
          </cell>
          <cell r="E1988">
            <v>80838</v>
          </cell>
          <cell r="F1988">
            <v>67931</v>
          </cell>
        </row>
        <row r="1989">
          <cell r="A1989" t="str">
            <v>I1988</v>
          </cell>
          <cell r="B1989" t="str">
            <v>SOPORTE TAPA TUBO 1 UNIDAD</v>
          </cell>
          <cell r="C1989" t="str">
            <v>Insumos</v>
          </cell>
          <cell r="D1989" t="str">
            <v>UND</v>
          </cell>
          <cell r="E1989">
            <v>4232</v>
          </cell>
          <cell r="F1989">
            <v>3556</v>
          </cell>
        </row>
        <row r="1990">
          <cell r="A1990" t="str">
            <v>I1989</v>
          </cell>
          <cell r="B1990" t="str">
            <v>TAPA TUBO SALIDA</v>
          </cell>
          <cell r="C1990" t="str">
            <v>Insumos</v>
          </cell>
          <cell r="D1990" t="str">
            <v>UND</v>
          </cell>
          <cell r="E1990">
            <v>13257</v>
          </cell>
          <cell r="F1990">
            <v>11140</v>
          </cell>
        </row>
        <row r="1991">
          <cell r="A1991" t="str">
            <v>I1990</v>
          </cell>
          <cell r="B1991" t="str">
            <v>TUBO SALIDA UNIVERSAL</v>
          </cell>
          <cell r="C1991" t="str">
            <v>Insumos</v>
          </cell>
          <cell r="D1991" t="str">
            <v>UND</v>
          </cell>
          <cell r="E1991">
            <v>25511</v>
          </cell>
          <cell r="F1991">
            <v>21438</v>
          </cell>
        </row>
        <row r="1992">
          <cell r="A1992" t="str">
            <v>I1991</v>
          </cell>
          <cell r="B1992" t="str">
            <v>CABALLETE FIBROCEMENTO DE VENTILACION</v>
          </cell>
          <cell r="C1992" t="str">
            <v>Insumos</v>
          </cell>
          <cell r="D1992" t="str">
            <v>UND</v>
          </cell>
          <cell r="E1992">
            <v>37765</v>
          </cell>
          <cell r="F1992">
            <v>31735</v>
          </cell>
        </row>
        <row r="1993">
          <cell r="A1993" t="str">
            <v>I1992</v>
          </cell>
          <cell r="B1993" t="str">
            <v>TEJA DE VENTILACION #6 P7 DERECHA O IZQUIERDA</v>
          </cell>
          <cell r="C1993" t="str">
            <v>Insumos</v>
          </cell>
          <cell r="D1993" t="str">
            <v>UND</v>
          </cell>
          <cell r="E1993">
            <v>89033</v>
          </cell>
          <cell r="F1993">
            <v>74818</v>
          </cell>
        </row>
        <row r="1994">
          <cell r="A1994" t="str">
            <v>I1993</v>
          </cell>
          <cell r="B1994" t="str">
            <v>EXTRACTOR BROAN TECHO 18X18X11 CM 5 PUL</v>
          </cell>
          <cell r="C1994" t="str">
            <v>Insumos</v>
          </cell>
          <cell r="D1994" t="str">
            <v>UND</v>
          </cell>
          <cell r="E1994">
            <v>184812</v>
          </cell>
          <cell r="F1994">
            <v>155304</v>
          </cell>
        </row>
        <row r="1995">
          <cell r="A1995" t="str">
            <v>I1994</v>
          </cell>
          <cell r="B1995" t="str">
            <v>EXTRACTOR BROAN TECHO 21.5X21.5X12.4 CM 6 PUL</v>
          </cell>
          <cell r="C1995" t="str">
            <v>Insumos</v>
          </cell>
          <cell r="D1995" t="str">
            <v>UND</v>
          </cell>
          <cell r="E1995">
            <v>244965</v>
          </cell>
          <cell r="F1995">
            <v>205853</v>
          </cell>
        </row>
        <row r="1996">
          <cell r="A1996" t="str">
            <v>I1995</v>
          </cell>
          <cell r="B1996" t="str">
            <v>REJILLA 30X30 CM VENTILACION PERSIANA</v>
          </cell>
          <cell r="C1996" t="str">
            <v>Insumos</v>
          </cell>
          <cell r="D1996" t="str">
            <v>UND</v>
          </cell>
          <cell r="E1996">
            <v>19941</v>
          </cell>
          <cell r="F1996">
            <v>16757</v>
          </cell>
        </row>
        <row r="1997">
          <cell r="A1997" t="str">
            <v>I1996</v>
          </cell>
          <cell r="B1997" t="str">
            <v>COMPRA DE SIEMBRA (PROYECTO ESCUELA LA CAPILLA 2019)</v>
          </cell>
          <cell r="C1997" t="str">
            <v>Insumos</v>
          </cell>
          <cell r="D1997" t="str">
            <v>UND</v>
          </cell>
          <cell r="E1997">
            <v>222798</v>
          </cell>
          <cell r="F1997">
            <v>187225</v>
          </cell>
        </row>
        <row r="1998">
          <cell r="A1998" t="str">
            <v>I1997</v>
          </cell>
          <cell r="B1998" t="str">
            <v>BROCA 7/8" X 21 HILTI</v>
          </cell>
          <cell r="C1998" t="str">
            <v>Insumos</v>
          </cell>
          <cell r="D1998" t="str">
            <v>UND</v>
          </cell>
          <cell r="E1998">
            <v>784204</v>
          </cell>
          <cell r="F1998">
            <v>658995</v>
          </cell>
        </row>
        <row r="1999">
          <cell r="A1999" t="str">
            <v>I1998</v>
          </cell>
          <cell r="B1999" t="str">
            <v>RETARDANTE AL FUEGO SIKA UNITHERM O SIMILAR</v>
          </cell>
          <cell r="C1999" t="str">
            <v>Insumos</v>
          </cell>
          <cell r="D1999" t="str">
            <v>GAL</v>
          </cell>
          <cell r="E1999">
            <v>134748</v>
          </cell>
          <cell r="F1999">
            <v>113234</v>
          </cell>
        </row>
        <row r="2000">
          <cell r="A2000" t="str">
            <v>I1999</v>
          </cell>
          <cell r="B2000" t="str">
            <v>POLISOMBRA NEGRA 35%</v>
          </cell>
          <cell r="C2000" t="str">
            <v>Insumos</v>
          </cell>
          <cell r="D2000" t="str">
            <v>M2</v>
          </cell>
          <cell r="E2000">
            <v>1119</v>
          </cell>
          <cell r="F2000">
            <v>940</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73828</v>
          </cell>
          <cell r="F2001">
            <v>62040</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393560</v>
          </cell>
          <cell r="F2002">
            <v>330723</v>
          </cell>
        </row>
        <row r="2003">
          <cell r="A2003" t="str">
            <v>I2002</v>
          </cell>
          <cell r="B2003" t="str">
            <v>CANALETA PLÁSTICA DE 10 X 100 CM</v>
          </cell>
          <cell r="C2003" t="str">
            <v>Insumos</v>
          </cell>
          <cell r="D2003" t="str">
            <v>ML</v>
          </cell>
          <cell r="E2003">
            <v>25622</v>
          </cell>
          <cell r="F2003">
            <v>21531</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709121</v>
          </cell>
          <cell r="F2004">
            <v>595900</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368618</v>
          </cell>
          <cell r="F2005">
            <v>309763</v>
          </cell>
        </row>
        <row r="2006">
          <cell r="A2006" t="str">
            <v>I2005</v>
          </cell>
          <cell r="B2006" t="str">
            <v>TRITURADO 3/4"</v>
          </cell>
          <cell r="C2006" t="str">
            <v>Insumos</v>
          </cell>
          <cell r="D2006" t="str">
            <v>M3</v>
          </cell>
          <cell r="E2006">
            <v>72410</v>
          </cell>
          <cell r="F2006">
            <v>60849</v>
          </cell>
        </row>
        <row r="2007">
          <cell r="A2007" t="str">
            <v>I2006</v>
          </cell>
          <cell r="B2007" t="str">
            <v>TUBERIA PEALPE 1/2" PARA GAS</v>
          </cell>
          <cell r="C2007" t="str">
            <v>Insumos</v>
          </cell>
          <cell r="D2007" t="str">
            <v>ML</v>
          </cell>
          <cell r="E2007">
            <v>3130</v>
          </cell>
          <cell r="F2007">
            <v>2630</v>
          </cell>
        </row>
        <row r="2008">
          <cell r="A2008" t="str">
            <v>I2007</v>
          </cell>
          <cell r="B2008" t="str">
            <v>VALVULA PARA GAS 1/2"</v>
          </cell>
          <cell r="C2008" t="str">
            <v>Insumos</v>
          </cell>
          <cell r="D2008" t="str">
            <v>UND</v>
          </cell>
          <cell r="E2008">
            <v>15941</v>
          </cell>
          <cell r="F2008">
            <v>13396</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4396817</v>
          </cell>
          <cell r="F2009">
            <v>3694804</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2570220</v>
          </cell>
          <cell r="F2010">
            <v>2159849</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1327898</v>
          </cell>
          <cell r="F2011">
            <v>1115881</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207190</v>
          </cell>
          <cell r="F2013">
            <v>174109</v>
          </cell>
        </row>
        <row r="2014">
          <cell r="A2014" t="str">
            <v>I2013</v>
          </cell>
          <cell r="B2014" t="str">
            <v>SANITARIO PARA PASILLO TÉCNICO DESCARGA A PARED Y PISO. ACERO INOXIDABLE AISI 304. DIMENSIONES 0.365X0.44X0.771 M DE SOCODA O SIMILAR</v>
          </cell>
          <cell r="C2014" t="str">
            <v>Insumos</v>
          </cell>
          <cell r="D2014" t="str">
            <v>UND</v>
          </cell>
          <cell r="E2014">
            <v>1808760</v>
          </cell>
          <cell r="F2014">
            <v>1519966</v>
          </cell>
        </row>
        <row r="2015">
          <cell r="A2015" t="str">
            <v>I2014</v>
          </cell>
          <cell r="B2015" t="str">
            <v>FLUXÓMETRO (VÁLVULA ALTA PRESIÓN 1-1/4"). REF. VITAL TSP03 DE SOCODA O SIMILAR</v>
          </cell>
          <cell r="C2015" t="str">
            <v>Insumos</v>
          </cell>
          <cell r="D2015" t="str">
            <v>UND</v>
          </cell>
          <cell r="E2015">
            <v>368861</v>
          </cell>
          <cell r="F2015">
            <v>309967</v>
          </cell>
        </row>
        <row r="2016">
          <cell r="A2016" t="str">
            <v>I2015</v>
          </cell>
          <cell r="B2016" t="str">
            <v>GRIFERÍA LAVADERO PISCIS PARED SENCILLA</v>
          </cell>
          <cell r="C2016" t="str">
            <v>Insumos</v>
          </cell>
          <cell r="D2016" t="str">
            <v>UND</v>
          </cell>
          <cell r="E2016">
            <v>77980</v>
          </cell>
          <cell r="F2016">
            <v>65529</v>
          </cell>
        </row>
        <row r="2017">
          <cell r="A2017" t="str">
            <v>I2016</v>
          </cell>
          <cell r="B2017" t="str">
            <v>MALLA CERRAMIENTO, HUECOS 1/2"X1/2", GRIS. REF COLMALLAS O SIMILAR</v>
          </cell>
          <cell r="C2017" t="str">
            <v>Insumos</v>
          </cell>
          <cell r="D2017" t="str">
            <v>M2</v>
          </cell>
          <cell r="E2017">
            <v>12347</v>
          </cell>
          <cell r="F2017">
            <v>10376</v>
          </cell>
        </row>
        <row r="2018">
          <cell r="A2018" t="str">
            <v>I2017</v>
          </cell>
          <cell r="B2018" t="str">
            <v>DUCHA TIPO TELÉFONO, MANGUERA L=1.5 M, CROMADA</v>
          </cell>
          <cell r="C2018" t="str">
            <v>Insumos</v>
          </cell>
          <cell r="D2018" t="str">
            <v>UND</v>
          </cell>
          <cell r="E2018">
            <v>55588</v>
          </cell>
          <cell r="F2018">
            <v>46713</v>
          </cell>
        </row>
        <row r="2019">
          <cell r="A2019" t="str">
            <v>I2018</v>
          </cell>
          <cell r="B2019" t="str">
            <v>BOMBA ELÉCTRICA 1"X1" 0,5HP,40LTSXMIN, REF. PKM60 DE PEDROLLO O SIMILAR</v>
          </cell>
          <cell r="C2019" t="str">
            <v>Insumos</v>
          </cell>
          <cell r="D2019" t="str">
            <v>UND</v>
          </cell>
          <cell r="E2019">
            <v>217227</v>
          </cell>
          <cell r="F2019">
            <v>182544</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233937</v>
          </cell>
          <cell r="F2020">
            <v>196586</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5455025</v>
          </cell>
          <cell r="F2021">
            <v>4584055</v>
          </cell>
        </row>
        <row r="2022">
          <cell r="A2022" t="str">
            <v>I2021</v>
          </cell>
          <cell r="B2022" t="str">
            <v>REJILLA RECTANGULAR PEATONAL A=60; B=30; H=6 CM (UTIL); 21.5 KG/UN</v>
          </cell>
          <cell r="C2022" t="str">
            <v>Insumos</v>
          </cell>
          <cell r="D2022" t="str">
            <v>UND</v>
          </cell>
          <cell r="E2022">
            <v>34411</v>
          </cell>
          <cell r="F2022">
            <v>28917</v>
          </cell>
        </row>
        <row r="2023">
          <cell r="A2023" t="str">
            <v>I2022</v>
          </cell>
          <cell r="B2023" t="str">
            <v>BANCA EN CONCRETO PULIDO TRES PIEZAS A=42; L=150; H=69.5 CM; 287KG/UN</v>
          </cell>
          <cell r="C2023" t="str">
            <v>Insumos</v>
          </cell>
          <cell r="D2023" t="str">
            <v>UND</v>
          </cell>
          <cell r="E2023">
            <v>348098</v>
          </cell>
          <cell r="F2023">
            <v>292519</v>
          </cell>
        </row>
        <row r="2024">
          <cell r="A2024" t="str">
            <v>I2023</v>
          </cell>
          <cell r="B2024" t="str">
            <v>BLOQUE BASE EN CEMENTO PLAQUETA ABUJARDADA ROJA A=50; B=50; H=7 CM; 42 KG/M2</v>
          </cell>
          <cell r="C2024" t="str">
            <v>Insumos</v>
          </cell>
          <cell r="D2024" t="str">
            <v>UND</v>
          </cell>
          <cell r="E2024">
            <v>24696</v>
          </cell>
          <cell r="F2024">
            <v>20753</v>
          </cell>
        </row>
        <row r="2025">
          <cell r="A2025" t="str">
            <v>I2024</v>
          </cell>
          <cell r="B2025" t="str">
            <v>BLOQUE BASE EN CEMENTO PLAQUETA ABUJARDADA NEGRA A=50; B=50; H=7 CM; 42 KG/M2</v>
          </cell>
          <cell r="C2025" t="str">
            <v>Insumos</v>
          </cell>
          <cell r="D2025" t="str">
            <v>UND</v>
          </cell>
          <cell r="E2025">
            <v>25008</v>
          </cell>
          <cell r="F2025">
            <v>21015</v>
          </cell>
        </row>
        <row r="2026">
          <cell r="A2026" t="str">
            <v>I2025</v>
          </cell>
          <cell r="B2026" t="str">
            <v>BLOQUE BASE EN CEMENTO PLAQUETA ABUJARDADA OCRE A=50; B=50; H=7 CM; 42 KG/M2</v>
          </cell>
          <cell r="C2026" t="str">
            <v>Insumos</v>
          </cell>
          <cell r="D2026" t="str">
            <v>UND</v>
          </cell>
          <cell r="E2026">
            <v>26735</v>
          </cell>
          <cell r="F2026">
            <v>22466</v>
          </cell>
        </row>
        <row r="2027">
          <cell r="A2027" t="str">
            <v>I2026</v>
          </cell>
          <cell r="B2027" t="str">
            <v>BLOQUE BASE EN CEMENTO PLAQUETA ABUJARDADA GRIS A=50; B=50; H=7 CM; 42 KG/M2</v>
          </cell>
          <cell r="C2027" t="str">
            <v>Insumos</v>
          </cell>
          <cell r="D2027" t="str">
            <v>UND</v>
          </cell>
          <cell r="E2027">
            <v>22035</v>
          </cell>
          <cell r="F2027">
            <v>18517</v>
          </cell>
        </row>
        <row r="2028">
          <cell r="A2028" t="str">
            <v>I2027</v>
          </cell>
          <cell r="B2028" t="str">
            <v>PROTECCION / DIA PROTOCOLO DE SEGURIDAD COVID - 19</v>
          </cell>
          <cell r="C2028" t="str">
            <v>Insumos</v>
          </cell>
          <cell r="D2028" t="str">
            <v>DIA</v>
          </cell>
          <cell r="E2028">
            <v>6338</v>
          </cell>
          <cell r="F2028">
            <v>6338</v>
          </cell>
        </row>
        <row r="2029">
          <cell r="A2029" t="str">
            <v>I2028</v>
          </cell>
          <cell r="B2029" t="str">
            <v>CANECAS DE PEDAL PARA RESIDUOS ORDINARIOS O BIOLOGICOS</v>
          </cell>
          <cell r="C2029" t="str">
            <v>Insumos</v>
          </cell>
          <cell r="D2029" t="str">
            <v>UND</v>
          </cell>
          <cell r="E2029">
            <v>96481</v>
          </cell>
          <cell r="F2029">
            <v>96481</v>
          </cell>
        </row>
        <row r="2030">
          <cell r="A2030" t="str">
            <v>I2029</v>
          </cell>
          <cell r="B2030" t="str">
            <v>BOLSAS ROJAS</v>
          </cell>
          <cell r="C2030" t="str">
            <v>Insumos</v>
          </cell>
          <cell r="D2030" t="str">
            <v>UND</v>
          </cell>
          <cell r="E2030">
            <v>462</v>
          </cell>
          <cell r="F2030">
            <v>462</v>
          </cell>
        </row>
        <row r="2031">
          <cell r="A2031" t="str">
            <v>I2030</v>
          </cell>
          <cell r="B2031" t="str">
            <v>TAPABOCAS DESECHABLES</v>
          </cell>
          <cell r="C2031" t="str">
            <v>Insumos</v>
          </cell>
          <cell r="D2031" t="str">
            <v>UND</v>
          </cell>
          <cell r="E2031">
            <v>1073</v>
          </cell>
          <cell r="F2031">
            <v>902</v>
          </cell>
        </row>
        <row r="2032">
          <cell r="A2032" t="str">
            <v>I2031</v>
          </cell>
          <cell r="B2032" t="str">
            <v>GUANTES DE VINILO O LATEX</v>
          </cell>
          <cell r="C2032" t="str">
            <v>Insumos</v>
          </cell>
          <cell r="D2032" t="str">
            <v>UND</v>
          </cell>
          <cell r="E2032">
            <v>844</v>
          </cell>
          <cell r="F2032">
            <v>709</v>
          </cell>
        </row>
        <row r="2033">
          <cell r="A2033" t="str">
            <v>I2032</v>
          </cell>
          <cell r="B2033" t="str">
            <v>JABON LIQUIDO</v>
          </cell>
          <cell r="C2033" t="str">
            <v>Insumos</v>
          </cell>
          <cell r="D2033" t="str">
            <v>LT</v>
          </cell>
          <cell r="E2033">
            <v>8479</v>
          </cell>
          <cell r="F2033">
            <v>7125</v>
          </cell>
        </row>
        <row r="2034">
          <cell r="A2034" t="str">
            <v>I2033</v>
          </cell>
          <cell r="B2034" t="str">
            <v>GEL ANTIBACTERIAL CON ALCOHOL MAYOR AL 70%</v>
          </cell>
          <cell r="C2034" t="str">
            <v>Insumos</v>
          </cell>
          <cell r="D2034" t="str">
            <v>LT</v>
          </cell>
          <cell r="E2034">
            <v>23180</v>
          </cell>
          <cell r="F2034">
            <v>19479</v>
          </cell>
        </row>
        <row r="2035">
          <cell r="A2035" t="str">
            <v>I2034</v>
          </cell>
          <cell r="B2035" t="str">
            <v>TOALLAS DE PAPEL PARA MANOS</v>
          </cell>
          <cell r="C2035" t="str">
            <v>Insumos</v>
          </cell>
          <cell r="D2035" t="str">
            <v>UND</v>
          </cell>
          <cell r="E2035">
            <v>44</v>
          </cell>
          <cell r="F2035">
            <v>37</v>
          </cell>
        </row>
        <row r="2036">
          <cell r="A2036" t="str">
            <v>I2035</v>
          </cell>
          <cell r="B2036" t="str">
            <v>DESINFECTANTE CON AMONIO</v>
          </cell>
          <cell r="C2036" t="str">
            <v>Insumos</v>
          </cell>
          <cell r="D2036" t="str">
            <v>LT</v>
          </cell>
          <cell r="E2036">
            <v>9123</v>
          </cell>
          <cell r="F2036">
            <v>7666</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3448207</v>
          </cell>
          <cell r="F2039">
            <v>2897653</v>
          </cell>
        </row>
        <row r="2040">
          <cell r="A2040" t="str">
            <v>I2039</v>
          </cell>
          <cell r="B2040" t="str">
            <v>TERMOMETRO LASER</v>
          </cell>
          <cell r="C2040" t="str">
            <v>Insumos</v>
          </cell>
          <cell r="D2040" t="str">
            <v>UND</v>
          </cell>
          <cell r="E2040">
            <v>518627</v>
          </cell>
          <cell r="F2040">
            <v>435821</v>
          </cell>
        </row>
        <row r="2041">
          <cell r="A2041" t="str">
            <v>I2040</v>
          </cell>
          <cell r="B2041" t="str">
            <v>FUMIGADORA DE ESPALDA MECANICA 25 LITROS</v>
          </cell>
          <cell r="C2041" t="str">
            <v>Insumos</v>
          </cell>
          <cell r="D2041" t="str">
            <v>UND</v>
          </cell>
          <cell r="E2041">
            <v>766268</v>
          </cell>
          <cell r="F2041">
            <v>643923</v>
          </cell>
        </row>
        <row r="2042">
          <cell r="A2042" t="str">
            <v>I2041</v>
          </cell>
          <cell r="B2042" t="str">
            <v>LAVAMANOS DE 40X60 CM</v>
          </cell>
          <cell r="C2042" t="str">
            <v>Insumos</v>
          </cell>
          <cell r="D2042" t="str">
            <v>UND</v>
          </cell>
          <cell r="E2042">
            <v>136191</v>
          </cell>
          <cell r="F2042">
            <v>114446</v>
          </cell>
        </row>
        <row r="2043">
          <cell r="A2043" t="str">
            <v>I2042</v>
          </cell>
          <cell r="B2043" t="str">
            <v>GRIFERIA LAVAMANOS SENCILLA</v>
          </cell>
          <cell r="C2043" t="str">
            <v>Insumos</v>
          </cell>
          <cell r="D2043" t="str">
            <v>UND</v>
          </cell>
          <cell r="E2043">
            <v>24577</v>
          </cell>
          <cell r="F2043">
            <v>20653</v>
          </cell>
        </row>
        <row r="2044">
          <cell r="A2044" t="str">
            <v>I2043</v>
          </cell>
          <cell r="B2044" t="str">
            <v>VALVULA PEDAL PARA GRIFERIA MANOS LIBRES LLAVE</v>
          </cell>
          <cell r="C2044" t="str">
            <v>Insumos</v>
          </cell>
          <cell r="D2044" t="str">
            <v>UND</v>
          </cell>
          <cell r="E2044">
            <v>176972</v>
          </cell>
          <cell r="F2044">
            <v>148716</v>
          </cell>
        </row>
        <row r="2045">
          <cell r="A2045" t="str">
            <v>I2044</v>
          </cell>
          <cell r="B2045" t="str">
            <v>ACOPLE PLASTICO LVM/LVP 60 CM 1/2 X 1/2</v>
          </cell>
          <cell r="C2045" t="str">
            <v>Insumos</v>
          </cell>
          <cell r="D2045" t="str">
            <v>UND</v>
          </cell>
          <cell r="E2045">
            <v>4399</v>
          </cell>
          <cell r="F2045">
            <v>3697</v>
          </cell>
        </row>
        <row r="2046">
          <cell r="A2046" t="str">
            <v>I2045</v>
          </cell>
          <cell r="B2046" t="str">
            <v>DISPENSADOR AUTOMATICO DE JABON</v>
          </cell>
          <cell r="C2046" t="str">
            <v>Insumos</v>
          </cell>
          <cell r="D2046" t="str">
            <v>UND</v>
          </cell>
          <cell r="E2046">
            <v>216687</v>
          </cell>
          <cell r="F2046">
            <v>182090</v>
          </cell>
        </row>
        <row r="2047">
          <cell r="A2047" t="str">
            <v>I2046</v>
          </cell>
          <cell r="B2047" t="str">
            <v>BLOQUE DIVISORIO Nº 5 ( 30 X 20 X 12 CM) ARCILLA TIPO SANTAFÉ O SIMILAR.</v>
          </cell>
          <cell r="C2047" t="str">
            <v>Insumos</v>
          </cell>
          <cell r="D2047" t="str">
            <v>UND</v>
          </cell>
          <cell r="E2047">
            <v>1288</v>
          </cell>
          <cell r="F2047">
            <v>1082</v>
          </cell>
        </row>
        <row r="2048">
          <cell r="A2048" t="str">
            <v>I2047</v>
          </cell>
          <cell r="B2048" t="str">
            <v>MONOGAFA VENTILACION INDIRECTA</v>
          </cell>
          <cell r="C2048" t="str">
            <v>Insumos</v>
          </cell>
          <cell r="D2048" t="str">
            <v>UND</v>
          </cell>
          <cell r="E2048">
            <v>10731</v>
          </cell>
          <cell r="F2048">
            <v>9018</v>
          </cell>
        </row>
        <row r="2049">
          <cell r="A2049" t="str">
            <v>I2048</v>
          </cell>
          <cell r="B2049" t="str">
            <v>PANEL LED REDONDO 18W LUZ BLANCA NEUTRA 1080 LÚMENES</v>
          </cell>
          <cell r="C2049" t="str">
            <v>Insumos</v>
          </cell>
          <cell r="D2049" t="str">
            <v>UND</v>
          </cell>
          <cell r="E2049">
            <v>24684</v>
          </cell>
          <cell r="F2049">
            <v>20743</v>
          </cell>
        </row>
        <row r="2050">
          <cell r="A2050" t="str">
            <v>I2049</v>
          </cell>
          <cell r="B2050" t="str">
            <v>SUMINISTRO DE PROTECCION  2X50 A; 10 KA, INCRUSTAR</v>
          </cell>
          <cell r="C2050" t="str">
            <v>Insumos</v>
          </cell>
          <cell r="D2050" t="str">
            <v>UND</v>
          </cell>
          <cell r="E2050">
            <v>21700</v>
          </cell>
          <cell r="F2050">
            <v>18235</v>
          </cell>
        </row>
        <row r="2051">
          <cell r="A2051" t="str">
            <v>I2050</v>
          </cell>
          <cell r="B2051" t="str">
            <v>SUMINISTRO DE PROTECCION  1X50 A; 10 KA, INCRUSTAR</v>
          </cell>
          <cell r="C2051" t="str">
            <v>Insumos</v>
          </cell>
          <cell r="D2051" t="str">
            <v>UND</v>
          </cell>
          <cell r="E2051">
            <v>7853</v>
          </cell>
          <cell r="F2051">
            <v>6599</v>
          </cell>
        </row>
        <row r="2052">
          <cell r="A2052" t="str">
            <v>I2051</v>
          </cell>
          <cell r="B2052" t="str">
            <v>SUMINISTRO DE PROTECCION  1X15 A; 10 KA, INCRUSTAR</v>
          </cell>
          <cell r="C2052" t="str">
            <v>Insumos</v>
          </cell>
          <cell r="D2052" t="str">
            <v>UND</v>
          </cell>
          <cell r="E2052">
            <v>7633</v>
          </cell>
          <cell r="F2052">
            <v>6414</v>
          </cell>
        </row>
        <row r="2053">
          <cell r="A2053" t="str">
            <v>I2052</v>
          </cell>
          <cell r="B2053" t="str">
            <v>VENTANA EN CELOSIA FIJA 1.00 X 0.50</v>
          </cell>
          <cell r="C2053" t="str">
            <v>Insumos</v>
          </cell>
          <cell r="D2053" t="str">
            <v>UND</v>
          </cell>
          <cell r="E2053">
            <v>171712</v>
          </cell>
          <cell r="F2053">
            <v>144296</v>
          </cell>
        </row>
        <row r="2054">
          <cell r="A2054" t="str">
            <v>I2053</v>
          </cell>
          <cell r="B2054" t="str">
            <v>VENTANA EN CELOSIA FIJA 0.80 X 0.50</v>
          </cell>
          <cell r="C2054" t="str">
            <v>Insumos</v>
          </cell>
          <cell r="D2054" t="str">
            <v>UND</v>
          </cell>
          <cell r="E2054">
            <v>160980</v>
          </cell>
          <cell r="F2054">
            <v>135277</v>
          </cell>
        </row>
        <row r="2055">
          <cell r="A2055" t="str">
            <v>I2054</v>
          </cell>
          <cell r="B2055" t="str">
            <v>VENTANA SERIE 3831, 4 FIJOS EN VIDRIO LAMINADO 3+3</v>
          </cell>
          <cell r="C2055" t="str">
            <v>Insumos</v>
          </cell>
          <cell r="D2055" t="str">
            <v>M2</v>
          </cell>
          <cell r="E2055">
            <v>294606</v>
          </cell>
          <cell r="F2055">
            <v>247568</v>
          </cell>
        </row>
        <row r="2056">
          <cell r="A2056" t="str">
            <v>I2055</v>
          </cell>
          <cell r="B2056" t="str">
            <v>VENTANA SERIE 3831, VIDRIO FIJO 1.00 X 1.00</v>
          </cell>
          <cell r="C2056" t="str">
            <v>Insumos</v>
          </cell>
          <cell r="D2056" t="str">
            <v>UND</v>
          </cell>
          <cell r="E2056">
            <v>316595</v>
          </cell>
          <cell r="F2056">
            <v>266046</v>
          </cell>
        </row>
        <row r="2057">
          <cell r="A2057" t="str">
            <v>I2056</v>
          </cell>
          <cell r="B2057" t="str">
            <v>VENTANA SERIE 3831, VIDRIO LAMINADO 3+3 CON LAMINA MICROPERFORADA 1/8" CAL. 18 2.00 X 1.50</v>
          </cell>
          <cell r="C2057" t="str">
            <v>Insumos</v>
          </cell>
          <cell r="D2057" t="str">
            <v>M2</v>
          </cell>
          <cell r="E2057">
            <v>232540</v>
          </cell>
          <cell r="F2057">
            <v>195412</v>
          </cell>
        </row>
        <row r="2058">
          <cell r="A2058" t="str">
            <v>I2057</v>
          </cell>
          <cell r="B2058" t="str">
            <v>LAVADO CON ACCIONAMIENTO DE PEDAL</v>
          </cell>
          <cell r="C2058" t="str">
            <v>Insumos</v>
          </cell>
          <cell r="D2058" t="str">
            <v>UND</v>
          </cell>
          <cell r="E2058">
            <v>1234186</v>
          </cell>
          <cell r="F2058">
            <v>1037131</v>
          </cell>
        </row>
        <row r="2059">
          <cell r="A2059" t="str">
            <v>I2058</v>
          </cell>
          <cell r="B2059" t="str">
            <v>CUBIERTA EN ACERO INOXIDABLE</v>
          </cell>
          <cell r="C2059" t="str">
            <v>Insumos</v>
          </cell>
          <cell r="D2059" t="str">
            <v>KG</v>
          </cell>
          <cell r="E2059">
            <v>300496</v>
          </cell>
          <cell r="F2059">
            <v>252518</v>
          </cell>
        </row>
        <row r="2060">
          <cell r="A2060" t="str">
            <v>I2059</v>
          </cell>
          <cell r="B2060" t="str">
            <v>CAMPANA INDUSTRIAL EXTRACTORA DIMENSIONES 2.00*0.70*0.40 M</v>
          </cell>
          <cell r="C2060" t="str">
            <v>Insumos</v>
          </cell>
          <cell r="D2060" t="str">
            <v>UND</v>
          </cell>
          <cell r="E2060">
            <v>3434256</v>
          </cell>
          <cell r="F2060">
            <v>2885929</v>
          </cell>
        </row>
        <row r="2061">
          <cell r="A2061" t="str">
            <v>I2060</v>
          </cell>
          <cell r="B2061" t="str">
            <v>DUCTO</v>
          </cell>
          <cell r="C2061" t="str">
            <v>Insumos</v>
          </cell>
          <cell r="D2061" t="str">
            <v>ML</v>
          </cell>
          <cell r="E2061">
            <v>182445</v>
          </cell>
          <cell r="F2061">
            <v>153315</v>
          </cell>
        </row>
        <row r="2062">
          <cell r="A2062" t="str">
            <v>I2061</v>
          </cell>
          <cell r="B2062" t="str">
            <v>PASA ALIMENTOS Y RECIBO DE BANDEJAS DIMENSIONES: 2500*400 MM (LARGO Y ANCHO)</v>
          </cell>
          <cell r="C2062" t="str">
            <v>Insumos</v>
          </cell>
          <cell r="D2062" t="str">
            <v>ML</v>
          </cell>
          <cell r="E2062">
            <v>225373</v>
          </cell>
          <cell r="F2062">
            <v>189389</v>
          </cell>
        </row>
        <row r="2063">
          <cell r="A2063" t="str">
            <v>I2062</v>
          </cell>
          <cell r="B2063" t="str">
            <v>ESTANTERIA ALMACENAMIENTO DE 6 NIVELES DIMENSIONES: 1500*500*1800 MM (LARGO, ANCHO Y ALTO)</v>
          </cell>
          <cell r="C2063" t="str">
            <v>Insumos</v>
          </cell>
          <cell r="D2063" t="str">
            <v>UND</v>
          </cell>
          <cell r="E2063">
            <v>2656181</v>
          </cell>
          <cell r="F2063">
            <v>2232085</v>
          </cell>
        </row>
        <row r="2064">
          <cell r="A2064" t="str">
            <v>I2063</v>
          </cell>
          <cell r="B2064" t="str">
            <v>MESA DE TRABAJO SELECCION DIMENSIONES: 1600*600*900 MM (LARGO, ANCH Y ALTO)</v>
          </cell>
          <cell r="C2064" t="str">
            <v>Insumos</v>
          </cell>
          <cell r="D2064" t="str">
            <v>UND</v>
          </cell>
          <cell r="E2064">
            <v>1305018</v>
          </cell>
          <cell r="F2064">
            <v>1096654</v>
          </cell>
        </row>
        <row r="2065">
          <cell r="A2065" t="str">
            <v>I2064</v>
          </cell>
          <cell r="B2065" t="str">
            <v>BATERIAS SANITARIAS EN ACERO INOXIDABLE</v>
          </cell>
          <cell r="C2065" t="str">
            <v>Insumos</v>
          </cell>
          <cell r="D2065" t="str">
            <v>M2</v>
          </cell>
          <cell r="E2065">
            <v>547336</v>
          </cell>
          <cell r="F2065">
            <v>459946</v>
          </cell>
        </row>
        <row r="2066">
          <cell r="A2066" t="str">
            <v>I2065</v>
          </cell>
          <cell r="B2066" t="str">
            <v>CAMPANA INDUSTRIAL EXTRACTORA DIMENSIONES 1.30*0.70*0.40 M</v>
          </cell>
          <cell r="C2066" t="str">
            <v>Insumos</v>
          </cell>
          <cell r="D2066" t="str">
            <v>UND</v>
          </cell>
          <cell r="E2066">
            <v>2522031</v>
          </cell>
          <cell r="F2066">
            <v>2119354</v>
          </cell>
        </row>
        <row r="2067">
          <cell r="A2067" t="str">
            <v>I2066</v>
          </cell>
          <cell r="B2067" t="str">
            <v>MESA DE TRABAJO SELECCION DIMENSIONES: 1200*600*900 MM (LARGO, ANCHO Y ALTO)</v>
          </cell>
          <cell r="C2067" t="str">
            <v>Insumos</v>
          </cell>
          <cell r="D2067" t="str">
            <v>UND</v>
          </cell>
          <cell r="E2067">
            <v>978763</v>
          </cell>
          <cell r="F2067">
            <v>822490</v>
          </cell>
        </row>
        <row r="2068">
          <cell r="A2068" t="str">
            <v>I2067</v>
          </cell>
          <cell r="B2068" t="str">
            <v>PUNTO BIOSEGURIDAD PARA DESCONTAMINACION DE PERSONAS Y MAQUINARIA</v>
          </cell>
          <cell r="C2068" t="str">
            <v>Insumos</v>
          </cell>
          <cell r="D2068" t="str">
            <v>DIA</v>
          </cell>
          <cell r="E2068">
            <v>16098</v>
          </cell>
          <cell r="F2068">
            <v>13528</v>
          </cell>
        </row>
        <row r="2069">
          <cell r="A2069" t="str">
            <v>I2068</v>
          </cell>
          <cell r="B2069" t="str">
            <v>LAVAMANOS CON ACCESORIOS, GRIFERIA Y MANO DE OBRA DE INSTALACION</v>
          </cell>
          <cell r="C2069" t="str">
            <v>Insumos</v>
          </cell>
          <cell r="D2069" t="str">
            <v>UND</v>
          </cell>
          <cell r="E2069">
            <v>321962</v>
          </cell>
          <cell r="F2069">
            <v>270556</v>
          </cell>
        </row>
        <row r="2070">
          <cell r="A2070" t="str">
            <v>I2069</v>
          </cell>
          <cell r="B2070" t="str">
            <v>PUNTO DE HIDRATACION PARA CONSUMO (AGUA EN BOLSA, BOTELLON O SIMILAR)</v>
          </cell>
          <cell r="C2070" t="str">
            <v>Insumos</v>
          </cell>
          <cell r="D2070" t="str">
            <v>DIA</v>
          </cell>
          <cell r="E2070">
            <v>537</v>
          </cell>
          <cell r="F2070">
            <v>451</v>
          </cell>
        </row>
        <row r="2071">
          <cell r="A2071" t="str">
            <v>I2070</v>
          </cell>
          <cell r="B2071" t="str">
            <v>PEDILUVIO PARA DESINFECTAR AL INGRESO Y SALIDA DE PERSONAL</v>
          </cell>
          <cell r="C2071" t="str">
            <v>Insumos</v>
          </cell>
          <cell r="D2071" t="str">
            <v>UND</v>
          </cell>
          <cell r="E2071">
            <v>69758</v>
          </cell>
          <cell r="F2071">
            <v>58620</v>
          </cell>
        </row>
        <row r="2072">
          <cell r="A2072" t="str">
            <v>I2071</v>
          </cell>
          <cell r="B2072" t="str">
            <v>CANECA CON PEDAL PARA RESIDUOS ORDINARIOS O BIOLOGICOS</v>
          </cell>
          <cell r="C2072" t="str">
            <v>Insumos</v>
          </cell>
          <cell r="D2072" t="str">
            <v>UND</v>
          </cell>
          <cell r="E2072">
            <v>192963</v>
          </cell>
          <cell r="F2072">
            <v>162154</v>
          </cell>
        </row>
        <row r="2073">
          <cell r="A2073" t="str">
            <v>I2072</v>
          </cell>
          <cell r="B2073" t="str">
            <v>CARETA CON VISOR</v>
          </cell>
          <cell r="C2073" t="str">
            <v>Insumos</v>
          </cell>
          <cell r="D2073" t="str">
            <v>UND</v>
          </cell>
          <cell r="E2073">
            <v>21465</v>
          </cell>
          <cell r="F2073">
            <v>18038</v>
          </cell>
        </row>
        <row r="2074">
          <cell r="A2074" t="str">
            <v>I2073</v>
          </cell>
          <cell r="B2074" t="str">
            <v>DELANTAL</v>
          </cell>
          <cell r="C2074" t="str">
            <v>Insumos</v>
          </cell>
          <cell r="D2074" t="str">
            <v>UND</v>
          </cell>
          <cell r="E2074">
            <v>21465</v>
          </cell>
          <cell r="F2074">
            <v>18038</v>
          </cell>
        </row>
        <row r="2075">
          <cell r="A2075" t="str">
            <v>I2074</v>
          </cell>
          <cell r="B2075" t="str">
            <v>LÁMPARA LUMINARIA LED SOLAR PARA ALUMBRADO PÚBLICO 100W MAS BRAZO</v>
          </cell>
          <cell r="C2075" t="str">
            <v>Insumos</v>
          </cell>
          <cell r="D2075" t="str">
            <v>UND</v>
          </cell>
          <cell r="E2075">
            <v>498075</v>
          </cell>
          <cell r="F2075">
            <v>418550</v>
          </cell>
        </row>
        <row r="2076">
          <cell r="A2076" t="str">
            <v>I2075</v>
          </cell>
          <cell r="B2076" t="str">
            <v>ESTRUCTURA PARA BALONCESTO, INCLUYE TABLEROS</v>
          </cell>
          <cell r="C2076" t="str">
            <v>Insumos</v>
          </cell>
          <cell r="D2076" t="str">
            <v>UND</v>
          </cell>
          <cell r="E2076">
            <v>1824449</v>
          </cell>
          <cell r="F2076">
            <v>1533150</v>
          </cell>
        </row>
        <row r="2077">
          <cell r="A2077" t="str">
            <v>I2076</v>
          </cell>
          <cell r="B2077" t="str">
            <v>TUBO Y MALLA PARA VOLEIBOL</v>
          </cell>
          <cell r="C2077" t="str">
            <v>Insumos</v>
          </cell>
          <cell r="D2077" t="str">
            <v>UND</v>
          </cell>
          <cell r="E2077">
            <v>482941</v>
          </cell>
          <cell r="F2077">
            <v>405833</v>
          </cell>
        </row>
        <row r="2078">
          <cell r="A2078" t="str">
            <v>I2077</v>
          </cell>
          <cell r="B2078" t="str">
            <v>ARCOS DE MICRO FUTBOL</v>
          </cell>
          <cell r="C2078" t="str">
            <v>Insumos</v>
          </cell>
          <cell r="D2078" t="str">
            <v>UND</v>
          </cell>
          <cell r="E2078">
            <v>965885</v>
          </cell>
          <cell r="F2078">
            <v>811668</v>
          </cell>
        </row>
        <row r="2079">
          <cell r="A2079" t="str">
            <v>I2078</v>
          </cell>
          <cell r="B2079" t="str">
            <v>REJILLA SUMIDERO PLAQUETA (PEATONAL) A=55 CM. L=40 CM. E=6 CM. REF. P40402 TIPO TITAN O SIMILAR</v>
          </cell>
          <cell r="C2079" t="str">
            <v>Insumos</v>
          </cell>
          <cell r="D2079" t="str">
            <v>UND</v>
          </cell>
          <cell r="E2079">
            <v>27289</v>
          </cell>
          <cell r="F2079">
            <v>22932</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131972</v>
          </cell>
          <cell r="F2081">
            <v>110901</v>
          </cell>
        </row>
        <row r="2082">
          <cell r="A2082" t="str">
            <v>I2081</v>
          </cell>
          <cell r="B2082" t="str">
            <v>TAPA PLASTICA CIEGA DE 2X4"</v>
          </cell>
          <cell r="C2082" t="str">
            <v>Insumos</v>
          </cell>
          <cell r="D2082" t="str">
            <v>UND</v>
          </cell>
          <cell r="E2082">
            <v>739</v>
          </cell>
          <cell r="F2082">
            <v>621</v>
          </cell>
        </row>
        <row r="2083">
          <cell r="A2083" t="str">
            <v>I2082</v>
          </cell>
          <cell r="B2083" t="str">
            <v>TAPA PLASTICA CIEGA CIRCULAR</v>
          </cell>
          <cell r="C2083" t="str">
            <v>Insumos</v>
          </cell>
          <cell r="D2083" t="str">
            <v>UND</v>
          </cell>
          <cell r="E2083">
            <v>739</v>
          </cell>
          <cell r="F2083">
            <v>621</v>
          </cell>
        </row>
        <row r="2084">
          <cell r="A2084" t="str">
            <v>I2083</v>
          </cell>
          <cell r="B2084" t="str">
            <v>CABLE ALUMINIO TRIPLEX 2 X 1/0 + 1/0 AAC/AAAC XLPE 600V 90C</v>
          </cell>
          <cell r="C2084" t="str">
            <v>Insumos</v>
          </cell>
          <cell r="D2084" t="str">
            <v>M</v>
          </cell>
          <cell r="E2084">
            <v>13783</v>
          </cell>
          <cell r="F2084">
            <v>11582</v>
          </cell>
        </row>
        <row r="2085">
          <cell r="A2085" t="str">
            <v>I2084</v>
          </cell>
          <cell r="B2085" t="str">
            <v>CONECTOR COMPRESION DBH 8</v>
          </cell>
          <cell r="C2085" t="str">
            <v>Insumos</v>
          </cell>
          <cell r="D2085" t="str">
            <v>UND</v>
          </cell>
          <cell r="E2085">
            <v>3059</v>
          </cell>
          <cell r="F2085">
            <v>2571</v>
          </cell>
        </row>
        <row r="2086">
          <cell r="A2086" t="str">
            <v>I2085</v>
          </cell>
          <cell r="B2086" t="str">
            <v>AISLADOR CARRETE</v>
          </cell>
          <cell r="C2086" t="str">
            <v>Insumos</v>
          </cell>
          <cell r="D2086" t="str">
            <v>UND</v>
          </cell>
          <cell r="E2086">
            <v>2905</v>
          </cell>
          <cell r="F2086">
            <v>2441</v>
          </cell>
        </row>
        <row r="2087">
          <cell r="A2087" t="str">
            <v>I2086</v>
          </cell>
          <cell r="B2087" t="str">
            <v>ELEMENTOS DE SUJECION</v>
          </cell>
          <cell r="C2087" t="str">
            <v>Insumos</v>
          </cell>
          <cell r="D2087" t="str">
            <v>UND</v>
          </cell>
          <cell r="E2087">
            <v>3169</v>
          </cell>
          <cell r="F2087">
            <v>2663</v>
          </cell>
        </row>
        <row r="2088">
          <cell r="A2088" t="str">
            <v>I2087</v>
          </cell>
          <cell r="B2088" t="str">
            <v>ADAPTADOR TERMINAL PVC DE 2"</v>
          </cell>
          <cell r="C2088" t="str">
            <v>Insumos</v>
          </cell>
          <cell r="D2088" t="str">
            <v>UND</v>
          </cell>
          <cell r="E2088">
            <v>3380</v>
          </cell>
          <cell r="F2088">
            <v>2840</v>
          </cell>
        </row>
        <row r="2089">
          <cell r="A2089" t="str">
            <v>I2088</v>
          </cell>
          <cell r="B2089" t="str">
            <v>CURVA PVC DE 2"</v>
          </cell>
          <cell r="C2089" t="str">
            <v>Insumos</v>
          </cell>
          <cell r="D2089" t="str">
            <v>UND</v>
          </cell>
          <cell r="E2089">
            <v>3011</v>
          </cell>
          <cell r="F2089">
            <v>2530</v>
          </cell>
        </row>
        <row r="2090">
          <cell r="A2090" t="str">
            <v>I2089</v>
          </cell>
          <cell r="B2090" t="str">
            <v>ALAMBRÓN DE ALUMINIO 8MM</v>
          </cell>
          <cell r="C2090" t="str">
            <v>Insumos</v>
          </cell>
          <cell r="D2090" t="str">
            <v>M</v>
          </cell>
          <cell r="E2090">
            <v>3063</v>
          </cell>
          <cell r="F2090">
            <v>2574</v>
          </cell>
        </row>
        <row r="2091">
          <cell r="A2091" t="str">
            <v>I2090</v>
          </cell>
          <cell r="B2091" t="str">
            <v>SOPORTE DEHN SNAP PLASTICA H16 DE FIJACION PARA CONDUCTOR 8MM</v>
          </cell>
          <cell r="C2091" t="str">
            <v>Insumos</v>
          </cell>
          <cell r="D2091" t="str">
            <v>UND</v>
          </cell>
          <cell r="E2091">
            <v>6178</v>
          </cell>
          <cell r="F2091">
            <v>5192</v>
          </cell>
        </row>
        <row r="2092">
          <cell r="A2092" t="str">
            <v>I2091</v>
          </cell>
          <cell r="B2092" t="str">
            <v>VARILLA CAPTADORA DE ALUMINIO DE 5/8"X0.80 CM</v>
          </cell>
          <cell r="C2092" t="str">
            <v>Insumos</v>
          </cell>
          <cell r="D2092" t="str">
            <v>UND</v>
          </cell>
          <cell r="E2092">
            <v>50169</v>
          </cell>
          <cell r="F2092">
            <v>42159</v>
          </cell>
        </row>
        <row r="2093">
          <cell r="A2093" t="str">
            <v>I2092</v>
          </cell>
          <cell r="B2093" t="str">
            <v>CAJA DE PASO 20X20CM TIPO INTEMPERIE</v>
          </cell>
          <cell r="C2093" t="str">
            <v>Insumos</v>
          </cell>
          <cell r="D2093" t="str">
            <v>UND</v>
          </cell>
          <cell r="E2093">
            <v>47423</v>
          </cell>
          <cell r="F2093">
            <v>39851</v>
          </cell>
        </row>
        <row r="2094">
          <cell r="A2094" t="str">
            <v>I2093</v>
          </cell>
          <cell r="B2094" t="str">
            <v>CONECTOR BIMETALICO AT-108F</v>
          </cell>
          <cell r="C2094" t="str">
            <v>Insumos</v>
          </cell>
          <cell r="D2094" t="str">
            <v>UND</v>
          </cell>
          <cell r="E2094">
            <v>23607</v>
          </cell>
          <cell r="F2094">
            <v>19838</v>
          </cell>
        </row>
        <row r="2095">
          <cell r="A2095" t="str">
            <v>I2094</v>
          </cell>
          <cell r="B2095" t="str">
            <v>BASE PARA PUNTA CAPTADORA</v>
          </cell>
          <cell r="C2095" t="str">
            <v>Insumos</v>
          </cell>
          <cell r="D2095" t="str">
            <v>UND</v>
          </cell>
          <cell r="E2095">
            <v>36809</v>
          </cell>
          <cell r="F2095">
            <v>30932</v>
          </cell>
        </row>
        <row r="2096">
          <cell r="A2096" t="str">
            <v>I2095</v>
          </cell>
          <cell r="B2096" t="str">
            <v>ELEMENTO DE SUJECION</v>
          </cell>
          <cell r="C2096" t="str">
            <v>Insumos</v>
          </cell>
          <cell r="D2096" t="str">
            <v>UND</v>
          </cell>
          <cell r="E2096">
            <v>3169</v>
          </cell>
          <cell r="F2096">
            <v>2663</v>
          </cell>
        </row>
        <row r="2097">
          <cell r="A2097" t="str">
            <v>I2096</v>
          </cell>
          <cell r="B2097" t="str">
            <v>TABLERO DE  DISTRIBUCIÓN BIFASICO 2F+N+T, 20 CIRCUITOS, DE INCRUSTAR CON PUERTA Y ESPACIO PARA TOTALIZADOR</v>
          </cell>
          <cell r="C2097" t="str">
            <v>Insumos</v>
          </cell>
          <cell r="D2097" t="str">
            <v>UND</v>
          </cell>
          <cell r="E2097">
            <v>289240</v>
          </cell>
          <cell r="F2097">
            <v>243059</v>
          </cell>
        </row>
        <row r="2098">
          <cell r="A2098" t="str">
            <v>I2097</v>
          </cell>
          <cell r="B2098" t="str">
            <v>BREAKER INDUSTRIAL TOTALIZADOR 2X100A</v>
          </cell>
          <cell r="C2098" t="str">
            <v>Insumos</v>
          </cell>
          <cell r="D2098" t="str">
            <v>UND</v>
          </cell>
          <cell r="E2098">
            <v>158905</v>
          </cell>
          <cell r="F2098">
            <v>133534</v>
          </cell>
        </row>
        <row r="2099">
          <cell r="A2099" t="str">
            <v>I2098</v>
          </cell>
          <cell r="B2099" t="str">
            <v>BORNA DE PONCHAR ESTAÑADA N° 8 AWG C/ TORNILLO</v>
          </cell>
          <cell r="C2099" t="str">
            <v>Insumos</v>
          </cell>
          <cell r="D2099" t="str">
            <v>UND</v>
          </cell>
          <cell r="E2099">
            <v>1902</v>
          </cell>
          <cell r="F2099">
            <v>1598</v>
          </cell>
        </row>
        <row r="2100">
          <cell r="A2100" t="str">
            <v>I2099</v>
          </cell>
          <cell r="B2100" t="str">
            <v>BORNA DE PONCHAR ESTAÑADA N° 2AWG C/ TORNILLO</v>
          </cell>
          <cell r="C2100" t="str">
            <v>Insumos</v>
          </cell>
          <cell r="D2100" t="str">
            <v>UND</v>
          </cell>
          <cell r="E2100">
            <v>3063</v>
          </cell>
          <cell r="F2100">
            <v>2574</v>
          </cell>
        </row>
        <row r="2101">
          <cell r="A2101" t="str">
            <v>I2100</v>
          </cell>
          <cell r="B2101" t="str">
            <v>TERMINAL EMT 1-1/2"</v>
          </cell>
          <cell r="C2101" t="str">
            <v>Insumos</v>
          </cell>
          <cell r="D2101" t="str">
            <v>UND</v>
          </cell>
          <cell r="E2101">
            <v>2747</v>
          </cell>
          <cell r="F2101">
            <v>2308</v>
          </cell>
        </row>
        <row r="2102">
          <cell r="A2102" t="str">
            <v>I2101</v>
          </cell>
          <cell r="B2102" t="str">
            <v>UNION EMT 1-1/2"</v>
          </cell>
          <cell r="C2102" t="str">
            <v>Insumos</v>
          </cell>
          <cell r="D2102" t="str">
            <v>UND</v>
          </cell>
          <cell r="E2102">
            <v>687</v>
          </cell>
          <cell r="F2102">
            <v>577</v>
          </cell>
        </row>
        <row r="2103">
          <cell r="A2103" t="str">
            <v>I2102</v>
          </cell>
          <cell r="B2103" t="str">
            <v>CURVA EMT 1-1/2"</v>
          </cell>
          <cell r="C2103" t="str">
            <v>Insumos</v>
          </cell>
          <cell r="D2103" t="str">
            <v>UND</v>
          </cell>
          <cell r="E2103">
            <v>9400</v>
          </cell>
          <cell r="F2103">
            <v>7899</v>
          </cell>
        </row>
        <row r="2104">
          <cell r="A2104" t="str">
            <v>I2103</v>
          </cell>
          <cell r="B2104" t="str">
            <v>TERMINAL EMT 1"</v>
          </cell>
          <cell r="C2104" t="str">
            <v>Insumos</v>
          </cell>
          <cell r="D2104" t="str">
            <v>UND</v>
          </cell>
          <cell r="E2104">
            <v>1585</v>
          </cell>
          <cell r="F2104">
            <v>1332</v>
          </cell>
        </row>
        <row r="2105">
          <cell r="A2105" t="str">
            <v>I2104</v>
          </cell>
          <cell r="B2105" t="str">
            <v>CURVA EMT 1"</v>
          </cell>
          <cell r="C2105" t="str">
            <v>Insumos</v>
          </cell>
          <cell r="D2105" t="str">
            <v>UND</v>
          </cell>
          <cell r="E2105">
            <v>2589</v>
          </cell>
          <cell r="F2105">
            <v>2176</v>
          </cell>
        </row>
        <row r="2106">
          <cell r="A2106" t="str">
            <v>I2105</v>
          </cell>
          <cell r="B2106" t="str">
            <v>UNION EMT 1"</v>
          </cell>
          <cell r="C2106" t="str">
            <v>Insumos</v>
          </cell>
          <cell r="D2106" t="str">
            <v>UND</v>
          </cell>
          <cell r="E2106">
            <v>1214</v>
          </cell>
          <cell r="F2106">
            <v>1020</v>
          </cell>
        </row>
        <row r="2107">
          <cell r="A2107" t="str">
            <v>I2106</v>
          </cell>
          <cell r="B2107" t="str">
            <v>CHAZO Y TORNILLO</v>
          </cell>
          <cell r="C2107" t="str">
            <v>Insumos</v>
          </cell>
          <cell r="D2107" t="str">
            <v>UND</v>
          </cell>
          <cell r="E2107">
            <v>211</v>
          </cell>
          <cell r="F2107">
            <v>177</v>
          </cell>
        </row>
        <row r="2108">
          <cell r="A2108" t="str">
            <v>I2107</v>
          </cell>
          <cell r="B2108" t="str">
            <v>TERMINAL PVC 1-1/2"</v>
          </cell>
          <cell r="C2108" t="str">
            <v>Insumos</v>
          </cell>
          <cell r="D2108" t="str">
            <v>UND</v>
          </cell>
          <cell r="E2108">
            <v>2430</v>
          </cell>
          <cell r="F2108">
            <v>2042</v>
          </cell>
        </row>
        <row r="2109">
          <cell r="A2109" t="str">
            <v>I2108</v>
          </cell>
          <cell r="B2109" t="str">
            <v>CURVA PVC 1-1/2</v>
          </cell>
          <cell r="C2109" t="str">
            <v>Insumos</v>
          </cell>
          <cell r="D2109" t="str">
            <v>UND</v>
          </cell>
          <cell r="E2109">
            <v>2588</v>
          </cell>
          <cell r="F2109">
            <v>2175</v>
          </cell>
        </row>
        <row r="2110">
          <cell r="A2110" t="str">
            <v>I2109</v>
          </cell>
          <cell r="B2110" t="str">
            <v>TUBO CONDUIT GALVANIZADA EMT 1-1/4"</v>
          </cell>
          <cell r="C2110" t="str">
            <v>Insumos</v>
          </cell>
          <cell r="D2110" t="str">
            <v>M</v>
          </cell>
          <cell r="E2110">
            <v>18853</v>
          </cell>
          <cell r="F2110">
            <v>15843</v>
          </cell>
        </row>
        <row r="2111">
          <cell r="A2111" t="str">
            <v>I2110</v>
          </cell>
          <cell r="B2111" t="str">
            <v>CURVA EMT 1-1/4"</v>
          </cell>
          <cell r="C2111" t="str">
            <v>Insumos</v>
          </cell>
          <cell r="D2111" t="str">
            <v>UND</v>
          </cell>
          <cell r="E2111">
            <v>5439</v>
          </cell>
          <cell r="F2111">
            <v>4571</v>
          </cell>
        </row>
        <row r="2112">
          <cell r="A2112" t="str">
            <v>I2111</v>
          </cell>
          <cell r="B2112" t="str">
            <v>TERMINAL EMT 1-1/4"</v>
          </cell>
          <cell r="C2112" t="str">
            <v>Insumos</v>
          </cell>
          <cell r="D2112" t="str">
            <v>VJE</v>
          </cell>
          <cell r="E2112">
            <v>2376</v>
          </cell>
          <cell r="F2112">
            <v>1997</v>
          </cell>
        </row>
        <row r="2113">
          <cell r="A2113" t="str">
            <v>I2112</v>
          </cell>
          <cell r="B2113" t="str">
            <v>UNION EMT 1-1/4"</v>
          </cell>
          <cell r="C2113" t="str">
            <v>Insumos</v>
          </cell>
          <cell r="D2113" t="str">
            <v>UND</v>
          </cell>
          <cell r="E2113">
            <v>2324</v>
          </cell>
          <cell r="F2113">
            <v>1953</v>
          </cell>
        </row>
        <row r="2114">
          <cell r="A2114" t="str">
            <v>I2113</v>
          </cell>
          <cell r="B2114" t="str">
            <v>ABRAZADERA METALICA DOBLE ALA GALVANIZADA 1-1/4"</v>
          </cell>
          <cell r="C2114" t="str">
            <v>Insumos</v>
          </cell>
          <cell r="D2114" t="str">
            <v>UND</v>
          </cell>
          <cell r="E2114">
            <v>633</v>
          </cell>
          <cell r="F2114">
            <v>532</v>
          </cell>
        </row>
        <row r="2115">
          <cell r="A2115" t="str">
            <v>I2114</v>
          </cell>
          <cell r="B2115" t="str">
            <v>UNION EMT 3/4"</v>
          </cell>
          <cell r="C2115" t="str">
            <v>Insumos</v>
          </cell>
          <cell r="D2115" t="str">
            <v>UND</v>
          </cell>
          <cell r="E2115">
            <v>845</v>
          </cell>
          <cell r="F2115">
            <v>710</v>
          </cell>
        </row>
        <row r="2116">
          <cell r="A2116" t="str">
            <v>I2115</v>
          </cell>
          <cell r="B2116" t="str">
            <v>TERMINAL EMT 3/4"</v>
          </cell>
          <cell r="C2116" t="str">
            <v>Insumos</v>
          </cell>
          <cell r="D2116" t="str">
            <v>UND</v>
          </cell>
          <cell r="E2116">
            <v>1109</v>
          </cell>
          <cell r="F2116">
            <v>932</v>
          </cell>
        </row>
        <row r="2117">
          <cell r="A2117" t="str">
            <v>I2116</v>
          </cell>
          <cell r="B2117" t="str">
            <v>CURVA EMT 3/4"</v>
          </cell>
          <cell r="C2117" t="str">
            <v>Insumos</v>
          </cell>
          <cell r="D2117" t="str">
            <v>UND</v>
          </cell>
          <cell r="E2117">
            <v>1691</v>
          </cell>
          <cell r="F2117">
            <v>1421</v>
          </cell>
        </row>
        <row r="2118">
          <cell r="A2118" t="str">
            <v>I2117</v>
          </cell>
          <cell r="B2118" t="str">
            <v>CAPACETE LISO EN ALUMINIO PARA TUBERIA EMT DE 3/4"</v>
          </cell>
          <cell r="C2118" t="str">
            <v>Insumos</v>
          </cell>
          <cell r="D2118" t="str">
            <v>UND</v>
          </cell>
          <cell r="E2118">
            <v>2324</v>
          </cell>
          <cell r="F2118">
            <v>1953</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52830</v>
          </cell>
          <cell r="F2119">
            <v>44395</v>
          </cell>
        </row>
        <row r="2120">
          <cell r="A2120" t="str">
            <v>I2119</v>
          </cell>
          <cell r="B2120" t="str">
            <v>BORNA DE PONCHAR ESTAÑADA N° 12 AWG</v>
          </cell>
          <cell r="C2120" t="str">
            <v>Insumos</v>
          </cell>
          <cell r="D2120" t="str">
            <v>UND</v>
          </cell>
          <cell r="E2120">
            <v>739</v>
          </cell>
          <cell r="F2120">
            <v>621</v>
          </cell>
        </row>
        <row r="2121">
          <cell r="A2121" t="str">
            <v>I2120</v>
          </cell>
          <cell r="B2121" t="str">
            <v>INTERRUPTOR ENCHUFABLE 1X15A - 10KA</v>
          </cell>
          <cell r="C2121" t="str">
            <v>Insumos</v>
          </cell>
          <cell r="D2121" t="str">
            <v>UND</v>
          </cell>
          <cell r="E2121">
            <v>9506</v>
          </cell>
          <cell r="F2121">
            <v>7988</v>
          </cell>
        </row>
        <row r="2122">
          <cell r="A2122" t="str">
            <v>I2121</v>
          </cell>
          <cell r="B2122" t="str">
            <v>LUMINARIA LFS 36W DE INCRUSTAR, MARCA ILTEC</v>
          </cell>
          <cell r="C2122" t="str">
            <v>Insumos</v>
          </cell>
          <cell r="D2122" t="str">
            <v>UND</v>
          </cell>
          <cell r="E2122">
            <v>211156</v>
          </cell>
          <cell r="F2122">
            <v>177442</v>
          </cell>
        </row>
        <row r="2123">
          <cell r="A2123" t="str">
            <v>I2122</v>
          </cell>
          <cell r="B2123" t="str">
            <v>TUBO CONDUIT SCH40 1/2"</v>
          </cell>
          <cell r="C2123" t="str">
            <v>Insumos</v>
          </cell>
          <cell r="D2123" t="str">
            <v>M</v>
          </cell>
          <cell r="E2123">
            <v>2570</v>
          </cell>
          <cell r="F2123">
            <v>2160</v>
          </cell>
        </row>
        <row r="2124">
          <cell r="A2124" t="str">
            <v>I2123</v>
          </cell>
          <cell r="B2124" t="str">
            <v>CURVA PVC SCH40 1/2"</v>
          </cell>
          <cell r="C2124" t="str">
            <v>Insumos</v>
          </cell>
          <cell r="D2124" t="str">
            <v>UND</v>
          </cell>
          <cell r="E2124">
            <v>1796</v>
          </cell>
          <cell r="F2124">
            <v>1509</v>
          </cell>
        </row>
        <row r="2125">
          <cell r="A2125" t="str">
            <v>I2124</v>
          </cell>
          <cell r="B2125" t="str">
            <v>UNION PVC SCH40 1/2"</v>
          </cell>
          <cell r="C2125" t="str">
            <v>Insumos</v>
          </cell>
          <cell r="D2125" t="str">
            <v>UND</v>
          </cell>
          <cell r="E2125">
            <v>581</v>
          </cell>
          <cell r="F2125">
            <v>488</v>
          </cell>
        </row>
        <row r="2126">
          <cell r="A2126" t="str">
            <v>I2125</v>
          </cell>
          <cell r="B2126" t="str">
            <v>TERMINAL PVC SCH40 1/2"</v>
          </cell>
          <cell r="C2126" t="str">
            <v>Insumos</v>
          </cell>
          <cell r="D2126" t="str">
            <v>UND</v>
          </cell>
          <cell r="E2126">
            <v>370</v>
          </cell>
          <cell r="F2126">
            <v>311</v>
          </cell>
        </row>
        <row r="2127">
          <cell r="A2127" t="str">
            <v>I2126</v>
          </cell>
          <cell r="B2127" t="str">
            <v>CABLE 12 AWG HFFR LS 600V</v>
          </cell>
          <cell r="C2127" t="str">
            <v>Insumos</v>
          </cell>
          <cell r="D2127" t="str">
            <v>M</v>
          </cell>
          <cell r="E2127">
            <v>2048</v>
          </cell>
          <cell r="F2127">
            <v>1721</v>
          </cell>
        </row>
        <row r="2128">
          <cell r="A2128" t="str">
            <v>I2127</v>
          </cell>
          <cell r="B2128" t="str">
            <v>UNION EMT 1/2"</v>
          </cell>
          <cell r="C2128" t="str">
            <v>Insumos</v>
          </cell>
          <cell r="D2128" t="str">
            <v>UND</v>
          </cell>
          <cell r="E2128">
            <v>687</v>
          </cell>
          <cell r="F2128">
            <v>577</v>
          </cell>
        </row>
        <row r="2129">
          <cell r="A2129" t="str">
            <v>I2128</v>
          </cell>
          <cell r="B2129" t="str">
            <v>TERMINAL EMT 1/2"</v>
          </cell>
          <cell r="C2129" t="str">
            <v>Insumos</v>
          </cell>
          <cell r="D2129" t="str">
            <v>UND</v>
          </cell>
          <cell r="E2129">
            <v>1373</v>
          </cell>
          <cell r="F2129">
            <v>1154</v>
          </cell>
        </row>
        <row r="2130">
          <cell r="A2130" t="str">
            <v>I2129</v>
          </cell>
          <cell r="B2130" t="str">
            <v>CURVA EMT 1/2"</v>
          </cell>
          <cell r="C2130" t="str">
            <v>Insumos</v>
          </cell>
          <cell r="D2130" t="str">
            <v>UND</v>
          </cell>
          <cell r="E2130">
            <v>1003</v>
          </cell>
          <cell r="F2130">
            <v>843</v>
          </cell>
        </row>
        <row r="2131">
          <cell r="A2131" t="str">
            <v>I2130</v>
          </cell>
          <cell r="B2131" t="str">
            <v>SOCKET T8 - CONECTOR TUBO LED</v>
          </cell>
          <cell r="C2131" t="str">
            <v>Insumos</v>
          </cell>
          <cell r="D2131" t="str">
            <v>UND</v>
          </cell>
          <cell r="E2131">
            <v>1891</v>
          </cell>
          <cell r="F2131">
            <v>1589</v>
          </cell>
        </row>
        <row r="2132">
          <cell r="A2132" t="str">
            <v>I2131</v>
          </cell>
          <cell r="B2132" t="str">
            <v>TUBO LED 18W T8</v>
          </cell>
          <cell r="C2132" t="str">
            <v>Insumos</v>
          </cell>
          <cell r="D2132" t="str">
            <v>UND</v>
          </cell>
          <cell r="E2132">
            <v>12569</v>
          </cell>
          <cell r="F2132">
            <v>10562</v>
          </cell>
        </row>
        <row r="2133">
          <cell r="A2133" t="str">
            <v>I2132</v>
          </cell>
          <cell r="B2133" t="str">
            <v>RETIRO BALASTO LUMINARIAS</v>
          </cell>
          <cell r="C2133" t="str">
            <v>Insumos</v>
          </cell>
          <cell r="D2133" t="str">
            <v>UND</v>
          </cell>
          <cell r="E2133">
            <v>10561</v>
          </cell>
          <cell r="F2133">
            <v>8875</v>
          </cell>
        </row>
        <row r="2134">
          <cell r="A2134" t="str">
            <v>I2133</v>
          </cell>
          <cell r="B2134" t="str">
            <v>KIT DE LIMPIEZA LUMINARIA</v>
          </cell>
          <cell r="C2134" t="str">
            <v>Insumos</v>
          </cell>
          <cell r="D2134" t="str">
            <v>UND</v>
          </cell>
          <cell r="E2134">
            <v>1584</v>
          </cell>
          <cell r="F2134">
            <v>1331</v>
          </cell>
        </row>
        <row r="2135">
          <cell r="A2135" t="str">
            <v>I2134</v>
          </cell>
          <cell r="B2135" t="str">
            <v>PRENSA ESTOPA 1/2"</v>
          </cell>
          <cell r="C2135" t="str">
            <v>Insumos</v>
          </cell>
          <cell r="D2135" t="str">
            <v>UND</v>
          </cell>
          <cell r="E2135">
            <v>2375</v>
          </cell>
          <cell r="F2135">
            <v>1996</v>
          </cell>
        </row>
        <row r="2136">
          <cell r="A2136" t="str">
            <v>I2135</v>
          </cell>
          <cell r="B2136" t="str">
            <v>CAJA RECTANGULAR RAWELT 1/2" 2X4</v>
          </cell>
          <cell r="C2136" t="str">
            <v>Insumos</v>
          </cell>
          <cell r="D2136" t="str">
            <v>UND</v>
          </cell>
          <cell r="E2136">
            <v>5810</v>
          </cell>
          <cell r="F2136">
            <v>4882</v>
          </cell>
        </row>
        <row r="2137">
          <cell r="A2137" t="str">
            <v>I2136</v>
          </cell>
          <cell r="B2137" t="str">
            <v>TOMACORRIENTE DOBLE CON POLO A TIERRA NEMA 5-15-R</v>
          </cell>
          <cell r="C2137" t="str">
            <v>Insumos</v>
          </cell>
          <cell r="D2137" t="str">
            <v>UND</v>
          </cell>
          <cell r="E2137">
            <v>11362</v>
          </cell>
          <cell r="F2137">
            <v>9548</v>
          </cell>
        </row>
        <row r="2138">
          <cell r="A2138" t="str">
            <v>I2137</v>
          </cell>
          <cell r="B2138" t="str">
            <v>CLAVIJA CON POLO A TIERRA - 15A - 250V</v>
          </cell>
          <cell r="C2138" t="str">
            <v>Insumos</v>
          </cell>
          <cell r="D2138" t="str">
            <v>UND</v>
          </cell>
          <cell r="E2138">
            <v>6232</v>
          </cell>
          <cell r="F2138">
            <v>5237</v>
          </cell>
        </row>
        <row r="2139">
          <cell r="A2139" t="str">
            <v>I2138</v>
          </cell>
          <cell r="B2139" t="str">
            <v>CABLE ENCAUCHETADO 3X14 AWG</v>
          </cell>
          <cell r="C2139" t="str">
            <v>Insumos</v>
          </cell>
          <cell r="D2139" t="str">
            <v>M</v>
          </cell>
          <cell r="E2139">
            <v>4965</v>
          </cell>
          <cell r="F2139">
            <v>4172</v>
          </cell>
        </row>
        <row r="2140">
          <cell r="A2140" t="str">
            <v>I2139</v>
          </cell>
          <cell r="B2140" t="str">
            <v>CONECTOR RESORTE ROJO-AMR 3M</v>
          </cell>
          <cell r="C2140" t="str">
            <v>Insumos</v>
          </cell>
          <cell r="D2140" t="str">
            <v>UND</v>
          </cell>
          <cell r="E2140">
            <v>1748</v>
          </cell>
          <cell r="F2140">
            <v>1469</v>
          </cell>
        </row>
        <row r="2141">
          <cell r="A2141" t="str">
            <v>I2140</v>
          </cell>
          <cell r="B2141" t="str">
            <v>ABRAZADERA  METALICA DOBLE ALA TUBO EMT 1/2"</v>
          </cell>
          <cell r="C2141" t="str">
            <v>Insumos</v>
          </cell>
          <cell r="D2141" t="str">
            <v>UND</v>
          </cell>
          <cell r="E2141">
            <v>475</v>
          </cell>
          <cell r="F2141">
            <v>399</v>
          </cell>
        </row>
        <row r="2142">
          <cell r="A2142" t="str">
            <v>I2141</v>
          </cell>
          <cell r="B2142" t="str">
            <v>LUMINARIA CCCE - 2 TUBO LED T8 18W - 36W - MARCA ILTEC</v>
          </cell>
          <cell r="C2142" t="str">
            <v>Insumos</v>
          </cell>
          <cell r="D2142" t="str">
            <v>UND</v>
          </cell>
          <cell r="E2142">
            <v>144135</v>
          </cell>
          <cell r="F2142">
            <v>121122</v>
          </cell>
        </row>
        <row r="2143">
          <cell r="A2143" t="str">
            <v>I2142</v>
          </cell>
          <cell r="B2143" t="str">
            <v>PANEL LED SOBREPONER 12W</v>
          </cell>
          <cell r="C2143" t="str">
            <v>Insumos</v>
          </cell>
          <cell r="D2143" t="str">
            <v>UND</v>
          </cell>
          <cell r="E2143">
            <v>16465</v>
          </cell>
          <cell r="F2143">
            <v>13836</v>
          </cell>
        </row>
        <row r="2144">
          <cell r="A2144" t="str">
            <v>I2143</v>
          </cell>
          <cell r="B2144" t="str">
            <v>LUMINARIA HERMETICA 2X18 T8 LED - 36W - SYLVANIA</v>
          </cell>
          <cell r="C2144" t="str">
            <v>Insumos</v>
          </cell>
          <cell r="D2144" t="str">
            <v>UND</v>
          </cell>
          <cell r="E2144">
            <v>55303</v>
          </cell>
          <cell r="F2144">
            <v>46473</v>
          </cell>
        </row>
        <row r="2145">
          <cell r="A2145" t="str">
            <v>I2144</v>
          </cell>
          <cell r="B2145" t="str">
            <v>LUMINARIA DE EMERGENCIA R1 - SYLVANIA</v>
          </cell>
          <cell r="C2145" t="str">
            <v>Insumos</v>
          </cell>
          <cell r="D2145" t="str">
            <v>UND</v>
          </cell>
          <cell r="E2145">
            <v>80943</v>
          </cell>
          <cell r="F2145">
            <v>68019</v>
          </cell>
        </row>
        <row r="2146">
          <cell r="A2146" t="str">
            <v>I2145</v>
          </cell>
          <cell r="B2146" t="str">
            <v>PROYECTOR SYLVEO LED 150W - SYLVANIA</v>
          </cell>
          <cell r="C2146" t="str">
            <v>Insumos</v>
          </cell>
          <cell r="D2146" t="str">
            <v>UND</v>
          </cell>
          <cell r="E2146">
            <v>958998</v>
          </cell>
          <cell r="F2146">
            <v>805881</v>
          </cell>
        </row>
        <row r="2147">
          <cell r="A2147" t="str">
            <v>I2146</v>
          </cell>
          <cell r="B2147" t="str">
            <v>UPS POWEST TITAN 6KVA ON LINE, BIFASICA, DOBLE CONVERSION CON TRANSFORMADOR DE ASILAMIENTO</v>
          </cell>
          <cell r="C2147" t="str">
            <v>Insumos</v>
          </cell>
          <cell r="D2147" t="str">
            <v>UND</v>
          </cell>
          <cell r="E2147">
            <v>6076319</v>
          </cell>
          <cell r="F2147">
            <v>5106150</v>
          </cell>
        </row>
        <row r="2148">
          <cell r="A2148" t="str">
            <v>I2147</v>
          </cell>
          <cell r="B2148" t="str">
            <v>TAPA TROQUELADA DE 3 SALIDAS 2X4"</v>
          </cell>
          <cell r="C2148" t="str">
            <v>Insumos</v>
          </cell>
          <cell r="D2148" t="str">
            <v>UND</v>
          </cell>
          <cell r="E2148">
            <v>20316</v>
          </cell>
          <cell r="F2148">
            <v>17072</v>
          </cell>
        </row>
        <row r="2149">
          <cell r="A2149" t="str">
            <v>I2148</v>
          </cell>
          <cell r="B2149" t="str">
            <v>CANALETA METALICA 12X5CM DE 240CM</v>
          </cell>
          <cell r="C2149" t="str">
            <v>Insumos</v>
          </cell>
          <cell r="D2149" t="str">
            <v>ML</v>
          </cell>
          <cell r="E2149">
            <v>20297</v>
          </cell>
          <cell r="F2149">
            <v>17056</v>
          </cell>
        </row>
        <row r="2150">
          <cell r="A2150" t="str">
            <v>I2149</v>
          </cell>
          <cell r="B2150" t="str">
            <v>ELEMENTOS DE SUJECION CANALETA METALICA</v>
          </cell>
          <cell r="C2150" t="str">
            <v>Insumos</v>
          </cell>
          <cell r="D2150" t="str">
            <v>UND</v>
          </cell>
          <cell r="E2150">
            <v>8506</v>
          </cell>
          <cell r="F2150">
            <v>7148</v>
          </cell>
        </row>
        <row r="2151">
          <cell r="A2151" t="str">
            <v>I2150</v>
          </cell>
          <cell r="B2151" t="str">
            <v>CURVA METALICA 12X5CM</v>
          </cell>
          <cell r="C2151" t="str">
            <v>Insumos</v>
          </cell>
          <cell r="D2151" t="str">
            <v>UND</v>
          </cell>
          <cell r="E2151">
            <v>30476</v>
          </cell>
          <cell r="F2151">
            <v>25610</v>
          </cell>
        </row>
        <row r="2152">
          <cell r="A2152" t="str">
            <v>I2151</v>
          </cell>
          <cell r="B2152" t="str">
            <v>BANDEJA CABLOFIL CF 54/200</v>
          </cell>
          <cell r="C2152" t="str">
            <v>Insumos</v>
          </cell>
          <cell r="D2152" t="str">
            <v>UND</v>
          </cell>
          <cell r="E2152">
            <v>67964</v>
          </cell>
          <cell r="F2152">
            <v>57113</v>
          </cell>
        </row>
        <row r="2153">
          <cell r="A2153" t="str">
            <v>I2152</v>
          </cell>
          <cell r="B2153" t="str">
            <v>UNION RAPIDA BANDEJA CABLOFIL</v>
          </cell>
          <cell r="C2153" t="str">
            <v>Insumos</v>
          </cell>
          <cell r="D2153" t="str">
            <v>UND</v>
          </cell>
          <cell r="E2153">
            <v>4777</v>
          </cell>
          <cell r="F2153">
            <v>4014</v>
          </cell>
        </row>
        <row r="2154">
          <cell r="A2154" t="str">
            <v>I2153</v>
          </cell>
          <cell r="B2154" t="str">
            <v>PERFIL DE FIJACION RCSN BANDEJA CABLOFIL</v>
          </cell>
          <cell r="C2154" t="str">
            <v>Insumos</v>
          </cell>
          <cell r="D2154" t="str">
            <v>UND</v>
          </cell>
          <cell r="E2154">
            <v>63346</v>
          </cell>
          <cell r="F2154">
            <v>53232</v>
          </cell>
        </row>
        <row r="2155">
          <cell r="A2155" t="str">
            <v>I2154</v>
          </cell>
          <cell r="B2155" t="str">
            <v>SOPORTE CABLE DE PUESTA A TIERRA BANDEJA CABLOFIL</v>
          </cell>
          <cell r="C2155" t="str">
            <v>Insumos</v>
          </cell>
          <cell r="D2155" t="str">
            <v>UND</v>
          </cell>
          <cell r="E2155">
            <v>9910</v>
          </cell>
          <cell r="F2155">
            <v>8328</v>
          </cell>
        </row>
        <row r="2156">
          <cell r="A2156" t="str">
            <v>I2155</v>
          </cell>
          <cell r="B2156" t="str">
            <v>CONECTOR PUESTA A TIERRA BANDEJA CABLOFIL</v>
          </cell>
          <cell r="C2156" t="str">
            <v>Insumos</v>
          </cell>
          <cell r="D2156" t="str">
            <v>UND</v>
          </cell>
          <cell r="E2156">
            <v>10974</v>
          </cell>
          <cell r="F2156">
            <v>9222</v>
          </cell>
        </row>
        <row r="2157">
          <cell r="A2157" t="str">
            <v>I2156</v>
          </cell>
          <cell r="B2157" t="str">
            <v>LEGALIZACIÓN Y RETIE LATINOAMERICANO SEDE PRINCIPAL</v>
          </cell>
          <cell r="C2157" t="str">
            <v>Insumos</v>
          </cell>
          <cell r="D2157" t="str">
            <v>UND</v>
          </cell>
          <cell r="E2157">
            <v>3743172</v>
          </cell>
          <cell r="F2157">
            <v>3145523</v>
          </cell>
        </row>
        <row r="2158">
          <cell r="A2158" t="str">
            <v>I2157</v>
          </cell>
          <cell r="B2158" t="str">
            <v>TOTALIZADOR 2X40, 25KA</v>
          </cell>
          <cell r="C2158" t="str">
            <v>Insumos</v>
          </cell>
          <cell r="D2158" t="str">
            <v>UND</v>
          </cell>
          <cell r="E2158">
            <v>97645</v>
          </cell>
          <cell r="F2158">
            <v>82055</v>
          </cell>
        </row>
        <row r="2159">
          <cell r="A2159" t="str">
            <v>I2158</v>
          </cell>
          <cell r="B2159" t="str">
            <v>CABLE 4 AWG HFFR LS 600V 75º CT</v>
          </cell>
          <cell r="C2159" t="str">
            <v>Insumos</v>
          </cell>
          <cell r="D2159" t="str">
            <v>ML</v>
          </cell>
          <cell r="E2159">
            <v>9737</v>
          </cell>
          <cell r="F2159">
            <v>8182</v>
          </cell>
        </row>
        <row r="2160">
          <cell r="A2160" t="str">
            <v>I2159</v>
          </cell>
          <cell r="B2160" t="str">
            <v>CAPACETE ROSCADO EN ALUMINIO PARA TUBERIA IMC 3/4"</v>
          </cell>
          <cell r="C2160" t="str">
            <v>Insumos</v>
          </cell>
          <cell r="D2160" t="str">
            <v>UND</v>
          </cell>
          <cell r="E2160">
            <v>2166</v>
          </cell>
          <cell r="F2160">
            <v>1820</v>
          </cell>
        </row>
        <row r="2161">
          <cell r="A2161" t="str">
            <v>I2160</v>
          </cell>
          <cell r="B2161" t="str">
            <v>CURVA GALVANIZADA IMC 3/4"</v>
          </cell>
          <cell r="C2161" t="str">
            <v>Insumos</v>
          </cell>
          <cell r="D2161" t="str">
            <v>UND</v>
          </cell>
          <cell r="E2161">
            <v>6284</v>
          </cell>
          <cell r="F2161">
            <v>5281</v>
          </cell>
        </row>
        <row r="2162">
          <cell r="A2162" t="str">
            <v>I2161</v>
          </cell>
          <cell r="B2162" t="str">
            <v>BREAKER TOTALIZADOR 2X80, 25KA</v>
          </cell>
          <cell r="C2162" t="str">
            <v>Insumos</v>
          </cell>
          <cell r="D2162" t="str">
            <v>UND</v>
          </cell>
          <cell r="E2162">
            <v>149083</v>
          </cell>
          <cell r="F2162">
            <v>125280</v>
          </cell>
        </row>
        <row r="2163">
          <cell r="A2163" t="str">
            <v>I2162</v>
          </cell>
          <cell r="B2163" t="str">
            <v>LEGALIZACIÓN Y RETIE COLEGIO RURAL GRANADA</v>
          </cell>
          <cell r="C2163" t="str">
            <v>Insumos</v>
          </cell>
          <cell r="D2163" t="str">
            <v>UND</v>
          </cell>
          <cell r="E2163">
            <v>3696700</v>
          </cell>
          <cell r="F2163">
            <v>3106471</v>
          </cell>
        </row>
        <row r="2164">
          <cell r="A2164" t="str">
            <v>I2163</v>
          </cell>
          <cell r="B2164" t="str">
            <v>ABRAZADERA  METALICA DOBLE ALA TUBO EMT 3/4"</v>
          </cell>
          <cell r="C2164" t="str">
            <v>Insumos</v>
          </cell>
          <cell r="D2164" t="str">
            <v>UND</v>
          </cell>
          <cell r="E2164">
            <v>550</v>
          </cell>
          <cell r="F2164">
            <v>462</v>
          </cell>
        </row>
        <row r="2165">
          <cell r="A2165" t="str">
            <v>I2164</v>
          </cell>
          <cell r="B2165" t="str">
            <v>CAJA RECTANGULAR RAWELT 3/4" 2X4</v>
          </cell>
          <cell r="C2165" t="str">
            <v>Insumos</v>
          </cell>
          <cell r="D2165" t="str">
            <v>UND</v>
          </cell>
          <cell r="E2165">
            <v>9506</v>
          </cell>
          <cell r="F2165">
            <v>7988</v>
          </cell>
        </row>
        <row r="2166">
          <cell r="A2166" t="str">
            <v>I2165</v>
          </cell>
          <cell r="B2166" t="str">
            <v>TUBO CONDUIT SCH40 3/4"</v>
          </cell>
          <cell r="C2166" t="str">
            <v>Insumos</v>
          </cell>
          <cell r="D2166" t="str">
            <v>M</v>
          </cell>
          <cell r="E2166">
            <v>3396</v>
          </cell>
          <cell r="F2166">
            <v>2854</v>
          </cell>
        </row>
        <row r="2167">
          <cell r="A2167" t="str">
            <v>I2166</v>
          </cell>
          <cell r="B2167" t="str">
            <v>TERMINAL PVC SCH40 3/4"</v>
          </cell>
          <cell r="C2167" t="str">
            <v>Insumos</v>
          </cell>
          <cell r="D2167" t="str">
            <v>UND</v>
          </cell>
          <cell r="E2167">
            <v>960</v>
          </cell>
          <cell r="F2167">
            <v>807</v>
          </cell>
        </row>
        <row r="2168">
          <cell r="A2168" t="str">
            <v>I2167</v>
          </cell>
          <cell r="B2168" t="str">
            <v>PANEL LED 18W</v>
          </cell>
          <cell r="C2168" t="str">
            <v>Insumos</v>
          </cell>
          <cell r="D2168" t="str">
            <v>UND</v>
          </cell>
          <cell r="E2168">
            <v>29892</v>
          </cell>
          <cell r="F2168">
            <v>25119</v>
          </cell>
        </row>
        <row r="2169">
          <cell r="A2169" t="str">
            <v>I2168</v>
          </cell>
          <cell r="B2169" t="str">
            <v>LUMINARIA IT 100 AQ LENS 36W</v>
          </cell>
          <cell r="C2169" t="str">
            <v>Insumos</v>
          </cell>
          <cell r="D2169" t="str">
            <v>UND</v>
          </cell>
          <cell r="E2169">
            <v>170494</v>
          </cell>
          <cell r="F2169">
            <v>143272</v>
          </cell>
        </row>
        <row r="2170">
          <cell r="A2170" t="str">
            <v>I2169</v>
          </cell>
          <cell r="B2170" t="str">
            <v>LUMINARIA LED ECO 36W</v>
          </cell>
          <cell r="C2170" t="str">
            <v>Insumos</v>
          </cell>
          <cell r="D2170" t="str">
            <v>UND</v>
          </cell>
          <cell r="E2170">
            <v>141104</v>
          </cell>
          <cell r="F2170">
            <v>118575</v>
          </cell>
        </row>
        <row r="2171">
          <cell r="A2171" t="str">
            <v>I2170</v>
          </cell>
          <cell r="B2171" t="str">
            <v>LUMINARIA IF NORMA 36W</v>
          </cell>
          <cell r="C2171" t="str">
            <v>Insumos</v>
          </cell>
          <cell r="D2171" t="str">
            <v>UND</v>
          </cell>
          <cell r="E2171">
            <v>146311</v>
          </cell>
          <cell r="F2171">
            <v>122950</v>
          </cell>
        </row>
        <row r="2172">
          <cell r="A2172" t="str">
            <v>I2171</v>
          </cell>
          <cell r="B2172" t="str">
            <v>LUMINARIA HIGH BAY 97W</v>
          </cell>
          <cell r="C2172" t="str">
            <v>Insumos</v>
          </cell>
          <cell r="D2172" t="str">
            <v>UND</v>
          </cell>
          <cell r="E2172">
            <v>661118</v>
          </cell>
          <cell r="F2172">
            <v>555561</v>
          </cell>
        </row>
        <row r="2173">
          <cell r="A2173" t="str">
            <v>I2172</v>
          </cell>
          <cell r="B2173" t="str">
            <v>LUMINARIA MINI FLOOD 200W (ESSENTIAL FLOOD HP)</v>
          </cell>
          <cell r="C2173" t="str">
            <v>Insumos</v>
          </cell>
          <cell r="D2173" t="str">
            <v>UND</v>
          </cell>
          <cell r="E2173">
            <v>550271</v>
          </cell>
          <cell r="F2173">
            <v>462413</v>
          </cell>
        </row>
        <row r="2174">
          <cell r="A2174" t="str">
            <v>I2173</v>
          </cell>
          <cell r="B2174" t="str">
            <v>LUMINARIA REFLECTOR ES 10W(REFLECTOR LED LQ)</v>
          </cell>
          <cell r="C2174" t="str">
            <v>Insumos</v>
          </cell>
          <cell r="D2174" t="str">
            <v>UND</v>
          </cell>
          <cell r="E2174">
            <v>38209</v>
          </cell>
          <cell r="F2174">
            <v>32108</v>
          </cell>
        </row>
        <row r="2175">
          <cell r="A2175" t="str">
            <v>I2174</v>
          </cell>
          <cell r="B2175" t="str">
            <v>LUMINARIA DE EMERGENCIA ALENA 4W</v>
          </cell>
          <cell r="C2175" t="str">
            <v>Insumos</v>
          </cell>
          <cell r="D2175" t="str">
            <v>UND</v>
          </cell>
          <cell r="E2175">
            <v>89891</v>
          </cell>
          <cell r="F2175">
            <v>75539</v>
          </cell>
        </row>
        <row r="2176">
          <cell r="A2176" t="str">
            <v>I2175</v>
          </cell>
          <cell r="B2176" t="str">
            <v>LUMINARIA SALIDA EMERGENCIA 2W</v>
          </cell>
          <cell r="C2176" t="str">
            <v>Insumos</v>
          </cell>
          <cell r="D2176" t="str">
            <v>UND</v>
          </cell>
          <cell r="E2176">
            <v>74074</v>
          </cell>
          <cell r="F2176">
            <v>62247</v>
          </cell>
        </row>
        <row r="2177">
          <cell r="A2177" t="str">
            <v>I2176</v>
          </cell>
          <cell r="B2177" t="str">
            <v>TROQUEL SENCILLO PARA CANALETA DE 12CM</v>
          </cell>
          <cell r="C2177" t="str">
            <v>Insumos</v>
          </cell>
          <cell r="D2177" t="str">
            <v>UND</v>
          </cell>
          <cell r="E2177">
            <v>3908</v>
          </cell>
          <cell r="F2177">
            <v>3284</v>
          </cell>
        </row>
        <row r="2178">
          <cell r="A2178" t="str">
            <v>I2177</v>
          </cell>
          <cell r="B2178" t="str">
            <v>BOQUILLA TERMINAL (JUEGO DE TUERCA Y CONTRATUERCA) PARA TUBERIA IMC 3/4</v>
          </cell>
          <cell r="C2178" t="str">
            <v>Insumos</v>
          </cell>
          <cell r="D2178" t="str">
            <v>UND</v>
          </cell>
          <cell r="E2178">
            <v>1056</v>
          </cell>
          <cell r="F2178">
            <v>887</v>
          </cell>
        </row>
        <row r="2179">
          <cell r="A2179" t="str">
            <v>I2178</v>
          </cell>
          <cell r="B2179" t="str">
            <v>SENSOR INFRARROJO ON/OFF</v>
          </cell>
          <cell r="C2179" t="str">
            <v>Insumos</v>
          </cell>
          <cell r="D2179" t="str">
            <v>UND</v>
          </cell>
          <cell r="E2179">
            <v>166019</v>
          </cell>
          <cell r="F2179">
            <v>139512</v>
          </cell>
        </row>
        <row r="2180">
          <cell r="A2180" t="str">
            <v>I2179</v>
          </cell>
          <cell r="B2180" t="str">
            <v>SENSOR FOTOVOLTAICO LEVITON PROVOLT</v>
          </cell>
          <cell r="C2180" t="str">
            <v>Insumos</v>
          </cell>
          <cell r="D2180" t="str">
            <v>UND</v>
          </cell>
          <cell r="E2180">
            <v>1369891</v>
          </cell>
          <cell r="F2180">
            <v>1151169</v>
          </cell>
        </row>
        <row r="2181">
          <cell r="A2181" t="str">
            <v>I2180</v>
          </cell>
          <cell r="B2181" t="str">
            <v>UPS 14KV BIFÁSICA</v>
          </cell>
          <cell r="C2181" t="str">
            <v>Insumos</v>
          </cell>
          <cell r="D2181" t="str">
            <v>UND</v>
          </cell>
          <cell r="E2181">
            <v>22715557</v>
          </cell>
          <cell r="F2181">
            <v>19088703</v>
          </cell>
        </row>
        <row r="2182">
          <cell r="A2182" t="str">
            <v>I2181</v>
          </cell>
          <cell r="B2182" t="str">
            <v>BY PASS PARA UPS</v>
          </cell>
          <cell r="C2182" t="str">
            <v>Insumos</v>
          </cell>
          <cell r="D2182" t="str">
            <v>UND</v>
          </cell>
          <cell r="E2182">
            <v>347115</v>
          </cell>
          <cell r="F2182">
            <v>291693</v>
          </cell>
        </row>
        <row r="2183">
          <cell r="A2183" t="str">
            <v>I2182</v>
          </cell>
          <cell r="B2183" t="str">
            <v>CABLE TRENZADO 3X12 AWG HFFR LS CT</v>
          </cell>
          <cell r="C2183" t="str">
            <v>Insumos</v>
          </cell>
          <cell r="D2183" t="str">
            <v>M</v>
          </cell>
          <cell r="E2183">
            <v>5667</v>
          </cell>
          <cell r="F2183">
            <v>4762</v>
          </cell>
        </row>
        <row r="2184">
          <cell r="A2184" t="str">
            <v>I2183</v>
          </cell>
          <cell r="B2184" t="str">
            <v>CABLE TRENZADO 3X10 AWG HFFR LS CT</v>
          </cell>
          <cell r="C2184" t="str">
            <v>Insumos</v>
          </cell>
          <cell r="D2184" t="str">
            <v>M</v>
          </cell>
          <cell r="E2184">
            <v>8249</v>
          </cell>
          <cell r="F2184">
            <v>6932</v>
          </cell>
        </row>
        <row r="2185">
          <cell r="A2185" t="str">
            <v>I2184</v>
          </cell>
          <cell r="B2185" t="str">
            <v>CABLE 250 KCMIL THHN, THWN, CU</v>
          </cell>
          <cell r="C2185" t="str">
            <v>Insumos</v>
          </cell>
          <cell r="D2185" t="str">
            <v>M</v>
          </cell>
          <cell r="E2185">
            <v>55872</v>
          </cell>
          <cell r="F2185">
            <v>46951</v>
          </cell>
        </row>
        <row r="2186">
          <cell r="A2186" t="str">
            <v>I2185</v>
          </cell>
          <cell r="B2186" t="str">
            <v>CABLE 6 AWG HFFR LS</v>
          </cell>
          <cell r="C2186" t="str">
            <v>Insumos</v>
          </cell>
          <cell r="D2186" t="str">
            <v>M</v>
          </cell>
          <cell r="E2186">
            <v>5964</v>
          </cell>
          <cell r="F2186">
            <v>5012</v>
          </cell>
        </row>
        <row r="2187">
          <cell r="A2187" t="str">
            <v>I2186</v>
          </cell>
          <cell r="B2187" t="str">
            <v>CABLE ANTIFRAUDE/CONCENTRICO 1X8+8 PE/PVC</v>
          </cell>
          <cell r="C2187" t="str">
            <v>Insumos</v>
          </cell>
          <cell r="D2187" t="str">
            <v>M</v>
          </cell>
          <cell r="E2187">
            <v>8287</v>
          </cell>
          <cell r="F2187">
            <v>6964</v>
          </cell>
        </row>
        <row r="2188">
          <cell r="A2188" t="str">
            <v>I2187</v>
          </cell>
          <cell r="B2188" t="str">
            <v>CANALETA PLÁSTICA MEDIA CAÑA CON TAPA EN ALUMINIO 60X13</v>
          </cell>
          <cell r="C2188" t="str">
            <v>Insumos</v>
          </cell>
          <cell r="D2188" t="str">
            <v>M</v>
          </cell>
          <cell r="E2188">
            <v>17219</v>
          </cell>
          <cell r="F2188">
            <v>14470</v>
          </cell>
        </row>
        <row r="2189">
          <cell r="A2189" t="str">
            <v>I2188</v>
          </cell>
          <cell r="B2189" t="str">
            <v>CAJA DE PASO 12X12X5CM</v>
          </cell>
          <cell r="C2189" t="str">
            <v>Insumos</v>
          </cell>
          <cell r="D2189" t="str">
            <v>UND</v>
          </cell>
          <cell r="E2189">
            <v>39343</v>
          </cell>
          <cell r="F2189">
            <v>33061</v>
          </cell>
        </row>
        <row r="2190">
          <cell r="A2190" t="str">
            <v>I2189</v>
          </cell>
          <cell r="B2190" t="str">
            <v>CAJA DE PASO 20X20X10CM</v>
          </cell>
          <cell r="C2190" t="str">
            <v>Insumos</v>
          </cell>
          <cell r="D2190" t="str">
            <v>UND</v>
          </cell>
          <cell r="E2190">
            <v>57690</v>
          </cell>
          <cell r="F2190">
            <v>48479</v>
          </cell>
        </row>
        <row r="2191">
          <cell r="A2191" t="str">
            <v>I2190</v>
          </cell>
          <cell r="B2191" t="str">
            <v>CAJA PARA TOMA EN PISO (POP UP)</v>
          </cell>
          <cell r="C2191" t="str">
            <v>Insumos</v>
          </cell>
          <cell r="D2191" t="str">
            <v>UND</v>
          </cell>
          <cell r="E2191">
            <v>250119</v>
          </cell>
          <cell r="F2191">
            <v>210184</v>
          </cell>
        </row>
        <row r="2192">
          <cell r="A2192" t="str">
            <v>I2191</v>
          </cell>
          <cell r="B2192" t="str">
            <v>MEDIDOR DE ENERGIA MONOFASICO 120V</v>
          </cell>
          <cell r="C2192" t="str">
            <v>Insumos</v>
          </cell>
          <cell r="D2192" t="str">
            <v>UND</v>
          </cell>
          <cell r="E2192">
            <v>90832</v>
          </cell>
          <cell r="F2192">
            <v>76329</v>
          </cell>
        </row>
        <row r="2193">
          <cell r="A2193" t="str">
            <v>I2192</v>
          </cell>
          <cell r="B2193" t="str">
            <v>MEDIDOR DE ENERGIA MONOFASICO TRIFILAR MEDIDA SEMIDIRECTA CLASE 0.5</v>
          </cell>
          <cell r="C2193" t="str">
            <v>Insumos</v>
          </cell>
          <cell r="D2193" t="str">
            <v>UND</v>
          </cell>
          <cell r="E2193">
            <v>1759629</v>
          </cell>
          <cell r="F2193">
            <v>1478680</v>
          </cell>
        </row>
        <row r="2194">
          <cell r="A2194" t="str">
            <v>I2193</v>
          </cell>
          <cell r="B2194" t="str">
            <v>TRANSFORMADOR DE CORRIENTE 300/5A</v>
          </cell>
          <cell r="C2194" t="str">
            <v>Insumos</v>
          </cell>
          <cell r="D2194" t="str">
            <v>UND</v>
          </cell>
          <cell r="E2194">
            <v>163394</v>
          </cell>
          <cell r="F2194">
            <v>137306</v>
          </cell>
        </row>
        <row r="2195">
          <cell r="A2195" t="str">
            <v>I2194</v>
          </cell>
          <cell r="B2195" t="str">
            <v>BLOQUE DE PRUEBA PARA MEDIDA SEMIDIRECTA</v>
          </cell>
          <cell r="C2195" t="str">
            <v>Insumos</v>
          </cell>
          <cell r="D2195" t="str">
            <v>UND</v>
          </cell>
          <cell r="E2195">
            <v>188532</v>
          </cell>
          <cell r="F2195">
            <v>158430</v>
          </cell>
        </row>
        <row r="2196">
          <cell r="A2196" t="str">
            <v>I2195</v>
          </cell>
          <cell r="B2196" t="str">
            <v>GABINETE PARA MEDIDA</v>
          </cell>
          <cell r="C2196" t="str">
            <v>Insumos</v>
          </cell>
          <cell r="D2196" t="str">
            <v>UND</v>
          </cell>
          <cell r="E2196">
            <v>275257</v>
          </cell>
          <cell r="F2196">
            <v>231308</v>
          </cell>
        </row>
        <row r="2197">
          <cell r="A2197" t="str">
            <v>I2196</v>
          </cell>
          <cell r="B2197" t="str">
            <v>CABLEADO VEHICULAR 16AWG</v>
          </cell>
          <cell r="C2197" t="str">
            <v>Insumos</v>
          </cell>
          <cell r="D2197" t="str">
            <v>M</v>
          </cell>
          <cell r="E2197">
            <v>571</v>
          </cell>
          <cell r="F2197">
            <v>480</v>
          </cell>
        </row>
        <row r="2198">
          <cell r="A2198" t="str">
            <v>I2197</v>
          </cell>
          <cell r="B2198" t="str">
            <v>TOTALIZADOR 2X63A, 25KA</v>
          </cell>
          <cell r="C2198" t="str">
            <v>Insumos</v>
          </cell>
          <cell r="D2198" t="str">
            <v>UND</v>
          </cell>
          <cell r="E2198">
            <v>146102</v>
          </cell>
          <cell r="F2198">
            <v>122775</v>
          </cell>
        </row>
        <row r="2199">
          <cell r="A2199" t="str">
            <v>I2198</v>
          </cell>
          <cell r="B2199" t="str">
            <v>TOTALIZADOR 2X80A, 25KA</v>
          </cell>
          <cell r="C2199" t="str">
            <v>Insumos</v>
          </cell>
          <cell r="D2199" t="str">
            <v>UND</v>
          </cell>
          <cell r="E2199">
            <v>176250</v>
          </cell>
          <cell r="F2199">
            <v>148109</v>
          </cell>
        </row>
        <row r="2200">
          <cell r="A2200" t="str">
            <v>I2199</v>
          </cell>
          <cell r="B2200" t="str">
            <v>GABINETE 1.80X0.90X0.40 M</v>
          </cell>
          <cell r="C2200" t="str">
            <v>Insumos</v>
          </cell>
          <cell r="D2200" t="str">
            <v>UND</v>
          </cell>
          <cell r="E2200">
            <v>4752900</v>
          </cell>
          <cell r="F2200">
            <v>3994034</v>
          </cell>
        </row>
        <row r="2201">
          <cell r="A2201" t="str">
            <v>I2200</v>
          </cell>
          <cell r="B2201" t="str">
            <v>DPS TIPO 1+2</v>
          </cell>
          <cell r="C2201" t="str">
            <v>Insumos</v>
          </cell>
          <cell r="D2201" t="str">
            <v>UND</v>
          </cell>
          <cell r="E2201">
            <v>2298515</v>
          </cell>
          <cell r="F2201">
            <v>1931525</v>
          </cell>
        </row>
        <row r="2202">
          <cell r="A2202" t="str">
            <v>I2201</v>
          </cell>
          <cell r="B2202" t="str">
            <v>TOTALIZADOR 2X250A, 80KA REGULABLE DE (250 - 400)A</v>
          </cell>
          <cell r="C2202" t="str">
            <v>Insumos</v>
          </cell>
          <cell r="D2202" t="str">
            <v>UND</v>
          </cell>
          <cell r="E2202">
            <v>823555</v>
          </cell>
          <cell r="F2202">
            <v>692063</v>
          </cell>
        </row>
        <row r="2203">
          <cell r="A2203" t="str">
            <v>I2202</v>
          </cell>
          <cell r="B2203" t="str">
            <v>TOTALIZADORR 2X30A, 25KA</v>
          </cell>
          <cell r="C2203" t="str">
            <v>Insumos</v>
          </cell>
          <cell r="D2203" t="str">
            <v>UND</v>
          </cell>
          <cell r="E2203">
            <v>75432</v>
          </cell>
          <cell r="F2203">
            <v>63388</v>
          </cell>
        </row>
        <row r="2204">
          <cell r="A2204" t="str">
            <v>I2203</v>
          </cell>
          <cell r="B2204" t="str">
            <v>TOTALIZADOR 2X30A, 25KA</v>
          </cell>
          <cell r="C2204" t="str">
            <v>Insumos</v>
          </cell>
          <cell r="D2204" t="str">
            <v>UND</v>
          </cell>
          <cell r="E2204">
            <v>75432</v>
          </cell>
          <cell r="F2204">
            <v>63388</v>
          </cell>
        </row>
        <row r="2205">
          <cell r="A2205" t="str">
            <v>I2204</v>
          </cell>
          <cell r="B2205" t="str">
            <v>TRAMITES ANTE EL OR</v>
          </cell>
          <cell r="C2205" t="str">
            <v>Insumos</v>
          </cell>
          <cell r="D2205" t="str">
            <v>UND</v>
          </cell>
          <cell r="E2205">
            <v>1056200</v>
          </cell>
          <cell r="F2205">
            <v>887563</v>
          </cell>
        </row>
        <row r="2206">
          <cell r="A2206" t="str">
            <v>I2205</v>
          </cell>
          <cell r="B2206" t="str">
            <v>LEGALIZACION Y RETIE INSTITUCION EDUCATIVA CHIPRE</v>
          </cell>
          <cell r="C2206" t="str">
            <v>Insumos</v>
          </cell>
          <cell r="D2206" t="str">
            <v>UND</v>
          </cell>
          <cell r="E2206">
            <v>5002223</v>
          </cell>
          <cell r="F2206">
            <v>4203549</v>
          </cell>
        </row>
        <row r="2207">
          <cell r="A2207" t="str">
            <v>I2206</v>
          </cell>
          <cell r="B2207" t="str">
            <v>SUMINISTRO, TRANSPORTE E INSTALACIÓN DE MURO PARA MEDIDA SEMIDIRECTA</v>
          </cell>
          <cell r="C2207" t="str">
            <v>Insumos</v>
          </cell>
          <cell r="D2207" t="str">
            <v>UND</v>
          </cell>
          <cell r="E2207">
            <v>617349</v>
          </cell>
          <cell r="F2207">
            <v>518781</v>
          </cell>
        </row>
        <row r="2208">
          <cell r="A2208" t="str">
            <v>I2207</v>
          </cell>
          <cell r="B2208" t="str">
            <v>ADECUACIÓN PARA TABLERO Y REGATA (INCLUYE PERFORACIÓN Y RESANE)</v>
          </cell>
          <cell r="C2208" t="str">
            <v>Insumos</v>
          </cell>
          <cell r="D2208" t="str">
            <v>UND</v>
          </cell>
          <cell r="E2208">
            <v>408226</v>
          </cell>
          <cell r="F2208">
            <v>343047</v>
          </cell>
        </row>
        <row r="2209">
          <cell r="A2209" t="str">
            <v>I2208</v>
          </cell>
          <cell r="B2209" t="str">
            <v>GRIFERÍA ECONOMIZADORA DE SENSOR</v>
          </cell>
          <cell r="C2209" t="str">
            <v>Insumos</v>
          </cell>
          <cell r="D2209" t="str">
            <v>UND</v>
          </cell>
          <cell r="E2209">
            <v>496309</v>
          </cell>
          <cell r="F2209">
            <v>417066</v>
          </cell>
        </row>
        <row r="2210">
          <cell r="A2210" t="str">
            <v>I2209</v>
          </cell>
          <cell r="B2210" t="str">
            <v>CONTACTOR TRIPOLAR DIL M40 110V</v>
          </cell>
          <cell r="C2210" t="str">
            <v>Insumos</v>
          </cell>
          <cell r="D2210" t="str">
            <v>UND</v>
          </cell>
          <cell r="E2210">
            <v>475290</v>
          </cell>
          <cell r="F2210">
            <v>399403</v>
          </cell>
        </row>
        <row r="2211">
          <cell r="A2211" t="str">
            <v>I2210</v>
          </cell>
          <cell r="B2211" t="str">
            <v>GABINETE ELÉCTRICO EXTERIOR</v>
          </cell>
          <cell r="C2211" t="str">
            <v>Insumos</v>
          </cell>
          <cell r="D2211" t="str">
            <v>UND</v>
          </cell>
          <cell r="E2211">
            <v>110901</v>
          </cell>
          <cell r="F2211">
            <v>93194</v>
          </cell>
        </row>
        <row r="2212">
          <cell r="A2212" t="str">
            <v>I2211</v>
          </cell>
          <cell r="B2212" t="str">
            <v>PEINE RIEL DIN - MONOPOLAR 4 CIRCUITOS</v>
          </cell>
          <cell r="C2212" t="str">
            <v>Insumos</v>
          </cell>
          <cell r="D2212" t="str">
            <v>UND</v>
          </cell>
          <cell r="E2212">
            <v>35382</v>
          </cell>
          <cell r="F2212">
            <v>29733</v>
          </cell>
        </row>
        <row r="2213">
          <cell r="A2213" t="str">
            <v>I2212</v>
          </cell>
          <cell r="B2213" t="str">
            <v>BREAKER DE 1X20A, 10KA, INCRUSTAR RIEL DIN</v>
          </cell>
          <cell r="C2213" t="str">
            <v>Insumos</v>
          </cell>
          <cell r="D2213" t="str">
            <v>UND</v>
          </cell>
          <cell r="E2213">
            <v>19276</v>
          </cell>
          <cell r="F2213">
            <v>16198</v>
          </cell>
        </row>
        <row r="2214">
          <cell r="A2214" t="str">
            <v>I2213</v>
          </cell>
          <cell r="B2214" t="str">
            <v>PULSADOR ON</v>
          </cell>
          <cell r="C2214" t="str">
            <v>Insumos</v>
          </cell>
          <cell r="D2214" t="str">
            <v>UND</v>
          </cell>
          <cell r="E2214">
            <v>24291</v>
          </cell>
          <cell r="F2214">
            <v>20413</v>
          </cell>
        </row>
        <row r="2215">
          <cell r="A2215" t="str">
            <v>I2214</v>
          </cell>
          <cell r="B2215" t="str">
            <v>PULSADOR OFF</v>
          </cell>
          <cell r="C2215" t="str">
            <v>Insumos</v>
          </cell>
          <cell r="D2215" t="str">
            <v>UND</v>
          </cell>
          <cell r="E2215">
            <v>24291</v>
          </cell>
          <cell r="F2215">
            <v>20413</v>
          </cell>
        </row>
        <row r="2216">
          <cell r="A2216" t="str">
            <v>I2215</v>
          </cell>
          <cell r="B2216" t="str">
            <v>BARRAJE DE COBRE 0.02X0.04</v>
          </cell>
          <cell r="C2216" t="str">
            <v>Insumos</v>
          </cell>
          <cell r="D2216" t="str">
            <v>UND</v>
          </cell>
          <cell r="E2216">
            <v>27460</v>
          </cell>
          <cell r="F2216">
            <v>23076</v>
          </cell>
        </row>
        <row r="2217">
          <cell r="A2217" t="str">
            <v>I2216</v>
          </cell>
          <cell r="B2217" t="str">
            <v>AISLADORES BARRAJE</v>
          </cell>
          <cell r="C2217" t="str">
            <v>Insumos</v>
          </cell>
          <cell r="D2217" t="str">
            <v>UND</v>
          </cell>
          <cell r="E2217">
            <v>6390</v>
          </cell>
          <cell r="F2217">
            <v>5370</v>
          </cell>
        </row>
        <row r="2218">
          <cell r="A2218" t="str">
            <v>I2217</v>
          </cell>
          <cell r="B2218" t="str">
            <v>ACERO DE REFUERZO FY = 60.000 PSI = 420 MPA ACTUALIZADO 13 JUN 2021</v>
          </cell>
          <cell r="C2218" t="str">
            <v>Insumos</v>
          </cell>
          <cell r="D2218" t="str">
            <v>KG</v>
          </cell>
          <cell r="E2218">
            <v>4648</v>
          </cell>
          <cell r="F2218">
            <v>3906</v>
          </cell>
        </row>
        <row r="2219">
          <cell r="A2219" t="str">
            <v>I2218</v>
          </cell>
          <cell r="B2219" t="str">
            <v>ALAMBRE NEGRO NO. 18 ACTUALIZADO 13 JUN 2021</v>
          </cell>
          <cell r="C2219" t="str">
            <v>Insumos</v>
          </cell>
          <cell r="D2219" t="str">
            <v>KG</v>
          </cell>
          <cell r="E2219">
            <v>7460</v>
          </cell>
          <cell r="F2219">
            <v>6269</v>
          </cell>
        </row>
        <row r="2220">
          <cell r="A2220" t="str">
            <v>I2219</v>
          </cell>
          <cell r="B2220" t="str">
            <v>TUBERIA ESTRUCTURAL A.S.T.M. A-572 GRADO 50 - REDONDA, CUADRADA O RECTANGULAR SEGÚN DISEÑO - TIPO COLMENA O SIMILAR. ACTUALIZADO 13 JUN 2021</v>
          </cell>
          <cell r="C2220" t="str">
            <v>Insumos</v>
          </cell>
          <cell r="D2220" t="str">
            <v>KG</v>
          </cell>
          <cell r="E2220">
            <v>8030</v>
          </cell>
          <cell r="F2220">
            <v>6748</v>
          </cell>
        </row>
        <row r="2221">
          <cell r="A2221" t="str">
            <v>I2220</v>
          </cell>
          <cell r="B2221" t="str">
            <v>SUMINISTRO DE APLIQUE TIPO HONGO MARCA HAVELLS - SYLVANIA O SIMILAR  CON ACCESOSRIOS</v>
          </cell>
          <cell r="C2221" t="str">
            <v>Insumos</v>
          </cell>
          <cell r="D2221" t="str">
            <v>UND</v>
          </cell>
          <cell r="E2221">
            <v>54923</v>
          </cell>
          <cell r="F2221">
            <v>46154</v>
          </cell>
        </row>
        <row r="2222">
          <cell r="A2222" t="str">
            <v>I2221</v>
          </cell>
          <cell r="B2222" t="str">
            <v>PANEL LED 600W CON CAJA IP 65</v>
          </cell>
          <cell r="C2222" t="str">
            <v>Insumos</v>
          </cell>
          <cell r="D2222" t="str">
            <v>UND</v>
          </cell>
          <cell r="E2222">
            <v>337985</v>
          </cell>
          <cell r="F2222">
            <v>284021</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2112400</v>
          </cell>
          <cell r="F2223">
            <v>1775126</v>
          </cell>
        </row>
        <row r="2224">
          <cell r="A2224" t="str">
            <v>I2223</v>
          </cell>
          <cell r="B2224" t="str">
            <v>ASEO GENERAL</v>
          </cell>
          <cell r="C2224" t="str">
            <v>Insumos</v>
          </cell>
          <cell r="D2224" t="str">
            <v>GLB</v>
          </cell>
          <cell r="E2224">
            <v>316860</v>
          </cell>
          <cell r="F2224">
            <v>266269</v>
          </cell>
        </row>
        <row r="2225">
          <cell r="A2225" t="str">
            <v>I2224</v>
          </cell>
          <cell r="B2225" t="str">
            <v>TAPA PARA TOMACORRIENTE DOBLE</v>
          </cell>
          <cell r="C2225" t="str">
            <v>Insumos</v>
          </cell>
          <cell r="D2225" t="str">
            <v>UND</v>
          </cell>
          <cell r="E2225">
            <v>1056</v>
          </cell>
          <cell r="F2225">
            <v>887</v>
          </cell>
        </row>
        <row r="2226">
          <cell r="A2226" t="str">
            <v>I2225</v>
          </cell>
          <cell r="B2226" t="str">
            <v>TAPA PARA INTERRUPTOR SENCILLO BLANCO</v>
          </cell>
          <cell r="C2226" t="str">
            <v>Insumos</v>
          </cell>
          <cell r="D2226" t="str">
            <v>UND</v>
          </cell>
          <cell r="E2226">
            <v>1056</v>
          </cell>
          <cell r="F2226">
            <v>887</v>
          </cell>
        </row>
        <row r="2227">
          <cell r="A2227" t="str">
            <v>I2226</v>
          </cell>
          <cell r="B2227" t="str">
            <v>TAPA PARA INTERRUPTOR DOBLE BLANCO</v>
          </cell>
          <cell r="C2227" t="str">
            <v>Insumos</v>
          </cell>
          <cell r="D2227" t="str">
            <v>UND</v>
          </cell>
          <cell r="E2227">
            <v>1585</v>
          </cell>
          <cell r="F2227">
            <v>1332</v>
          </cell>
        </row>
        <row r="2228">
          <cell r="A2228" t="str">
            <v>I2227</v>
          </cell>
          <cell r="B2228" t="str">
            <v>TUBO CONDUIT PVC 4"</v>
          </cell>
          <cell r="C2228" t="str">
            <v>Insumos</v>
          </cell>
          <cell r="D2228" t="str">
            <v>ML</v>
          </cell>
          <cell r="E2228">
            <v>5651</v>
          </cell>
          <cell r="F2228">
            <v>4749</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85342</v>
          </cell>
          <cell r="F2229">
            <v>71716</v>
          </cell>
        </row>
        <row r="2230">
          <cell r="A2230" t="str">
            <v>I2229</v>
          </cell>
          <cell r="B2230" t="str">
            <v>POSTE METALICO 14 M 1050 KGF</v>
          </cell>
          <cell r="C2230" t="str">
            <v>Insumos</v>
          </cell>
          <cell r="D2230" t="str">
            <v>UND</v>
          </cell>
          <cell r="E2230">
            <v>1647672</v>
          </cell>
          <cell r="F2230">
            <v>1384598</v>
          </cell>
        </row>
        <row r="2231">
          <cell r="A2231" t="str">
            <v>I2230</v>
          </cell>
          <cell r="B2231" t="str">
            <v>CONCRETO 3000 PSI</v>
          </cell>
          <cell r="C2231" t="str">
            <v>Insumos</v>
          </cell>
          <cell r="D2231" t="str">
            <v>M3</v>
          </cell>
          <cell r="E2231">
            <v>315100</v>
          </cell>
          <cell r="F2231">
            <v>264790</v>
          </cell>
        </row>
        <row r="2232">
          <cell r="A2232" t="str">
            <v>I2231</v>
          </cell>
          <cell r="B2232" t="str">
            <v>BASE DE ANCLAJE CASTILLO DE 1" 0.25X0.25M  ENTRE CENTROS</v>
          </cell>
          <cell r="C2232" t="str">
            <v>Insumos</v>
          </cell>
          <cell r="D2232" t="str">
            <v>UND</v>
          </cell>
          <cell r="E2232">
            <v>337984</v>
          </cell>
          <cell r="F2232">
            <v>284020</v>
          </cell>
        </row>
        <row r="2233">
          <cell r="A2233" t="str">
            <v>I2232</v>
          </cell>
          <cell r="B2233" t="str">
            <v>ABRAZADERA HORQUILLA 2"</v>
          </cell>
          <cell r="C2233" t="str">
            <v>Insumos</v>
          </cell>
          <cell r="D2233" t="str">
            <v>UND</v>
          </cell>
          <cell r="E2233">
            <v>3896</v>
          </cell>
          <cell r="F2233">
            <v>3274</v>
          </cell>
        </row>
        <row r="2234">
          <cell r="A2234" t="str">
            <v>I2233</v>
          </cell>
          <cell r="B2234" t="str">
            <v>PERNOS DE 1" GRADO 5</v>
          </cell>
          <cell r="C2234" t="str">
            <v>Insumos</v>
          </cell>
          <cell r="D2234" t="str">
            <v>UND</v>
          </cell>
          <cell r="E2234">
            <v>5280</v>
          </cell>
          <cell r="F2234">
            <v>4437</v>
          </cell>
        </row>
        <row r="2235">
          <cell r="A2235" t="str">
            <v>I2234</v>
          </cell>
          <cell r="B2235" t="str">
            <v>POSTE METALICO 12 M 1350 KGF AUTOSOPORTADO</v>
          </cell>
          <cell r="C2235" t="str">
            <v>Insumos</v>
          </cell>
          <cell r="D2235" t="str">
            <v>UND</v>
          </cell>
          <cell r="E2235">
            <v>1848350</v>
          </cell>
          <cell r="F2235">
            <v>1553235</v>
          </cell>
        </row>
        <row r="2236">
          <cell r="A2236" t="str">
            <v>I2235</v>
          </cell>
          <cell r="B2236" t="str">
            <v>ESPACIADOR PARA ABRAZADERAS DE FIJACION PARA TUBERIA COLGANTE</v>
          </cell>
          <cell r="C2236" t="str">
            <v>Insumos</v>
          </cell>
          <cell r="D2236" t="str">
            <v>M</v>
          </cell>
          <cell r="E2236">
            <v>1257</v>
          </cell>
          <cell r="F2236">
            <v>1056</v>
          </cell>
        </row>
        <row r="2237">
          <cell r="A2237" t="str">
            <v>I2236</v>
          </cell>
          <cell r="B2237" t="str">
            <v>TUERCA PARA ABRAZADERAS DE FIJACION PARA TUBERIA COLGANTE</v>
          </cell>
          <cell r="C2237" t="str">
            <v>Insumos</v>
          </cell>
          <cell r="D2237" t="str">
            <v>UND</v>
          </cell>
          <cell r="E2237">
            <v>106</v>
          </cell>
          <cell r="F2237">
            <v>89</v>
          </cell>
        </row>
        <row r="2238">
          <cell r="A2238" t="str">
            <v>I2237</v>
          </cell>
          <cell r="B2238" t="str">
            <v>AISLADOR DE PIN POLIMERICO 13.2KV</v>
          </cell>
          <cell r="C2238" t="str">
            <v>Insumos</v>
          </cell>
          <cell r="D2238" t="str">
            <v>UND</v>
          </cell>
          <cell r="E2238">
            <v>55291</v>
          </cell>
          <cell r="F2238">
            <v>46463</v>
          </cell>
        </row>
        <row r="2239">
          <cell r="A2239" t="str">
            <v>I2238</v>
          </cell>
          <cell r="B2239" t="str">
            <v>BRAZO TIPO C 15KV</v>
          </cell>
          <cell r="C2239" t="str">
            <v>Insumos</v>
          </cell>
          <cell r="D2239" t="str">
            <v>UND</v>
          </cell>
          <cell r="E2239">
            <v>40093</v>
          </cell>
          <cell r="F2239">
            <v>33692</v>
          </cell>
        </row>
        <row r="2240">
          <cell r="A2240" t="str">
            <v>I2239</v>
          </cell>
          <cell r="B2240" t="str">
            <v>ANCLAJE DE EXPANSION PARA ABRAZADERAS DE FIJACION PARA TUBERIA COLGANTE</v>
          </cell>
          <cell r="C2240" t="str">
            <v>Insumos</v>
          </cell>
          <cell r="D2240" t="str">
            <v>UND</v>
          </cell>
          <cell r="E2240">
            <v>528</v>
          </cell>
          <cell r="F2240">
            <v>444</v>
          </cell>
        </row>
        <row r="2241">
          <cell r="A2241" t="str">
            <v>I2240</v>
          </cell>
          <cell r="B2241" t="str">
            <v>AISLADOR DE PLATO O SUSPENCION 6"</v>
          </cell>
          <cell r="C2241" t="str">
            <v>Insumos</v>
          </cell>
          <cell r="D2241" t="str">
            <v>UND</v>
          </cell>
          <cell r="E2241">
            <v>32486</v>
          </cell>
          <cell r="F2241">
            <v>27299</v>
          </cell>
        </row>
        <row r="2242">
          <cell r="A2242" t="str">
            <v>I2241</v>
          </cell>
          <cell r="B2242" t="str">
            <v>COLLARIN DOBLE 5-6</v>
          </cell>
          <cell r="C2242" t="str">
            <v>Insumos</v>
          </cell>
          <cell r="D2242" t="str">
            <v>UND</v>
          </cell>
          <cell r="E2242">
            <v>18007</v>
          </cell>
          <cell r="F2242">
            <v>15132</v>
          </cell>
        </row>
        <row r="2243">
          <cell r="A2243" t="str">
            <v>I2242</v>
          </cell>
          <cell r="B2243" t="str">
            <v>ESLABON EN U 5/8"</v>
          </cell>
          <cell r="C2243" t="str">
            <v>Insumos</v>
          </cell>
          <cell r="D2243" t="str">
            <v>UND</v>
          </cell>
          <cell r="E2243">
            <v>13678</v>
          </cell>
          <cell r="F2243">
            <v>11494</v>
          </cell>
        </row>
        <row r="2244">
          <cell r="A2244" t="str">
            <v>I2243</v>
          </cell>
          <cell r="B2244" t="str">
            <v>GUARDACABO 1/2"</v>
          </cell>
          <cell r="C2244" t="str">
            <v>Insumos</v>
          </cell>
          <cell r="D2244" t="str">
            <v>UND</v>
          </cell>
          <cell r="E2244">
            <v>1848</v>
          </cell>
          <cell r="F2244">
            <v>1553</v>
          </cell>
        </row>
        <row r="2245">
          <cell r="A2245" t="str">
            <v>I2244</v>
          </cell>
          <cell r="B2245" t="str">
            <v>PERFORACION PARA ABRAZADERAS DE FIJACION PARA TUBERIA COLGANTE</v>
          </cell>
          <cell r="C2245" t="str">
            <v>Insumos</v>
          </cell>
          <cell r="D2245" t="str">
            <v>UND</v>
          </cell>
          <cell r="E2245">
            <v>1257</v>
          </cell>
          <cell r="F2245">
            <v>1056</v>
          </cell>
        </row>
        <row r="2246">
          <cell r="A2246" t="str">
            <v>I2245</v>
          </cell>
          <cell r="B2246" t="str">
            <v>TUERCA DE OJO 5/8"</v>
          </cell>
          <cell r="C2246" t="str">
            <v>Insumos</v>
          </cell>
          <cell r="D2246" t="str">
            <v>UND</v>
          </cell>
          <cell r="E2246">
            <v>6613</v>
          </cell>
          <cell r="F2246">
            <v>5557</v>
          </cell>
        </row>
        <row r="2247">
          <cell r="A2247" t="str">
            <v>I2246</v>
          </cell>
          <cell r="B2247" t="str">
            <v>GRAPA PREFORMADA 15KV</v>
          </cell>
          <cell r="C2247" t="str">
            <v>Insumos</v>
          </cell>
          <cell r="D2247" t="str">
            <v>UND</v>
          </cell>
          <cell r="E2247">
            <v>13783</v>
          </cell>
          <cell r="F2247">
            <v>11582</v>
          </cell>
        </row>
        <row r="2248">
          <cell r="A2248" t="str">
            <v>I2247</v>
          </cell>
          <cell r="B2248" t="str">
            <v>TORNILLO ESPACIADOR 5/8" X 6"</v>
          </cell>
          <cell r="C2248" t="str">
            <v>Insumos</v>
          </cell>
          <cell r="D2248" t="str">
            <v>UND</v>
          </cell>
          <cell r="E2248">
            <v>2692</v>
          </cell>
          <cell r="F2248">
            <v>2262</v>
          </cell>
        </row>
        <row r="2249">
          <cell r="A2249" t="str">
            <v>I2248</v>
          </cell>
          <cell r="B2249" t="str">
            <v>ARANDELA DE PRESION 5/8"</v>
          </cell>
          <cell r="C2249" t="str">
            <v>Insumos</v>
          </cell>
          <cell r="D2249" t="str">
            <v>UND</v>
          </cell>
          <cell r="E2249">
            <v>211</v>
          </cell>
          <cell r="F2249">
            <v>177</v>
          </cell>
        </row>
        <row r="2250">
          <cell r="A2250" t="str">
            <v>I2249</v>
          </cell>
          <cell r="B2250" t="str">
            <v>PIN RECTO 5/8" X 7 1/2"</v>
          </cell>
          <cell r="C2250" t="str">
            <v>Insumos</v>
          </cell>
          <cell r="D2250" t="str">
            <v>UND</v>
          </cell>
          <cell r="E2250">
            <v>7762</v>
          </cell>
          <cell r="F2250">
            <v>6523</v>
          </cell>
        </row>
        <row r="2251">
          <cell r="A2251" t="str">
            <v>I2250</v>
          </cell>
          <cell r="B2251" t="str">
            <v>ARANDELA  REDONDA 5/8"</v>
          </cell>
          <cell r="C2251" t="str">
            <v>Insumos</v>
          </cell>
          <cell r="D2251" t="str">
            <v>UND</v>
          </cell>
          <cell r="E2251">
            <v>475</v>
          </cell>
          <cell r="F2251">
            <v>399</v>
          </cell>
        </row>
        <row r="2252">
          <cell r="A2252" t="str">
            <v>I2251</v>
          </cell>
          <cell r="B2252" t="str">
            <v>COLLARIN DOBLE 6-7</v>
          </cell>
          <cell r="C2252" t="str">
            <v>Insumos</v>
          </cell>
          <cell r="D2252" t="str">
            <v>UND</v>
          </cell>
          <cell r="E2252">
            <v>18783</v>
          </cell>
          <cell r="F2252">
            <v>15784</v>
          </cell>
        </row>
        <row r="2253">
          <cell r="A2253" t="str">
            <v>I2252</v>
          </cell>
          <cell r="B2253" t="str">
            <v>ABRAZADERA HORQUILLA 3"</v>
          </cell>
          <cell r="C2253" t="str">
            <v>Insumos</v>
          </cell>
          <cell r="D2253" t="str">
            <v>UND</v>
          </cell>
          <cell r="E2253">
            <v>4752</v>
          </cell>
          <cell r="F2253">
            <v>3993</v>
          </cell>
        </row>
        <row r="2254">
          <cell r="A2254" t="str">
            <v>I2253</v>
          </cell>
          <cell r="B2254" t="str">
            <v>TORNILLO DE MAQUINA 1/2" X 1 1/2"</v>
          </cell>
          <cell r="C2254" t="str">
            <v>Insumos</v>
          </cell>
          <cell r="D2254" t="str">
            <v>UND</v>
          </cell>
          <cell r="E2254">
            <v>2323</v>
          </cell>
          <cell r="F2254">
            <v>1952</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29995</v>
          </cell>
          <cell r="F2256">
            <v>25206</v>
          </cell>
        </row>
        <row r="2257">
          <cell r="A2257" t="str">
            <v>I2256</v>
          </cell>
          <cell r="B2257" t="str">
            <v>GRAPA PRENSORA 3 TORNILLOS  1/4"</v>
          </cell>
          <cell r="C2257" t="str">
            <v>Insumos</v>
          </cell>
          <cell r="D2257" t="str">
            <v>UND</v>
          </cell>
          <cell r="E2257">
            <v>9890</v>
          </cell>
          <cell r="F2257">
            <v>8311</v>
          </cell>
        </row>
        <row r="2258">
          <cell r="A2258" t="str">
            <v>I2257</v>
          </cell>
          <cell r="B2258" t="str">
            <v>ALAMBRE GALVANIZADO</v>
          </cell>
          <cell r="C2258" t="str">
            <v>Insumos</v>
          </cell>
          <cell r="D2258" t="str">
            <v>ML</v>
          </cell>
          <cell r="E2258">
            <v>2388</v>
          </cell>
          <cell r="F2258">
            <v>2007</v>
          </cell>
        </row>
        <row r="2259">
          <cell r="A2259" t="str">
            <v>I2258</v>
          </cell>
          <cell r="B2259" t="str">
            <v>CABLE DE ACERO GALVANIZADO 1/4" ST</v>
          </cell>
          <cell r="C2259" t="str">
            <v>Insumos</v>
          </cell>
          <cell r="D2259" t="str">
            <v>ML</v>
          </cell>
          <cell r="E2259">
            <v>4119</v>
          </cell>
          <cell r="F2259">
            <v>3461</v>
          </cell>
        </row>
        <row r="2260">
          <cell r="A2260" t="str">
            <v>I2259</v>
          </cell>
          <cell r="B2260" t="str">
            <v>AISLADOR  TENSOR  DE 4 1/4"</v>
          </cell>
          <cell r="C2260" t="str">
            <v>Insumos</v>
          </cell>
          <cell r="D2260" t="str">
            <v>UND</v>
          </cell>
          <cell r="E2260">
            <v>6521</v>
          </cell>
          <cell r="F2260">
            <v>5480</v>
          </cell>
        </row>
        <row r="2261">
          <cell r="A2261" t="str">
            <v>I2260</v>
          </cell>
          <cell r="B2261" t="str">
            <v>ABRAZADERA HORQUILLA 4"</v>
          </cell>
          <cell r="C2261" t="str">
            <v>Insumos</v>
          </cell>
          <cell r="D2261" t="str">
            <v>UND</v>
          </cell>
          <cell r="E2261">
            <v>5656</v>
          </cell>
          <cell r="F2261">
            <v>4753</v>
          </cell>
        </row>
        <row r="2262">
          <cell r="A2262" t="str">
            <v>I2261</v>
          </cell>
          <cell r="B2262" t="str">
            <v>ABRAZADERA SIN SALIDA  T2</v>
          </cell>
          <cell r="C2262" t="str">
            <v>Insumos</v>
          </cell>
          <cell r="D2262" t="str">
            <v>UND</v>
          </cell>
          <cell r="E2262">
            <v>11090</v>
          </cell>
          <cell r="F2262">
            <v>9319</v>
          </cell>
        </row>
        <row r="2263">
          <cell r="A2263" t="str">
            <v>I2262</v>
          </cell>
          <cell r="B2263" t="str">
            <v>BLOQUE DE ANCLAJE PARA  RETENIDA</v>
          </cell>
          <cell r="C2263" t="str">
            <v>Insumos</v>
          </cell>
          <cell r="D2263" t="str">
            <v>UND</v>
          </cell>
          <cell r="E2263">
            <v>144541</v>
          </cell>
          <cell r="F2263">
            <v>121463</v>
          </cell>
        </row>
        <row r="2264">
          <cell r="A2264" t="str">
            <v>I2263</v>
          </cell>
          <cell r="B2264" t="str">
            <v>PERNO DE ANCLAJE</v>
          </cell>
          <cell r="C2264" t="str">
            <v>Insumos</v>
          </cell>
          <cell r="D2264" t="str">
            <v>UND</v>
          </cell>
          <cell r="E2264">
            <v>10747</v>
          </cell>
          <cell r="F2264">
            <v>9031</v>
          </cell>
        </row>
        <row r="2265">
          <cell r="A2265" t="str">
            <v>I2264</v>
          </cell>
          <cell r="B2265" t="str">
            <v>CABLE ECOLOGICO  2 AWG 15KV</v>
          </cell>
          <cell r="C2265" t="str">
            <v>Insumos</v>
          </cell>
          <cell r="D2265" t="str">
            <v>ML</v>
          </cell>
          <cell r="E2265">
            <v>8237</v>
          </cell>
          <cell r="F2265">
            <v>6922</v>
          </cell>
        </row>
        <row r="2266">
          <cell r="A2266" t="str">
            <v>I2265</v>
          </cell>
          <cell r="B2266" t="str">
            <v>CAJA PRIMARIA 100 A 15 KV</v>
          </cell>
          <cell r="C2266" t="str">
            <v>Insumos</v>
          </cell>
          <cell r="D2266" t="str">
            <v>UND</v>
          </cell>
          <cell r="E2266">
            <v>172112</v>
          </cell>
          <cell r="F2266">
            <v>144632</v>
          </cell>
        </row>
        <row r="2267">
          <cell r="A2267" t="str">
            <v>I2266</v>
          </cell>
          <cell r="B2267" t="str">
            <v>ABRAZADERA HORQUILLA 6"</v>
          </cell>
          <cell r="C2267" t="str">
            <v>Insumos</v>
          </cell>
          <cell r="D2267" t="str">
            <v>UND</v>
          </cell>
          <cell r="E2267">
            <v>8237</v>
          </cell>
          <cell r="F2267">
            <v>6922</v>
          </cell>
        </row>
        <row r="2268">
          <cell r="A2268" t="str">
            <v>I2267</v>
          </cell>
          <cell r="B2268" t="str">
            <v>DPS OXIDO DE ZINC</v>
          </cell>
          <cell r="C2268" t="str">
            <v>Insumos</v>
          </cell>
          <cell r="D2268" t="str">
            <v>UND</v>
          </cell>
          <cell r="E2268">
            <v>120761</v>
          </cell>
          <cell r="F2268">
            <v>101480</v>
          </cell>
        </row>
        <row r="2269">
          <cell r="A2269" t="str">
            <v>I2268</v>
          </cell>
          <cell r="B2269" t="str">
            <v>TORNILLO MAQUINA GALVANIZADA DE 5/8" X 10</v>
          </cell>
          <cell r="C2269" t="str">
            <v>Insumos</v>
          </cell>
          <cell r="D2269" t="str">
            <v>UND</v>
          </cell>
          <cell r="E2269">
            <v>5650</v>
          </cell>
          <cell r="F2269">
            <v>4748</v>
          </cell>
        </row>
        <row r="2270">
          <cell r="A2270" t="str">
            <v>I2269</v>
          </cell>
          <cell r="B2270" t="str">
            <v>PIÉAMIGO DE 48" PARA CRUCETA METALICA DE 2.3M</v>
          </cell>
          <cell r="C2270" t="str">
            <v>Insumos</v>
          </cell>
          <cell r="D2270" t="str">
            <v>UND</v>
          </cell>
          <cell r="E2270">
            <v>87981</v>
          </cell>
          <cell r="F2270">
            <v>73934</v>
          </cell>
        </row>
        <row r="2271">
          <cell r="A2271" t="str">
            <v>I2270</v>
          </cell>
          <cell r="B2271" t="str">
            <v>CRUCETA PORTACAJA 2"*1/4"*1.50 M</v>
          </cell>
          <cell r="C2271" t="str">
            <v>Insumos</v>
          </cell>
          <cell r="D2271" t="str">
            <v>UND</v>
          </cell>
          <cell r="E2271">
            <v>61524</v>
          </cell>
          <cell r="F2271">
            <v>51701</v>
          </cell>
        </row>
        <row r="2272">
          <cell r="A2272" t="str">
            <v>I2271</v>
          </cell>
          <cell r="B2272" t="str">
            <v>CONECTOR  DBH-4</v>
          </cell>
          <cell r="C2272" t="str">
            <v>Insumos</v>
          </cell>
          <cell r="D2272" t="str">
            <v>UND</v>
          </cell>
          <cell r="E2272">
            <v>1900</v>
          </cell>
          <cell r="F2272">
            <v>1597</v>
          </cell>
        </row>
        <row r="2273">
          <cell r="A2273" t="str">
            <v>I2272</v>
          </cell>
          <cell r="B2273" t="str">
            <v>TERMINAL PREMODELADO EXTERIOR 15KV</v>
          </cell>
          <cell r="C2273" t="str">
            <v>Insumos</v>
          </cell>
          <cell r="D2273" t="str">
            <v>UND</v>
          </cell>
          <cell r="E2273">
            <v>301700</v>
          </cell>
          <cell r="F2273">
            <v>253529</v>
          </cell>
        </row>
        <row r="2274">
          <cell r="A2274" t="str">
            <v>I2273</v>
          </cell>
          <cell r="B2274" t="str">
            <v>CONECTOR TGC 5/8-4AWG</v>
          </cell>
          <cell r="C2274" t="str">
            <v>Insumos</v>
          </cell>
          <cell r="D2274" t="str">
            <v>UND</v>
          </cell>
          <cell r="E2274">
            <v>19608</v>
          </cell>
          <cell r="F2274">
            <v>16477</v>
          </cell>
        </row>
        <row r="2275">
          <cell r="A2275" t="str">
            <v>I2274</v>
          </cell>
          <cell r="B2275" t="str">
            <v>CABLE 4 AWG DESNUDO</v>
          </cell>
          <cell r="C2275" t="str">
            <v>Insumos</v>
          </cell>
          <cell r="D2275" t="str">
            <v>ML</v>
          </cell>
          <cell r="E2275">
            <v>12939</v>
          </cell>
          <cell r="F2275">
            <v>10873</v>
          </cell>
        </row>
        <row r="2276">
          <cell r="A2276" t="str">
            <v>I2275</v>
          </cell>
          <cell r="B2276" t="str">
            <v>VARILLA COPPERWELD DE 5/8" X 2,40MTS</v>
          </cell>
          <cell r="C2276" t="str">
            <v>Insumos</v>
          </cell>
          <cell r="D2276" t="str">
            <v>UND</v>
          </cell>
          <cell r="E2276">
            <v>199364</v>
          </cell>
          <cell r="F2276">
            <v>167533</v>
          </cell>
        </row>
        <row r="2277">
          <cell r="A2277" t="str">
            <v>I2276</v>
          </cell>
          <cell r="B2277" t="str">
            <v>TUBERIA EMT 1/2"</v>
          </cell>
          <cell r="C2277" t="str">
            <v>Insumos</v>
          </cell>
          <cell r="D2277" t="str">
            <v>ML</v>
          </cell>
          <cell r="E2277">
            <v>7428</v>
          </cell>
          <cell r="F2277">
            <v>6242</v>
          </cell>
        </row>
        <row r="2278">
          <cell r="A2278" t="str">
            <v>I2277</v>
          </cell>
          <cell r="B2278" t="str">
            <v>TUBERIA IMC GALVANIZADA 4"</v>
          </cell>
          <cell r="C2278" t="str">
            <v>Insumos</v>
          </cell>
          <cell r="D2278" t="str">
            <v>ML</v>
          </cell>
          <cell r="E2278">
            <v>159080</v>
          </cell>
          <cell r="F2278">
            <v>133681</v>
          </cell>
        </row>
        <row r="2279">
          <cell r="A2279" t="str">
            <v>I2278</v>
          </cell>
          <cell r="B2279" t="str">
            <v>TUBERIA PVC TIPO TDP 4"</v>
          </cell>
          <cell r="C2279" t="str">
            <v>Insumos</v>
          </cell>
          <cell r="D2279" t="str">
            <v>ML</v>
          </cell>
          <cell r="E2279">
            <v>19159</v>
          </cell>
          <cell r="F2279">
            <v>16100</v>
          </cell>
        </row>
        <row r="2280">
          <cell r="A2280" t="str">
            <v>I2279</v>
          </cell>
          <cell r="B2280" t="str">
            <v>CURVA PVC 4"</v>
          </cell>
          <cell r="C2280" t="str">
            <v>Insumos</v>
          </cell>
          <cell r="D2280" t="str">
            <v>UND</v>
          </cell>
          <cell r="E2280">
            <v>32789</v>
          </cell>
          <cell r="F2280">
            <v>27554</v>
          </cell>
        </row>
        <row r="2281">
          <cell r="A2281" t="str">
            <v>I2280</v>
          </cell>
          <cell r="B2281" t="str">
            <v>TERMINAL TERMOENCOGIBLE 15KV</v>
          </cell>
          <cell r="C2281" t="str">
            <v>Insumos</v>
          </cell>
          <cell r="D2281" t="str">
            <v>UND</v>
          </cell>
          <cell r="E2281">
            <v>252422</v>
          </cell>
          <cell r="F2281">
            <v>212119</v>
          </cell>
        </row>
        <row r="2282">
          <cell r="A2282" t="str">
            <v>I2281</v>
          </cell>
          <cell r="B2282" t="str">
            <v>CABLE XLPE 133% 2 AWG</v>
          </cell>
          <cell r="C2282" t="str">
            <v>Insumos</v>
          </cell>
          <cell r="D2282" t="str">
            <v>ML</v>
          </cell>
          <cell r="E2282">
            <v>50586</v>
          </cell>
          <cell r="F2282">
            <v>42509</v>
          </cell>
        </row>
        <row r="2283">
          <cell r="A2283" t="str">
            <v>I2282</v>
          </cell>
          <cell r="B2283" t="str">
            <v>ABRAZADERA PLASTICA  55CM</v>
          </cell>
          <cell r="C2283" t="str">
            <v>Insumos</v>
          </cell>
          <cell r="D2283" t="str">
            <v>UND</v>
          </cell>
          <cell r="E2283">
            <v>687</v>
          </cell>
          <cell r="F2283">
            <v>577</v>
          </cell>
        </row>
        <row r="2284">
          <cell r="A2284" t="str">
            <v>I2283</v>
          </cell>
          <cell r="B2284" t="str">
            <v>CARCAMO</v>
          </cell>
          <cell r="C2284" t="str">
            <v>Insumos</v>
          </cell>
          <cell r="D2284" t="str">
            <v>ML</v>
          </cell>
          <cell r="E2284">
            <v>250307</v>
          </cell>
          <cell r="F2284">
            <v>210342</v>
          </cell>
        </row>
        <row r="2285">
          <cell r="A2285" t="str">
            <v>I2284</v>
          </cell>
          <cell r="B2285" t="str">
            <v>ADECUACIONES GENERALES SUBESTACION</v>
          </cell>
          <cell r="C2285" t="str">
            <v>Insumos</v>
          </cell>
          <cell r="D2285" t="str">
            <v>GLB</v>
          </cell>
          <cell r="E2285">
            <v>2639444</v>
          </cell>
          <cell r="F2285">
            <v>2218020</v>
          </cell>
        </row>
        <row r="2286">
          <cell r="A2286" t="str">
            <v>I2285</v>
          </cell>
          <cell r="B2286" t="str">
            <v>TERMINALES PREMOLDEADAS PARA 15 KV - USO EXTERIOR PARA CALIBRES DE CABLE ENTRE 2 - 4/0 AWG - JUEGO X 3 UNIDADES</v>
          </cell>
          <cell r="C2286" t="str">
            <v>Insumos</v>
          </cell>
          <cell r="D2286" t="str">
            <v>UND</v>
          </cell>
          <cell r="E2286">
            <v>301703</v>
          </cell>
          <cell r="F2286">
            <v>253532</v>
          </cell>
        </row>
        <row r="2287">
          <cell r="A2287" t="str">
            <v>I2286</v>
          </cell>
          <cell r="B2287" t="str">
            <v>MEDIDOR TRIFÁSICO TETRAFILAR MULTIRANGO</v>
          </cell>
          <cell r="C2287" t="str">
            <v>Insumos</v>
          </cell>
          <cell r="D2287" t="str">
            <v>UND</v>
          </cell>
          <cell r="E2287">
            <v>1901159</v>
          </cell>
          <cell r="F2287">
            <v>1597613</v>
          </cell>
        </row>
        <row r="2288">
          <cell r="A2288" t="str">
            <v>I2287</v>
          </cell>
          <cell r="B2288" t="str">
            <v>TRANSFORMADOR DE POTENCIAL MT, TPS 7620/120V</v>
          </cell>
          <cell r="C2288" t="str">
            <v>Insumos</v>
          </cell>
          <cell r="D2288" t="str">
            <v>UND</v>
          </cell>
          <cell r="E2288">
            <v>2957359</v>
          </cell>
          <cell r="F2288">
            <v>2485176</v>
          </cell>
        </row>
        <row r="2289">
          <cell r="A2289" t="str">
            <v>I2288</v>
          </cell>
          <cell r="B2289" t="str">
            <v>TRANSFORMADOR DE CORRIENTE MT 5/5A</v>
          </cell>
          <cell r="C2289" t="str">
            <v>Insumos</v>
          </cell>
          <cell r="D2289" t="str">
            <v>UND</v>
          </cell>
          <cell r="E2289">
            <v>2957359</v>
          </cell>
          <cell r="F2289">
            <v>2485176</v>
          </cell>
        </row>
        <row r="2290">
          <cell r="A2290" t="str">
            <v>I2289</v>
          </cell>
          <cell r="B2290" t="str">
            <v>CELDA  DE MEDIDA EN MEDIA TENSION</v>
          </cell>
          <cell r="C2290" t="str">
            <v>Insumos</v>
          </cell>
          <cell r="D2290" t="str">
            <v>UND</v>
          </cell>
          <cell r="E2290">
            <v>3168600</v>
          </cell>
          <cell r="F2290">
            <v>2662689</v>
          </cell>
        </row>
        <row r="2291">
          <cell r="A2291" t="str">
            <v>I2290</v>
          </cell>
          <cell r="B2291" t="str">
            <v>BORNERA O BLOQUE DE PRUEBA</v>
          </cell>
          <cell r="C2291" t="str">
            <v>Insumos</v>
          </cell>
          <cell r="D2291" t="str">
            <v>UND</v>
          </cell>
          <cell r="E2291">
            <v>422480</v>
          </cell>
          <cell r="F2291">
            <v>355025</v>
          </cell>
        </row>
        <row r="2292">
          <cell r="A2292" t="str">
            <v>I2291</v>
          </cell>
          <cell r="B2292" t="str">
            <v>CABLEADO DE CONTROL</v>
          </cell>
          <cell r="C2292" t="str">
            <v>Insumos</v>
          </cell>
          <cell r="D2292" t="str">
            <v>ML</v>
          </cell>
          <cell r="E2292">
            <v>590</v>
          </cell>
          <cell r="F2292">
            <v>496</v>
          </cell>
        </row>
        <row r="2293">
          <cell r="A2293" t="str">
            <v>I2292</v>
          </cell>
          <cell r="B2293" t="str">
            <v>SECCIONADOR DE MEDIA TENSION 13,2 KV SF6</v>
          </cell>
          <cell r="C2293" t="str">
            <v>Insumos</v>
          </cell>
          <cell r="D2293" t="str">
            <v>UND</v>
          </cell>
          <cell r="E2293">
            <v>14992041</v>
          </cell>
          <cell r="F2293">
            <v>12598354</v>
          </cell>
        </row>
        <row r="2294">
          <cell r="A2294" t="str">
            <v>I2293</v>
          </cell>
          <cell r="B2294" t="str">
            <v>TRANSFORMADOR TRIFASICO 300KV SECO TIPO H</v>
          </cell>
          <cell r="C2294" t="str">
            <v>Insumos</v>
          </cell>
          <cell r="D2294" t="str">
            <v>UND</v>
          </cell>
          <cell r="E2294">
            <v>43906234</v>
          </cell>
          <cell r="F2294">
            <v>36895995</v>
          </cell>
        </row>
        <row r="2295">
          <cell r="A2295" t="str">
            <v>I2294</v>
          </cell>
          <cell r="B2295" t="str">
            <v>DPS SUBESTACION PARA TRANSFORMADOR</v>
          </cell>
          <cell r="C2295" t="str">
            <v>Insumos</v>
          </cell>
          <cell r="D2295" t="str">
            <v>UND</v>
          </cell>
          <cell r="E2295">
            <v>732885</v>
          </cell>
          <cell r="F2295">
            <v>615870</v>
          </cell>
        </row>
        <row r="2296">
          <cell r="A2296" t="str">
            <v>I2295</v>
          </cell>
          <cell r="B2296" t="str">
            <v>CELDA TRANSFORMADOR 300KVA</v>
          </cell>
          <cell r="C2296" t="str">
            <v>Insumos</v>
          </cell>
          <cell r="D2296" t="str">
            <v>UND</v>
          </cell>
          <cell r="E2296">
            <v>6862950</v>
          </cell>
          <cell r="F2296">
            <v>5767185</v>
          </cell>
        </row>
        <row r="2297">
          <cell r="A2297" t="str">
            <v>I2296</v>
          </cell>
          <cell r="B2297" t="str">
            <v>CABLE 300 KCMIL HFFR LS CU</v>
          </cell>
          <cell r="C2297" t="str">
            <v>Insumos</v>
          </cell>
          <cell r="D2297" t="str">
            <v>ML</v>
          </cell>
          <cell r="E2297">
            <v>112301</v>
          </cell>
          <cell r="F2297">
            <v>94371</v>
          </cell>
        </row>
        <row r="2298">
          <cell r="A2298" t="str">
            <v>I2297</v>
          </cell>
          <cell r="B2298" t="str">
            <v>CABLE 1/0 AWG HFFR LS</v>
          </cell>
          <cell r="C2298" t="str">
            <v>Insumos</v>
          </cell>
          <cell r="D2298" t="str">
            <v>ML</v>
          </cell>
          <cell r="E2298">
            <v>36333</v>
          </cell>
          <cell r="F2298">
            <v>30532</v>
          </cell>
        </row>
        <row r="2299">
          <cell r="A2299" t="str">
            <v>I2298</v>
          </cell>
          <cell r="B2299" t="str">
            <v>LEGALIZACIÓN Y RETIE INEM BALDOMERO SANIN CANO</v>
          </cell>
          <cell r="C2299" t="str">
            <v>Insumos</v>
          </cell>
          <cell r="D2299" t="str">
            <v>UND</v>
          </cell>
          <cell r="E2299">
            <v>9505800</v>
          </cell>
          <cell r="F2299">
            <v>7988067</v>
          </cell>
        </row>
        <row r="2300">
          <cell r="A2300" t="str">
            <v>I2299</v>
          </cell>
          <cell r="B2300" t="str">
            <v>CABLE 4/0 AWG DESNUDO, CU</v>
          </cell>
          <cell r="C2300" t="str">
            <v>Insumos</v>
          </cell>
          <cell r="D2300" t="str">
            <v>ML</v>
          </cell>
          <cell r="E2300">
            <v>61311</v>
          </cell>
          <cell r="F2300">
            <v>51522</v>
          </cell>
        </row>
        <row r="2301">
          <cell r="A2301" t="str">
            <v>I2300</v>
          </cell>
          <cell r="B2301" t="str">
            <v>CABLE 1/0 AWG DESNUDO, CU</v>
          </cell>
          <cell r="C2301" t="str">
            <v>Insumos</v>
          </cell>
          <cell r="D2301" t="str">
            <v>ML</v>
          </cell>
          <cell r="E2301">
            <v>33375</v>
          </cell>
          <cell r="F2301">
            <v>28046</v>
          </cell>
        </row>
        <row r="2302">
          <cell r="A2302" t="str">
            <v>I2301</v>
          </cell>
          <cell r="B2302" t="str">
            <v>FAVIGEL</v>
          </cell>
          <cell r="C2302" t="str">
            <v>Insumos</v>
          </cell>
          <cell r="D2302" t="str">
            <v>KG</v>
          </cell>
          <cell r="E2302">
            <v>6595</v>
          </cell>
          <cell r="F2302">
            <v>5542</v>
          </cell>
        </row>
        <row r="2303">
          <cell r="A2303" t="str">
            <v>I2302</v>
          </cell>
          <cell r="B2303" t="str">
            <v>MORTERO 1:3</v>
          </cell>
          <cell r="C2303" t="str">
            <v>Insumos</v>
          </cell>
          <cell r="D2303" t="str">
            <v>M3</v>
          </cell>
          <cell r="E2303">
            <v>542980</v>
          </cell>
          <cell r="F2303">
            <v>456286</v>
          </cell>
        </row>
        <row r="2304">
          <cell r="A2304" t="str">
            <v>I2303</v>
          </cell>
          <cell r="B2304" t="str">
            <v>MALLA ELECTROSOLDADA 5MM</v>
          </cell>
          <cell r="C2304" t="str">
            <v>Insumos</v>
          </cell>
          <cell r="D2304" t="str">
            <v>M2</v>
          </cell>
          <cell r="E2304">
            <v>5280</v>
          </cell>
          <cell r="F2304">
            <v>4437</v>
          </cell>
        </row>
        <row r="2305">
          <cell r="A2305" t="str">
            <v>I2304</v>
          </cell>
          <cell r="B2305" t="str">
            <v>BARRAJE PREMOLDEADOS PARA BAJA TENSION SUMERGIBLES</v>
          </cell>
          <cell r="C2305" t="str">
            <v>Insumos</v>
          </cell>
          <cell r="D2305" t="str">
            <v>UND</v>
          </cell>
          <cell r="E2305">
            <v>165129</v>
          </cell>
          <cell r="F2305">
            <v>138764</v>
          </cell>
        </row>
        <row r="2306">
          <cell r="A2306" t="str">
            <v>I2305</v>
          </cell>
          <cell r="B2306" t="str">
            <v>SOPORTE PARA BARRAJE SUMERGIBLE</v>
          </cell>
          <cell r="C2306" t="str">
            <v>Insumos</v>
          </cell>
          <cell r="D2306" t="str">
            <v>UND</v>
          </cell>
          <cell r="E2306">
            <v>8002</v>
          </cell>
          <cell r="F2306">
            <v>6724</v>
          </cell>
        </row>
        <row r="2307">
          <cell r="A2307" t="str">
            <v>I2306</v>
          </cell>
          <cell r="B2307" t="str">
            <v>TERMINAL DE COMPRESION TIPO PALA  Nº4 A 250KCMIL</v>
          </cell>
          <cell r="C2307" t="str">
            <v>Insumos</v>
          </cell>
          <cell r="D2307" t="str">
            <v>UND</v>
          </cell>
          <cell r="E2307">
            <v>13009</v>
          </cell>
          <cell r="F2307">
            <v>10932</v>
          </cell>
        </row>
        <row r="2308">
          <cell r="A2308" t="str">
            <v>I2307</v>
          </cell>
          <cell r="B2308" t="str">
            <v>KIT DE PUESTA A TIERRA PARA TERMINAL PREMOLDEADA</v>
          </cell>
          <cell r="C2308" t="str">
            <v>Insumos</v>
          </cell>
          <cell r="D2308" t="str">
            <v>UND</v>
          </cell>
          <cell r="E2308">
            <v>32214</v>
          </cell>
          <cell r="F2308">
            <v>27071</v>
          </cell>
        </row>
        <row r="2309">
          <cell r="A2309" t="str">
            <v>I2308</v>
          </cell>
          <cell r="B2309" t="str">
            <v>CABLE DE COBRE AISLADO NO 4/0 AWG THHN</v>
          </cell>
          <cell r="C2309" t="str">
            <v>Insumos</v>
          </cell>
          <cell r="D2309" t="str">
            <v>ML</v>
          </cell>
          <cell r="E2309">
            <v>68018</v>
          </cell>
          <cell r="F2309">
            <v>57158</v>
          </cell>
        </row>
        <row r="2310">
          <cell r="A2310" t="str">
            <v>I2309</v>
          </cell>
          <cell r="B2310" t="str">
            <v>CABLE DE COBRE AISLADO NO 2/0 AWG THHN</v>
          </cell>
          <cell r="C2310" t="str">
            <v>Insumos</v>
          </cell>
          <cell r="D2310" t="str">
            <v>ML</v>
          </cell>
          <cell r="E2310">
            <v>40768</v>
          </cell>
          <cell r="F2310">
            <v>34259</v>
          </cell>
        </row>
        <row r="2311">
          <cell r="A2311" t="str">
            <v>I2310</v>
          </cell>
          <cell r="B2311" t="str">
            <v>TUBO METALICO CONDUIT GALVANIZADO IMC 3/4</v>
          </cell>
          <cell r="C2311" t="str">
            <v>Insumos</v>
          </cell>
          <cell r="D2311" t="str">
            <v>ML</v>
          </cell>
          <cell r="E2311">
            <v>20507</v>
          </cell>
          <cell r="F2311">
            <v>17233</v>
          </cell>
        </row>
        <row r="2312">
          <cell r="A2312" t="str">
            <v>I2311</v>
          </cell>
          <cell r="B2312" t="str">
            <v>CABLE 2 AWG CU DESNUDO</v>
          </cell>
          <cell r="C2312" t="str">
            <v>Insumos</v>
          </cell>
          <cell r="D2312" t="str">
            <v>ML</v>
          </cell>
          <cell r="E2312">
            <v>40556</v>
          </cell>
          <cell r="F2312">
            <v>34081</v>
          </cell>
        </row>
        <row r="2313">
          <cell r="A2313" t="str">
            <v>I2312</v>
          </cell>
          <cell r="B2313" t="str">
            <v>CABLE 2/0  AWG HFFR LS CU</v>
          </cell>
          <cell r="C2313" t="str">
            <v>Insumos</v>
          </cell>
          <cell r="D2313" t="str">
            <v>ML</v>
          </cell>
          <cell r="E2313">
            <v>45100</v>
          </cell>
          <cell r="F2313">
            <v>37899</v>
          </cell>
        </row>
        <row r="2314">
          <cell r="A2314" t="str">
            <v>I2313</v>
          </cell>
          <cell r="B2314" t="str">
            <v>CABLE 6 AWG HFFR LS CU</v>
          </cell>
          <cell r="C2314" t="str">
            <v>Insumos</v>
          </cell>
          <cell r="D2314" t="str">
            <v>ML</v>
          </cell>
          <cell r="E2314">
            <v>8185</v>
          </cell>
          <cell r="F2314">
            <v>6878</v>
          </cell>
        </row>
        <row r="2315">
          <cell r="A2315" t="str">
            <v>I2314</v>
          </cell>
          <cell r="B2315" t="str">
            <v>TUBERIA EMT 1 1/2"</v>
          </cell>
          <cell r="C2315" t="str">
            <v>Insumos</v>
          </cell>
          <cell r="D2315" t="str">
            <v>ML</v>
          </cell>
          <cell r="E2315">
            <v>19865</v>
          </cell>
          <cell r="F2315">
            <v>16693</v>
          </cell>
        </row>
        <row r="2316">
          <cell r="A2316" t="str">
            <v>I2315</v>
          </cell>
          <cell r="B2316" t="str">
            <v>TUBERIA EMT 2"</v>
          </cell>
          <cell r="C2316" t="str">
            <v>Insumos</v>
          </cell>
          <cell r="D2316" t="str">
            <v>ML</v>
          </cell>
          <cell r="E2316">
            <v>33766</v>
          </cell>
          <cell r="F2316">
            <v>28375</v>
          </cell>
        </row>
        <row r="2317">
          <cell r="A2317" t="str">
            <v>I2316</v>
          </cell>
          <cell r="B2317" t="str">
            <v>CURVA EMT 2"</v>
          </cell>
          <cell r="C2317" t="str">
            <v>Insumos</v>
          </cell>
          <cell r="D2317" t="str">
            <v>UND</v>
          </cell>
          <cell r="E2317">
            <v>13402</v>
          </cell>
          <cell r="F2317">
            <v>11262</v>
          </cell>
        </row>
        <row r="2318">
          <cell r="A2318" t="str">
            <v>I2317</v>
          </cell>
          <cell r="B2318" t="str">
            <v>CABLE 8 AWG HFFR LS CU</v>
          </cell>
          <cell r="C2318" t="str">
            <v>Insumos</v>
          </cell>
          <cell r="D2318" t="str">
            <v>ML</v>
          </cell>
          <cell r="E2318">
            <v>5386</v>
          </cell>
          <cell r="F2318">
            <v>4526</v>
          </cell>
        </row>
        <row r="2319">
          <cell r="A2319" t="str">
            <v>I2318</v>
          </cell>
          <cell r="B2319" t="str">
            <v>CABLE 10 AWG HFFR LS CU</v>
          </cell>
          <cell r="C2319" t="str">
            <v>Insumos</v>
          </cell>
          <cell r="D2319" t="str">
            <v>ML</v>
          </cell>
          <cell r="E2319">
            <v>3854</v>
          </cell>
          <cell r="F2319">
            <v>3239</v>
          </cell>
        </row>
        <row r="2320">
          <cell r="A2320" t="str">
            <v>I2319</v>
          </cell>
          <cell r="B2320" t="str">
            <v>TUBERÍA EMT 1"</v>
          </cell>
          <cell r="C2320" t="str">
            <v>Insumos</v>
          </cell>
          <cell r="D2320" t="str">
            <v>ML</v>
          </cell>
          <cell r="E2320">
            <v>16510</v>
          </cell>
          <cell r="F2320">
            <v>13874</v>
          </cell>
        </row>
        <row r="2321">
          <cell r="A2321" t="str">
            <v>I2320</v>
          </cell>
          <cell r="B2321" t="str">
            <v>TUBERÍA EMT 1-1/2"</v>
          </cell>
          <cell r="C2321" t="str">
            <v>Insumos</v>
          </cell>
          <cell r="D2321" t="str">
            <v>ML</v>
          </cell>
          <cell r="E2321">
            <v>23641</v>
          </cell>
          <cell r="F2321">
            <v>19866</v>
          </cell>
        </row>
        <row r="2322">
          <cell r="A2322" t="str">
            <v>I2321</v>
          </cell>
          <cell r="B2322" t="str">
            <v>CABLE 4 AWG HFFR LS CU</v>
          </cell>
          <cell r="C2322" t="str">
            <v>Insumos</v>
          </cell>
          <cell r="D2322" t="str">
            <v>ML</v>
          </cell>
          <cell r="E2322">
            <v>14363</v>
          </cell>
          <cell r="F2322">
            <v>12070</v>
          </cell>
        </row>
        <row r="2323">
          <cell r="A2323" t="str">
            <v>I2322</v>
          </cell>
          <cell r="B2323" t="str">
            <v>CABLE 2 AWG HFFR LS CU</v>
          </cell>
          <cell r="C2323" t="str">
            <v>Insumos</v>
          </cell>
          <cell r="D2323" t="str">
            <v>ML</v>
          </cell>
          <cell r="E2323">
            <v>22497</v>
          </cell>
          <cell r="F2323">
            <v>18905</v>
          </cell>
        </row>
        <row r="2324">
          <cell r="A2324" t="str">
            <v>I2323</v>
          </cell>
          <cell r="B2324" t="str">
            <v>CABLE 12 AWG HFFR LS CU</v>
          </cell>
          <cell r="C2324" t="str">
            <v>Insumos</v>
          </cell>
          <cell r="D2324" t="str">
            <v>ML</v>
          </cell>
          <cell r="E2324">
            <v>2692</v>
          </cell>
          <cell r="F2324">
            <v>2262</v>
          </cell>
        </row>
        <row r="2325">
          <cell r="A2325" t="str">
            <v>I2324</v>
          </cell>
          <cell r="B2325" t="str">
            <v>CAJA RECTANGULAR 1/2" 2X4 RAWELT</v>
          </cell>
          <cell r="C2325" t="str">
            <v>Insumos</v>
          </cell>
          <cell r="D2325" t="str">
            <v>UND</v>
          </cell>
          <cell r="E2325">
            <v>12452</v>
          </cell>
          <cell r="F2325">
            <v>10464</v>
          </cell>
        </row>
        <row r="2326">
          <cell r="A2326" t="str">
            <v>I2325</v>
          </cell>
          <cell r="B2326" t="str">
            <v>CABLE ENCAUCHETADO 3X14 AWG CU</v>
          </cell>
          <cell r="C2326" t="str">
            <v>Insumos</v>
          </cell>
          <cell r="D2326" t="str">
            <v>ML</v>
          </cell>
          <cell r="E2326">
            <v>7076</v>
          </cell>
          <cell r="F2326">
            <v>5946</v>
          </cell>
        </row>
        <row r="2327">
          <cell r="A2327" t="str">
            <v>I2326</v>
          </cell>
          <cell r="B2327" t="str">
            <v>LED HIGH BAY GC350 100W</v>
          </cell>
          <cell r="C2327" t="str">
            <v>Insumos</v>
          </cell>
          <cell r="D2327" t="str">
            <v>UND</v>
          </cell>
          <cell r="E2327">
            <v>574343</v>
          </cell>
          <cell r="F2327">
            <v>482641</v>
          </cell>
        </row>
        <row r="2328">
          <cell r="A2328" t="str">
            <v>I2327</v>
          </cell>
          <cell r="B2328" t="str">
            <v>TORTUGA LED 12W</v>
          </cell>
          <cell r="C2328" t="str">
            <v>Insumos</v>
          </cell>
          <cell r="D2328" t="str">
            <v>UND</v>
          </cell>
          <cell r="E2328">
            <v>106708</v>
          </cell>
          <cell r="F2328">
            <v>89671</v>
          </cell>
        </row>
        <row r="2329">
          <cell r="A2329" t="str">
            <v>I2328</v>
          </cell>
          <cell r="B2329" t="str">
            <v>TUBERIA EMT 3/4"</v>
          </cell>
          <cell r="C2329" t="str">
            <v>Insumos</v>
          </cell>
          <cell r="D2329" t="str">
            <v>ML</v>
          </cell>
          <cell r="E2329">
            <v>9416</v>
          </cell>
          <cell r="F2329">
            <v>7913</v>
          </cell>
        </row>
        <row r="2330">
          <cell r="A2330" t="str">
            <v>I2329</v>
          </cell>
          <cell r="B2330" t="str">
            <v>CAJA RAWELT 4 X4 3/4" 4 SALIDAS</v>
          </cell>
          <cell r="C2330" t="str">
            <v>Insumos</v>
          </cell>
          <cell r="D2330" t="str">
            <v>UND</v>
          </cell>
          <cell r="E2330">
            <v>33788</v>
          </cell>
          <cell r="F2330">
            <v>28393</v>
          </cell>
        </row>
        <row r="2331">
          <cell r="A2331" t="str">
            <v>I2330</v>
          </cell>
          <cell r="B2331" t="str">
            <v>UPS 30KVA TRIFASICA INCLUYE BANCO DE BATERIAS MARCA TITAN</v>
          </cell>
          <cell r="C2331" t="str">
            <v>Insumos</v>
          </cell>
          <cell r="D2331" t="str">
            <v>UND</v>
          </cell>
          <cell r="E2331">
            <v>26531743</v>
          </cell>
          <cell r="F2331">
            <v>22295582</v>
          </cell>
        </row>
        <row r="2332">
          <cell r="A2332" t="str">
            <v>I2331</v>
          </cell>
          <cell r="B2332" t="str">
            <v>CABLE 3/0  AWG HFFR LS CU</v>
          </cell>
          <cell r="C2332" t="str">
            <v>Insumos</v>
          </cell>
          <cell r="D2332" t="str">
            <v>ML</v>
          </cell>
          <cell r="E2332">
            <v>53707</v>
          </cell>
          <cell r="F2332">
            <v>45132</v>
          </cell>
        </row>
        <row r="2333">
          <cell r="A2333" t="str">
            <v>I2332</v>
          </cell>
          <cell r="B2333" t="str">
            <v>UPS 15KVA TRIFASICA INCLUYE BANCO DE BATERIAS MARCA POWEST</v>
          </cell>
          <cell r="C2333" t="str">
            <v>Insumos</v>
          </cell>
          <cell r="D2333" t="str">
            <v>UND</v>
          </cell>
          <cell r="E2333">
            <v>18203143</v>
          </cell>
          <cell r="F2333">
            <v>15296759</v>
          </cell>
        </row>
        <row r="2334">
          <cell r="A2334" t="str">
            <v>I2333</v>
          </cell>
          <cell r="B2334" t="str">
            <v>TRAGANTE DE AGUAS LLUVIAS 6"X4"</v>
          </cell>
          <cell r="C2334" t="str">
            <v>Insumos</v>
          </cell>
          <cell r="D2334" t="str">
            <v>UND</v>
          </cell>
          <cell r="E2334">
            <v>30524</v>
          </cell>
          <cell r="F2334">
            <v>25650</v>
          </cell>
        </row>
        <row r="2335">
          <cell r="A2335" t="str">
            <v>I2334</v>
          </cell>
          <cell r="B2335" t="str">
            <v>CODO 90° 1/4 CXE SANITARIO 8''</v>
          </cell>
          <cell r="C2335" t="str">
            <v>Insumos</v>
          </cell>
          <cell r="D2335" t="str">
            <v>UND</v>
          </cell>
          <cell r="E2335">
            <v>117723</v>
          </cell>
          <cell r="F2335">
            <v>98927</v>
          </cell>
        </row>
        <row r="2336">
          <cell r="A2336" t="str">
            <v>I2335</v>
          </cell>
          <cell r="B2336" t="str">
            <v>TUBERIA PVC SANITARIA 8"</v>
          </cell>
          <cell r="C2336" t="str">
            <v>Insumos</v>
          </cell>
          <cell r="D2336" t="str">
            <v>ML</v>
          </cell>
          <cell r="E2336">
            <v>88953</v>
          </cell>
          <cell r="F2336">
            <v>74750</v>
          </cell>
        </row>
        <row r="2337">
          <cell r="A2337" t="str">
            <v>I2336</v>
          </cell>
          <cell r="B2337" t="str">
            <v>TUBERIA PVC NOVAFORT 4"</v>
          </cell>
          <cell r="C2337" t="str">
            <v>Insumos</v>
          </cell>
          <cell r="D2337" t="str">
            <v>ML</v>
          </cell>
          <cell r="E2337">
            <v>17234</v>
          </cell>
          <cell r="F2337">
            <v>14482</v>
          </cell>
        </row>
        <row r="2338">
          <cell r="A2338" t="str">
            <v>I2337</v>
          </cell>
          <cell r="B2338" t="str">
            <v>TUBERIA PVC NOVAFORT 6"</v>
          </cell>
          <cell r="C2338" t="str">
            <v>Insumos</v>
          </cell>
          <cell r="D2338" t="str">
            <v>ML</v>
          </cell>
          <cell r="E2338">
            <v>32021</v>
          </cell>
          <cell r="F2338">
            <v>26908</v>
          </cell>
        </row>
        <row r="2339">
          <cell r="A2339" t="str">
            <v>I2338</v>
          </cell>
          <cell r="B2339" t="str">
            <v>ABRAZADERA HORQUILLA 3/4"</v>
          </cell>
          <cell r="C2339" t="str">
            <v>Insumos</v>
          </cell>
          <cell r="D2339" t="str">
            <v>UND</v>
          </cell>
          <cell r="E2339">
            <v>2312</v>
          </cell>
          <cell r="F2339">
            <v>1943</v>
          </cell>
        </row>
        <row r="2340">
          <cell r="A2340" t="str">
            <v>I2339</v>
          </cell>
          <cell r="B2340" t="str">
            <v>ABRAZADERA HORQUILLA 1"</v>
          </cell>
          <cell r="C2340" t="str">
            <v>Insumos</v>
          </cell>
          <cell r="D2340" t="str">
            <v>UND</v>
          </cell>
          <cell r="E2340">
            <v>3062</v>
          </cell>
          <cell r="F2340">
            <v>2573</v>
          </cell>
        </row>
        <row r="2341">
          <cell r="A2341" t="str">
            <v>I2340</v>
          </cell>
          <cell r="B2341" t="str">
            <v>ABRAZADERA HORQUILLA 1.1/4"</v>
          </cell>
          <cell r="C2341" t="str">
            <v>Insumos</v>
          </cell>
          <cell r="D2341" t="str">
            <v>UND</v>
          </cell>
          <cell r="E2341">
            <v>3327</v>
          </cell>
          <cell r="F2341">
            <v>2796</v>
          </cell>
        </row>
        <row r="2342">
          <cell r="A2342" t="str">
            <v>I2341</v>
          </cell>
          <cell r="B2342" t="str">
            <v>ABRAZADERA HORQUILLA 1.1/2"</v>
          </cell>
          <cell r="C2342" t="str">
            <v>Insumos</v>
          </cell>
          <cell r="D2342" t="str">
            <v>UND</v>
          </cell>
          <cell r="E2342">
            <v>3538</v>
          </cell>
          <cell r="F2342">
            <v>2973</v>
          </cell>
        </row>
        <row r="2343">
          <cell r="A2343" t="str">
            <v>I2342</v>
          </cell>
          <cell r="B2343" t="str">
            <v>CODO PVC 1/2"</v>
          </cell>
          <cell r="C2343" t="str">
            <v>Insumos</v>
          </cell>
          <cell r="D2343" t="str">
            <v>UND</v>
          </cell>
          <cell r="E2343">
            <v>687</v>
          </cell>
          <cell r="F2343">
            <v>577</v>
          </cell>
        </row>
        <row r="2344">
          <cell r="A2344" t="str">
            <v>I2343</v>
          </cell>
          <cell r="B2344" t="str">
            <v>TUBERIA PVC PRESION 3/4"</v>
          </cell>
          <cell r="C2344" t="str">
            <v>Insumos</v>
          </cell>
          <cell r="D2344" t="str">
            <v>ML</v>
          </cell>
          <cell r="E2344">
            <v>4225</v>
          </cell>
          <cell r="F2344">
            <v>3550</v>
          </cell>
        </row>
        <row r="2345">
          <cell r="A2345" t="str">
            <v>I2344</v>
          </cell>
          <cell r="B2345" t="str">
            <v>CODO PVC 3/4"</v>
          </cell>
          <cell r="C2345" t="str">
            <v>Insumos</v>
          </cell>
          <cell r="D2345" t="str">
            <v>UND</v>
          </cell>
          <cell r="E2345">
            <v>1003</v>
          </cell>
          <cell r="F2345">
            <v>843</v>
          </cell>
        </row>
        <row r="2346">
          <cell r="A2346" t="str">
            <v>I2345</v>
          </cell>
          <cell r="B2346" t="str">
            <v>CODO PVC 1"</v>
          </cell>
          <cell r="C2346" t="str">
            <v>Insumos</v>
          </cell>
          <cell r="D2346" t="str">
            <v>UND</v>
          </cell>
          <cell r="E2346">
            <v>2111</v>
          </cell>
          <cell r="F2346">
            <v>1774</v>
          </cell>
        </row>
        <row r="2347">
          <cell r="A2347" t="str">
            <v>I2346</v>
          </cell>
          <cell r="B2347" t="str">
            <v>CODO PVC 1.1/4"</v>
          </cell>
          <cell r="C2347" t="str">
            <v>Insumos</v>
          </cell>
          <cell r="D2347" t="str">
            <v>UND</v>
          </cell>
          <cell r="E2347">
            <v>4013</v>
          </cell>
          <cell r="F2347">
            <v>3372</v>
          </cell>
        </row>
        <row r="2348">
          <cell r="A2348" t="str">
            <v>I2347</v>
          </cell>
          <cell r="B2348" t="str">
            <v>CODO PVC 1.1/2"</v>
          </cell>
          <cell r="C2348" t="str">
            <v>Insumos</v>
          </cell>
          <cell r="D2348" t="str">
            <v>UND</v>
          </cell>
          <cell r="E2348">
            <v>7393</v>
          </cell>
          <cell r="F2348">
            <v>6213</v>
          </cell>
        </row>
        <row r="2349">
          <cell r="A2349" t="str">
            <v>I2348</v>
          </cell>
          <cell r="B2349" t="str">
            <v>TUBERIA PVC PRESION 1/2"</v>
          </cell>
          <cell r="C2349" t="str">
            <v>Insumos</v>
          </cell>
          <cell r="D2349" t="str">
            <v>ML</v>
          </cell>
          <cell r="E2349">
            <v>4048</v>
          </cell>
          <cell r="F2349">
            <v>3402</v>
          </cell>
        </row>
        <row r="2350">
          <cell r="A2350" t="str">
            <v>I2349</v>
          </cell>
          <cell r="B2350" t="str">
            <v>TUBERIA PVC PRESION 1"</v>
          </cell>
          <cell r="C2350" t="str">
            <v>Insumos</v>
          </cell>
          <cell r="D2350" t="str">
            <v>ML</v>
          </cell>
          <cell r="E2350">
            <v>4752</v>
          </cell>
          <cell r="F2350">
            <v>3993</v>
          </cell>
        </row>
        <row r="2351">
          <cell r="A2351" t="str">
            <v>I2350</v>
          </cell>
          <cell r="B2351" t="str">
            <v>TUBERIA PVC PRESION 1.1/4"</v>
          </cell>
          <cell r="C2351" t="str">
            <v>Insumos</v>
          </cell>
          <cell r="D2351" t="str">
            <v>ML</v>
          </cell>
          <cell r="E2351">
            <v>6689</v>
          </cell>
          <cell r="F2351">
            <v>5621</v>
          </cell>
        </row>
        <row r="2352">
          <cell r="A2352" t="str">
            <v>I2351</v>
          </cell>
          <cell r="B2352" t="str">
            <v>TUBERIA PVC PRESION 1.1/2"</v>
          </cell>
          <cell r="C2352" t="str">
            <v>Insumos</v>
          </cell>
          <cell r="D2352" t="str">
            <v>ML</v>
          </cell>
          <cell r="E2352">
            <v>10913</v>
          </cell>
          <cell r="F2352">
            <v>9171</v>
          </cell>
        </row>
        <row r="2353">
          <cell r="A2353" t="str">
            <v>I2352</v>
          </cell>
          <cell r="B2353" t="str">
            <v>VALVULA 3/4"</v>
          </cell>
          <cell r="C2353" t="str">
            <v>Insumos</v>
          </cell>
          <cell r="D2353" t="str">
            <v>UND</v>
          </cell>
          <cell r="E2353">
            <v>125581</v>
          </cell>
          <cell r="F2353">
            <v>105530</v>
          </cell>
        </row>
        <row r="2354">
          <cell r="A2354" t="str">
            <v>I2353</v>
          </cell>
          <cell r="B2354" t="str">
            <v>VALVULA 1"</v>
          </cell>
          <cell r="C2354" t="str">
            <v>Insumos</v>
          </cell>
          <cell r="D2354" t="str">
            <v>UND</v>
          </cell>
          <cell r="E2354">
            <v>176279</v>
          </cell>
          <cell r="F2354">
            <v>148134</v>
          </cell>
        </row>
        <row r="2355">
          <cell r="A2355" t="str">
            <v>I2354</v>
          </cell>
          <cell r="B2355" t="str">
            <v>VALVULA 1.1/4"</v>
          </cell>
          <cell r="C2355" t="str">
            <v>Insumos</v>
          </cell>
          <cell r="D2355" t="str">
            <v>UND</v>
          </cell>
          <cell r="E2355">
            <v>209021</v>
          </cell>
          <cell r="F2355">
            <v>175648</v>
          </cell>
        </row>
        <row r="2356">
          <cell r="A2356" t="str">
            <v>I2355</v>
          </cell>
          <cell r="B2356" t="str">
            <v>VALVULA DE REGULACION 1/2" PARA INODORO DE TANQUE</v>
          </cell>
          <cell r="C2356" t="str">
            <v>Insumos</v>
          </cell>
          <cell r="D2356" t="str">
            <v>UND</v>
          </cell>
          <cell r="E2356">
            <v>31686</v>
          </cell>
          <cell r="F2356">
            <v>26627</v>
          </cell>
        </row>
        <row r="2357">
          <cell r="A2357" t="str">
            <v>I2356</v>
          </cell>
          <cell r="B2357" t="str">
            <v>TAPA REGISTRO 20 X 20 CMS</v>
          </cell>
          <cell r="C2357" t="str">
            <v>Insumos</v>
          </cell>
          <cell r="D2357" t="str">
            <v>UND</v>
          </cell>
          <cell r="E2357">
            <v>14680</v>
          </cell>
          <cell r="F2357">
            <v>12336</v>
          </cell>
        </row>
        <row r="2358">
          <cell r="A2358" t="str">
            <v>I2357</v>
          </cell>
          <cell r="B2358" t="str">
            <v>ACCESORIO PVC PRESION 1/2"</v>
          </cell>
          <cell r="C2358" t="str">
            <v>Insumos</v>
          </cell>
          <cell r="D2358" t="str">
            <v>UND</v>
          </cell>
          <cell r="E2358">
            <v>897</v>
          </cell>
          <cell r="F2358">
            <v>754</v>
          </cell>
        </row>
        <row r="2359">
          <cell r="A2359" t="str">
            <v>I2358</v>
          </cell>
          <cell r="B2359" t="str">
            <v>TUBERIA ACERO AL CARBON 1.1/2"</v>
          </cell>
          <cell r="C2359" t="str">
            <v>Insumos</v>
          </cell>
          <cell r="D2359" t="str">
            <v>ML</v>
          </cell>
          <cell r="E2359">
            <v>27861</v>
          </cell>
          <cell r="F2359">
            <v>23413</v>
          </cell>
        </row>
        <row r="2360">
          <cell r="A2360" t="str">
            <v>I2359</v>
          </cell>
          <cell r="B2360" t="str">
            <v>TUBERIA ACERO AL CARBON 2.1/2"</v>
          </cell>
          <cell r="C2360" t="str">
            <v>Insumos</v>
          </cell>
          <cell r="D2360" t="str">
            <v>ML</v>
          </cell>
          <cell r="E2360">
            <v>44712</v>
          </cell>
          <cell r="F2360">
            <v>37573</v>
          </cell>
        </row>
        <row r="2361">
          <cell r="A2361" t="str">
            <v>I2360</v>
          </cell>
          <cell r="B2361" t="str">
            <v>TUBERIA ACERO AL CARBON 4"</v>
          </cell>
          <cell r="C2361" t="str">
            <v>Insumos</v>
          </cell>
          <cell r="D2361" t="str">
            <v>ML</v>
          </cell>
          <cell r="E2361">
            <v>77454</v>
          </cell>
          <cell r="F2361">
            <v>65087</v>
          </cell>
        </row>
        <row r="2362">
          <cell r="A2362" t="str">
            <v>I2361</v>
          </cell>
          <cell r="B2362" t="str">
            <v>CODO RANURADO 1.1/2"</v>
          </cell>
          <cell r="C2362" t="str">
            <v>Insumos</v>
          </cell>
          <cell r="D2362" t="str">
            <v>UND</v>
          </cell>
          <cell r="E2362">
            <v>10561</v>
          </cell>
          <cell r="F2362">
            <v>8875</v>
          </cell>
        </row>
        <row r="2363">
          <cell r="A2363" t="str">
            <v>I2362</v>
          </cell>
          <cell r="B2363" t="str">
            <v>CODO RANURADO 2.1/2"</v>
          </cell>
          <cell r="C2363" t="str">
            <v>Insumos</v>
          </cell>
          <cell r="D2363" t="str">
            <v>UND</v>
          </cell>
          <cell r="E2363">
            <v>20067</v>
          </cell>
          <cell r="F2363">
            <v>16863</v>
          </cell>
        </row>
        <row r="2364">
          <cell r="A2364" t="str">
            <v>I2363</v>
          </cell>
          <cell r="B2364" t="str">
            <v>CODO RANURADO 4"</v>
          </cell>
          <cell r="C2364" t="str">
            <v>Insumos</v>
          </cell>
          <cell r="D2364" t="str">
            <v>UND</v>
          </cell>
          <cell r="E2364">
            <v>32213</v>
          </cell>
          <cell r="F2364">
            <v>27070</v>
          </cell>
        </row>
        <row r="2365">
          <cell r="A2365" t="str">
            <v>I2364</v>
          </cell>
          <cell r="B2365" t="str">
            <v>UNION RANURADA 1.1/2"</v>
          </cell>
          <cell r="C2365" t="str">
            <v>Insumos</v>
          </cell>
          <cell r="D2365" t="str">
            <v>UND</v>
          </cell>
          <cell r="E2365">
            <v>11617</v>
          </cell>
          <cell r="F2365">
            <v>9762</v>
          </cell>
        </row>
        <row r="2366">
          <cell r="A2366" t="str">
            <v>I2365</v>
          </cell>
          <cell r="B2366" t="str">
            <v>UNION RANURADA 2.1/2"</v>
          </cell>
          <cell r="C2366" t="str">
            <v>Insumos</v>
          </cell>
          <cell r="D2366" t="str">
            <v>UND</v>
          </cell>
          <cell r="E2366">
            <v>16477</v>
          </cell>
          <cell r="F2366">
            <v>13846</v>
          </cell>
        </row>
        <row r="2367">
          <cell r="A2367" t="str">
            <v>I2366</v>
          </cell>
          <cell r="B2367" t="str">
            <v>UNION RANURADA 4"</v>
          </cell>
          <cell r="C2367" t="str">
            <v>Insumos</v>
          </cell>
          <cell r="D2367" t="str">
            <v>UND</v>
          </cell>
          <cell r="E2367">
            <v>28411</v>
          </cell>
          <cell r="F2367">
            <v>23875</v>
          </cell>
        </row>
        <row r="2368">
          <cell r="A2368" t="str">
            <v>I2367</v>
          </cell>
          <cell r="B2368" t="str">
            <v>PINTURA TUBERIA ACERO AL CARBON RANURADO, REDES CONTRA INCENDIOS</v>
          </cell>
          <cell r="C2368" t="str">
            <v>Insumos</v>
          </cell>
          <cell r="D2368" t="str">
            <v>ML</v>
          </cell>
          <cell r="E2368">
            <v>4225</v>
          </cell>
          <cell r="F2368">
            <v>3550</v>
          </cell>
        </row>
        <row r="2369">
          <cell r="A2369" t="str">
            <v>I2368</v>
          </cell>
          <cell r="B2369" t="str">
            <v>TUBERIA PVC C-900 4"</v>
          </cell>
          <cell r="C2369" t="str">
            <v>Insumos</v>
          </cell>
          <cell r="D2369" t="str">
            <v>ML</v>
          </cell>
          <cell r="E2369">
            <v>84495</v>
          </cell>
          <cell r="F2369">
            <v>71004</v>
          </cell>
        </row>
        <row r="2370">
          <cell r="A2370" t="str">
            <v>I2369</v>
          </cell>
          <cell r="B2370" t="str">
            <v>CODO 4" PARA TUBERIA PVC C-900</v>
          </cell>
          <cell r="C2370" t="str">
            <v>Insumos</v>
          </cell>
          <cell r="D2370" t="str">
            <v>UND</v>
          </cell>
          <cell r="E2370">
            <v>38023</v>
          </cell>
          <cell r="F2370">
            <v>31952</v>
          </cell>
        </row>
        <row r="2371">
          <cell r="A2371" t="str">
            <v>I2370</v>
          </cell>
          <cell r="B2371" t="str">
            <v>UNION MECANICA 4" PARA TUBERIA PVC C-900</v>
          </cell>
          <cell r="C2371" t="str">
            <v>Insumos</v>
          </cell>
          <cell r="D2371" t="str">
            <v>UND</v>
          </cell>
          <cell r="E2371">
            <v>28517</v>
          </cell>
          <cell r="F2371">
            <v>23964</v>
          </cell>
        </row>
        <row r="2372">
          <cell r="A2372" t="str">
            <v>I2371</v>
          </cell>
          <cell r="B2372" t="str">
            <v>CONEXION PARA MANGUERA 2.1/2" BOQUILLA REDUCTORA Y EXTINTOR</v>
          </cell>
          <cell r="C2372" t="str">
            <v>Insumos</v>
          </cell>
          <cell r="D2372" t="str">
            <v>ML</v>
          </cell>
          <cell r="E2372">
            <v>918893</v>
          </cell>
          <cell r="F2372">
            <v>772179</v>
          </cell>
        </row>
        <row r="2373">
          <cell r="A2373" t="str">
            <v>I2372</v>
          </cell>
          <cell r="B2373" t="str">
            <v>ABRAZADERA HORQUILLA 2.1/2"</v>
          </cell>
          <cell r="C2373" t="str">
            <v>Insumos</v>
          </cell>
          <cell r="D2373" t="str">
            <v>UND</v>
          </cell>
          <cell r="E2373">
            <v>4435</v>
          </cell>
          <cell r="F2373">
            <v>3727</v>
          </cell>
        </row>
        <row r="2374">
          <cell r="A2374" t="str">
            <v>I2373</v>
          </cell>
          <cell r="B2374" t="str">
            <v>TUBERIA PVC PRESION 2"</v>
          </cell>
          <cell r="C2374" t="str">
            <v>Insumos</v>
          </cell>
          <cell r="D2374" t="str">
            <v>ML</v>
          </cell>
          <cell r="E2374">
            <v>15826</v>
          </cell>
          <cell r="F2374">
            <v>13299</v>
          </cell>
        </row>
        <row r="2375">
          <cell r="A2375" t="str">
            <v>I2374</v>
          </cell>
          <cell r="B2375" t="str">
            <v>TUBERIA PVC PRESION 3"</v>
          </cell>
          <cell r="C2375" t="str">
            <v>Insumos</v>
          </cell>
          <cell r="D2375" t="str">
            <v>ML</v>
          </cell>
          <cell r="E2375">
            <v>37755</v>
          </cell>
          <cell r="F2375">
            <v>31727</v>
          </cell>
        </row>
        <row r="2376">
          <cell r="A2376" t="str">
            <v>I2375</v>
          </cell>
          <cell r="B2376" t="str">
            <v>CODO PVC 2"</v>
          </cell>
          <cell r="C2376" t="str">
            <v>Insumos</v>
          </cell>
          <cell r="D2376" t="str">
            <v>ML</v>
          </cell>
          <cell r="E2376">
            <v>6151</v>
          </cell>
          <cell r="F2376">
            <v>5169</v>
          </cell>
        </row>
        <row r="2377">
          <cell r="A2377" t="str">
            <v>I2376</v>
          </cell>
          <cell r="B2377" t="str">
            <v>CODO PVC 3"</v>
          </cell>
          <cell r="C2377" t="str">
            <v>Insumos</v>
          </cell>
          <cell r="D2377" t="str">
            <v>ML</v>
          </cell>
          <cell r="E2377">
            <v>16160</v>
          </cell>
          <cell r="F2377">
            <v>13580</v>
          </cell>
        </row>
        <row r="2378">
          <cell r="A2378" t="str">
            <v>I2377</v>
          </cell>
          <cell r="B2378" t="str">
            <v>VALVULA 1.1/2"</v>
          </cell>
          <cell r="C2378" t="str">
            <v>Insumos</v>
          </cell>
          <cell r="D2378" t="str">
            <v>UND</v>
          </cell>
          <cell r="E2378">
            <v>297742</v>
          </cell>
          <cell r="F2378">
            <v>250203</v>
          </cell>
        </row>
        <row r="2379">
          <cell r="A2379" t="str">
            <v>I2378</v>
          </cell>
          <cell r="B2379" t="str">
            <v>TUBERIA PVC NOVAFORT 8"</v>
          </cell>
          <cell r="C2379" t="str">
            <v>Insumos</v>
          </cell>
          <cell r="D2379" t="str">
            <v>ML</v>
          </cell>
          <cell r="E2379">
            <v>51753</v>
          </cell>
          <cell r="F2379">
            <v>43490</v>
          </cell>
        </row>
        <row r="2380">
          <cell r="A2380" t="str">
            <v>I2379</v>
          </cell>
          <cell r="B2380" t="str">
            <v>VALVULA 3"</v>
          </cell>
          <cell r="C2380" t="str">
            <v>Insumos</v>
          </cell>
          <cell r="D2380" t="str">
            <v>UND</v>
          </cell>
          <cell r="E2380">
            <v>596753</v>
          </cell>
          <cell r="F2380">
            <v>501473</v>
          </cell>
        </row>
        <row r="2381">
          <cell r="A2381" t="str">
            <v>I2380</v>
          </cell>
          <cell r="B2381" t="str">
            <v>MANOMETRO DE GLICERINA DE 0 - 200 PSI</v>
          </cell>
          <cell r="C2381" t="str">
            <v>Insumos</v>
          </cell>
          <cell r="D2381" t="str">
            <v>ML</v>
          </cell>
          <cell r="E2381">
            <v>73934</v>
          </cell>
          <cell r="F2381">
            <v>62129</v>
          </cell>
        </row>
        <row r="2382">
          <cell r="A2382" t="str">
            <v>I2381</v>
          </cell>
          <cell r="B2382" t="str">
            <v>TAPA METALICA 60 CMS MARCA AGUAS DE MANIZALES</v>
          </cell>
          <cell r="C2382" t="str">
            <v>Insumos</v>
          </cell>
          <cell r="D2382" t="str">
            <v>UND</v>
          </cell>
          <cell r="E2382">
            <v>580909</v>
          </cell>
          <cell r="F2382">
            <v>488159</v>
          </cell>
        </row>
        <row r="2383">
          <cell r="A2383" t="str">
            <v>I2382</v>
          </cell>
          <cell r="B2383" t="str">
            <v>ADAPTADOR MACHO PRESION PVC - 2"</v>
          </cell>
          <cell r="C2383" t="str">
            <v>Insumos</v>
          </cell>
          <cell r="D2383" t="str">
            <v>UND</v>
          </cell>
          <cell r="E2383">
            <v>10351</v>
          </cell>
          <cell r="F2383">
            <v>8698</v>
          </cell>
        </row>
        <row r="2384">
          <cell r="A2384" t="str">
            <v>I2383</v>
          </cell>
          <cell r="B2384" t="str">
            <v>VALVULA 2"</v>
          </cell>
          <cell r="C2384" t="str">
            <v>Insumos</v>
          </cell>
          <cell r="D2384" t="str">
            <v>UND</v>
          </cell>
          <cell r="E2384">
            <v>448885</v>
          </cell>
          <cell r="F2384">
            <v>377214</v>
          </cell>
        </row>
        <row r="2385">
          <cell r="A2385" t="str">
            <v>I2384</v>
          </cell>
          <cell r="B2385" t="str">
            <v>TUBERIA PVC NOVAFORT 10"</v>
          </cell>
          <cell r="C2385" t="str">
            <v>Insumos</v>
          </cell>
          <cell r="D2385" t="str">
            <v>ML</v>
          </cell>
          <cell r="E2385">
            <v>69639</v>
          </cell>
          <cell r="F2385">
            <v>58520</v>
          </cell>
        </row>
        <row r="2386">
          <cell r="A2386" t="str">
            <v>I2385</v>
          </cell>
          <cell r="B2386" t="str">
            <v>TUBERIA PVC NOVAFORT 12"</v>
          </cell>
          <cell r="C2386" t="str">
            <v>Insumos</v>
          </cell>
          <cell r="D2386" t="str">
            <v>ML</v>
          </cell>
          <cell r="E2386">
            <v>100197</v>
          </cell>
          <cell r="F2386">
            <v>84199</v>
          </cell>
        </row>
        <row r="2387">
          <cell r="A2387" t="str">
            <v>I2386</v>
          </cell>
          <cell r="B2387" t="str">
            <v>TUBERIA PVC NOVAFORT 14"</v>
          </cell>
          <cell r="C2387" t="str">
            <v>Insumos</v>
          </cell>
          <cell r="D2387" t="str">
            <v>ML</v>
          </cell>
          <cell r="E2387">
            <v>128857</v>
          </cell>
          <cell r="F2387">
            <v>108283</v>
          </cell>
        </row>
        <row r="2388">
          <cell r="A2388" t="str">
            <v>I2387</v>
          </cell>
          <cell r="B2388" t="str">
            <v>TUBERIA PVC NOVAFORT 16"</v>
          </cell>
          <cell r="C2388" t="str">
            <v>Insumos</v>
          </cell>
          <cell r="D2388" t="str">
            <v>ML</v>
          </cell>
          <cell r="E2388">
            <v>160542</v>
          </cell>
          <cell r="F2388">
            <v>134909</v>
          </cell>
        </row>
        <row r="2389">
          <cell r="A2389" t="str">
            <v>I2388</v>
          </cell>
          <cell r="B2389" t="str">
            <v>TUBERIA PVC NOVAFORT 18"</v>
          </cell>
          <cell r="C2389" t="str">
            <v>Insumos</v>
          </cell>
          <cell r="D2389" t="str">
            <v>ML</v>
          </cell>
          <cell r="E2389">
            <v>181665</v>
          </cell>
          <cell r="F2389">
            <v>152660</v>
          </cell>
        </row>
        <row r="2390">
          <cell r="A2390" t="str">
            <v>I2389</v>
          </cell>
          <cell r="B2390" t="str">
            <v>TUBERIA PVC NOVAFORT 20"</v>
          </cell>
          <cell r="C2390" t="str">
            <v>Insumos</v>
          </cell>
          <cell r="D2390" t="str">
            <v>ML</v>
          </cell>
          <cell r="E2390">
            <v>227083</v>
          </cell>
          <cell r="F2390">
            <v>190826</v>
          </cell>
        </row>
        <row r="2391">
          <cell r="A2391" t="str">
            <v>I2390</v>
          </cell>
          <cell r="B2391" t="str">
            <v>DEMOLICION DE LOSA ML X 60 CMS ANCHO</v>
          </cell>
          <cell r="C2391" t="str">
            <v>Insumos</v>
          </cell>
          <cell r="D2391" t="str">
            <v>ML</v>
          </cell>
          <cell r="E2391">
            <v>15712</v>
          </cell>
          <cell r="F2391">
            <v>13203</v>
          </cell>
        </row>
        <row r="2392">
          <cell r="A2392" t="str">
            <v>I2391</v>
          </cell>
          <cell r="B2392" t="str">
            <v>VACIADO DE LOSA EN CONCRETO ML X 60 CMS ANCHO</v>
          </cell>
          <cell r="C2392" t="str">
            <v>Insumos</v>
          </cell>
          <cell r="D2392" t="str">
            <v>ML</v>
          </cell>
          <cell r="E2392">
            <v>24291</v>
          </cell>
          <cell r="F2392">
            <v>20413</v>
          </cell>
        </row>
        <row r="2393">
          <cell r="A2393" t="str">
            <v>I2392</v>
          </cell>
          <cell r="B2393" t="str">
            <v>VALVULA ANTIRRETORNO 4"</v>
          </cell>
          <cell r="C2393" t="str">
            <v>Insumos</v>
          </cell>
          <cell r="D2393" t="str">
            <v>UND</v>
          </cell>
          <cell r="E2393">
            <v>323196</v>
          </cell>
          <cell r="F2393">
            <v>271593</v>
          </cell>
        </row>
        <row r="2394">
          <cell r="A2394" t="str">
            <v>I2393</v>
          </cell>
          <cell r="B2394" t="str">
            <v>BOMBA SUMERGIBLE</v>
          </cell>
          <cell r="C2394" t="str">
            <v>Insumos</v>
          </cell>
          <cell r="D2394" t="str">
            <v>M3</v>
          </cell>
          <cell r="E2394">
            <v>1003390</v>
          </cell>
          <cell r="F2394">
            <v>843185</v>
          </cell>
        </row>
        <row r="2395">
          <cell r="A2395" t="str">
            <v>I2394</v>
          </cell>
          <cell r="B2395" t="str">
            <v>CHEQUE DE CORTINA RED WHITE 3"</v>
          </cell>
          <cell r="C2395" t="str">
            <v>Insumos</v>
          </cell>
          <cell r="D2395" t="str">
            <v>ML</v>
          </cell>
          <cell r="E2395">
            <v>602033</v>
          </cell>
          <cell r="F2395">
            <v>505910</v>
          </cell>
        </row>
        <row r="2396">
          <cell r="A2396" t="str">
            <v>I2395</v>
          </cell>
          <cell r="B2396" t="str">
            <v>MACROMEDIDOR DE 2"</v>
          </cell>
          <cell r="C2396" t="str">
            <v>Insumos</v>
          </cell>
          <cell r="D2396" t="str">
            <v>UND</v>
          </cell>
          <cell r="E2396">
            <v>1167102</v>
          </cell>
          <cell r="F2396">
            <v>980758</v>
          </cell>
        </row>
        <row r="2397">
          <cell r="A2397" t="str">
            <v>I2396</v>
          </cell>
          <cell r="B2397" t="str">
            <v>TEE PARTIDA PARA INSTALACION ACOMETIDA DE LA RED PUBLICA</v>
          </cell>
          <cell r="C2397" t="str">
            <v>Insumos</v>
          </cell>
          <cell r="D2397" t="str">
            <v>UND</v>
          </cell>
          <cell r="E2397">
            <v>369670</v>
          </cell>
          <cell r="F2397">
            <v>310647</v>
          </cell>
        </row>
        <row r="2398">
          <cell r="A2398" t="str">
            <v>I2397</v>
          </cell>
          <cell r="B2398" t="str">
            <v>VALVULA DE COMPUERTA PARA ACOMETIDA DE LA RED PUBLICA</v>
          </cell>
          <cell r="C2398" t="str">
            <v>Insumos</v>
          </cell>
          <cell r="D2398" t="str">
            <v>UND</v>
          </cell>
          <cell r="E2398">
            <v>79215</v>
          </cell>
          <cell r="F2398">
            <v>66567</v>
          </cell>
        </row>
        <row r="2399">
          <cell r="A2399" t="str">
            <v>I2398</v>
          </cell>
          <cell r="B2399" t="str">
            <v>EQUIPO DE PRESION CONSTANTE COMPLETO CON HIDROFLOT DE 300 LTS</v>
          </cell>
          <cell r="C2399" t="str">
            <v>Insumos</v>
          </cell>
          <cell r="D2399" t="str">
            <v>UND</v>
          </cell>
          <cell r="E2399">
            <v>11406959</v>
          </cell>
          <cell r="F2399">
            <v>9585680</v>
          </cell>
        </row>
        <row r="2400">
          <cell r="A2400" t="str">
            <v>I2399</v>
          </cell>
          <cell r="B2400" t="str">
            <v>ACCESORIOS PARA LA INSTALACION EQUIPO DE PRESION CONSTANTE AGUA POTABLE COMPLETO CON HIDROFLOT 300 LTS</v>
          </cell>
          <cell r="C2400" t="str">
            <v>Insumos</v>
          </cell>
          <cell r="D2400" t="str">
            <v>UND</v>
          </cell>
          <cell r="E2400">
            <v>1056200</v>
          </cell>
          <cell r="F2400">
            <v>887563</v>
          </cell>
        </row>
        <row r="2401">
          <cell r="A2401" t="str">
            <v>I2400</v>
          </cell>
          <cell r="B2401" t="str">
            <v>DESINFECCION DEL SISTEMA - IE INEM BALDOMERO SANIN CANO - REDES SANITARIAS, HIDRAULICAS Y CONTRA INCENDIOS</v>
          </cell>
          <cell r="C2401" t="str">
            <v>Insumos</v>
          </cell>
          <cell r="D2401" t="str">
            <v>UND</v>
          </cell>
          <cell r="E2401">
            <v>475290</v>
          </cell>
          <cell r="F2401">
            <v>399403</v>
          </cell>
        </row>
        <row r="2402">
          <cell r="A2402" t="str">
            <v>I2401</v>
          </cell>
          <cell r="B2402" t="str">
            <v>PLANOS RECORD - IE INEM BALDOMERO SANIN CANO - REDES SANITARIAS, HIDRAULICAS Y CONTRA INCENDIOS</v>
          </cell>
          <cell r="C2402" t="str">
            <v>Insumos</v>
          </cell>
          <cell r="D2402" t="str">
            <v>GLB</v>
          </cell>
          <cell r="E2402">
            <v>739340</v>
          </cell>
          <cell r="F2402">
            <v>621294</v>
          </cell>
        </row>
        <row r="2403">
          <cell r="A2403" t="str">
            <v>I2402</v>
          </cell>
          <cell r="B2403" t="str">
            <v>PRUEBAS HIDROESTATICAS - IE INEM BALDOMERO SANIN CANO - REDES SANITARIAS, HIDRAULICAS Y CONTRA INCENDIOS</v>
          </cell>
          <cell r="C2403" t="str">
            <v>Insumos</v>
          </cell>
          <cell r="D2403" t="str">
            <v>UND</v>
          </cell>
          <cell r="E2403">
            <v>1267439</v>
          </cell>
          <cell r="F2403">
            <v>1065075</v>
          </cell>
        </row>
        <row r="2404">
          <cell r="A2404" t="str">
            <v>I2403</v>
          </cell>
          <cell r="B2404" t="str">
            <v>TOMA SIAMESA EN BRONCE 4" X 2.1/2" X 2.1/2"</v>
          </cell>
          <cell r="C2404" t="str">
            <v>Insumos</v>
          </cell>
          <cell r="D2404" t="str">
            <v>ML</v>
          </cell>
          <cell r="E2404">
            <v>823836</v>
          </cell>
          <cell r="F2404">
            <v>692299</v>
          </cell>
        </row>
        <row r="2405">
          <cell r="A2405" t="str">
            <v>I2404</v>
          </cell>
          <cell r="B2405" t="str">
            <v>PLATO VORTEX PARA EQUIPO DE PRESION RED CONTRAINCENDIOS</v>
          </cell>
          <cell r="C2405" t="str">
            <v>Insumos</v>
          </cell>
          <cell r="D2405" t="str">
            <v>UND</v>
          </cell>
          <cell r="E2405">
            <v>2482070</v>
          </cell>
          <cell r="F2405">
            <v>2085773</v>
          </cell>
        </row>
        <row r="2406">
          <cell r="A2406" t="str">
            <v>I2405</v>
          </cell>
          <cell r="B2406" t="str">
            <v>EQUIPO DE PRESION COMPLETO CON TABLERO LISTADO UL - FM, PARA EQUIPO DE PRESION RED CONTRAINCENDIOS</v>
          </cell>
          <cell r="C2406" t="str">
            <v>Insumos</v>
          </cell>
          <cell r="D2406" t="str">
            <v>UND</v>
          </cell>
          <cell r="E2406">
            <v>86608400</v>
          </cell>
          <cell r="F2406">
            <v>72780168</v>
          </cell>
        </row>
        <row r="2407">
          <cell r="A2407" t="str">
            <v>I2406</v>
          </cell>
          <cell r="B2407" t="str">
            <v>VALVULA DE ALIVIO EN LA CARCAZA</v>
          </cell>
          <cell r="C2407" t="str">
            <v>Insumos</v>
          </cell>
          <cell r="D2407" t="str">
            <v>UND</v>
          </cell>
          <cell r="E2407">
            <v>823836</v>
          </cell>
          <cell r="F2407">
            <v>692299</v>
          </cell>
        </row>
        <row r="2408">
          <cell r="A2408" t="str">
            <v>I2407</v>
          </cell>
          <cell r="B2408" t="str">
            <v>BOMBA JOCKEY PARA EQUIPO DE PRESION RED CONTRAINCENDIOS</v>
          </cell>
          <cell r="C2408" t="str">
            <v>Insumos</v>
          </cell>
          <cell r="D2408" t="str">
            <v>UND</v>
          </cell>
          <cell r="E2408">
            <v>8132740</v>
          </cell>
          <cell r="F2408">
            <v>6834235</v>
          </cell>
        </row>
        <row r="2409">
          <cell r="A2409" t="str">
            <v>I2408</v>
          </cell>
          <cell r="B2409" t="str">
            <v>ACCESORIOS PARA EQUIPO DE PRESION RED CONTRAINCENDIOS</v>
          </cell>
          <cell r="C2409" t="str">
            <v>Insumos</v>
          </cell>
          <cell r="D2409" t="str">
            <v>UND</v>
          </cell>
          <cell r="E2409">
            <v>1584299</v>
          </cell>
          <cell r="F2409">
            <v>1331344</v>
          </cell>
        </row>
        <row r="2410">
          <cell r="A2410" t="str">
            <v>I2409</v>
          </cell>
          <cell r="B2410" t="str">
            <v>VALVULA DE CHEQUE 4"</v>
          </cell>
          <cell r="C2410" t="str">
            <v>Insumos</v>
          </cell>
          <cell r="D2410" t="str">
            <v>ML</v>
          </cell>
          <cell r="E2410">
            <v>1056200</v>
          </cell>
          <cell r="F2410">
            <v>887563</v>
          </cell>
        </row>
        <row r="2411">
          <cell r="A2411" t="str">
            <v>I2410</v>
          </cell>
          <cell r="B2411" t="str">
            <v>VALVULA SENSOR DE FLUJO 4"</v>
          </cell>
          <cell r="C2411" t="str">
            <v>Insumos</v>
          </cell>
          <cell r="D2411" t="str">
            <v>UND</v>
          </cell>
          <cell r="E2411">
            <v>707654</v>
          </cell>
          <cell r="F2411">
            <v>594667</v>
          </cell>
        </row>
        <row r="2412">
          <cell r="A2412" t="str">
            <v>H1</v>
          </cell>
          <cell r="B2412" t="str">
            <v>EQUIPO BASICO ( CONSTRUCCIÓN )</v>
          </cell>
          <cell r="C2412" t="str">
            <v>Herramienta</v>
          </cell>
          <cell r="D2412" t="str">
            <v>UND</v>
          </cell>
          <cell r="E2412">
            <v>2679</v>
          </cell>
          <cell r="F2412">
            <v>2251</v>
          </cell>
        </row>
        <row r="2413">
          <cell r="A2413" t="str">
            <v>H2</v>
          </cell>
          <cell r="B2413" t="str">
            <v>EQUIPO BASICO (HERRAMIENTA MENOR)</v>
          </cell>
          <cell r="C2413" t="str">
            <v>Herramienta</v>
          </cell>
          <cell r="D2413" t="str">
            <v>UND</v>
          </cell>
          <cell r="E2413">
            <v>2679</v>
          </cell>
          <cell r="F2413">
            <v>2251</v>
          </cell>
        </row>
        <row r="2414">
          <cell r="A2414" t="str">
            <v>E1</v>
          </cell>
          <cell r="B2414" t="str">
            <v>ANDAMIO METALICO CERTIFICADO, INCLUYE ESCALERILLA CON BARANDAS Y PLATAFORMAS DE TRABAJO</v>
          </cell>
          <cell r="C2414" t="str">
            <v>Equipos</v>
          </cell>
          <cell r="D2414" t="str">
            <v>UND</v>
          </cell>
          <cell r="E2414">
            <v>7665</v>
          </cell>
          <cell r="F2414">
            <v>6441</v>
          </cell>
        </row>
        <row r="2415">
          <cell r="A2415" t="str">
            <v>E2</v>
          </cell>
          <cell r="B2415" t="str">
            <v>BULLDOZER D-5</v>
          </cell>
          <cell r="C2415" t="str">
            <v>Equipos</v>
          </cell>
          <cell r="D2415" t="str">
            <v>HR</v>
          </cell>
          <cell r="E2415">
            <v>146156</v>
          </cell>
          <cell r="F2415">
            <v>122820</v>
          </cell>
        </row>
        <row r="2416">
          <cell r="A2416" t="str">
            <v>E3</v>
          </cell>
          <cell r="B2416" t="str">
            <v>CARROTANQUE DE AGUA 10.000 LTS.</v>
          </cell>
          <cell r="C2416" t="str">
            <v>Equipos</v>
          </cell>
          <cell r="D2416" t="str">
            <v>HR</v>
          </cell>
          <cell r="E2416">
            <v>65769</v>
          </cell>
          <cell r="F2416">
            <v>55268</v>
          </cell>
        </row>
        <row r="2417">
          <cell r="A2417" t="str">
            <v>E4</v>
          </cell>
          <cell r="B2417" t="str">
            <v>CARROTANQUE IRRIGADOR DE ASFALTO</v>
          </cell>
          <cell r="C2417" t="str">
            <v>Equipos</v>
          </cell>
          <cell r="D2417" t="str">
            <v>HR</v>
          </cell>
          <cell r="E2417">
            <v>75999</v>
          </cell>
          <cell r="F2417">
            <v>63865</v>
          </cell>
        </row>
        <row r="2418">
          <cell r="A2418" t="str">
            <v>E5</v>
          </cell>
          <cell r="B2418" t="str">
            <v>COMPACTADOR DE ASFALTO</v>
          </cell>
          <cell r="C2418" t="str">
            <v>Equipos</v>
          </cell>
          <cell r="D2418" t="str">
            <v>HR</v>
          </cell>
          <cell r="E2418">
            <v>116923</v>
          </cell>
          <cell r="F2418">
            <v>98255</v>
          </cell>
        </row>
        <row r="2419">
          <cell r="A2419" t="str">
            <v>E6</v>
          </cell>
          <cell r="B2419" t="str">
            <v>COMPRESOR (BARRIDO Y/O SOPLADO DE LA SUPERFICIE PAVIMENTO)</v>
          </cell>
          <cell r="C2419" t="str">
            <v>Equipos</v>
          </cell>
          <cell r="D2419" t="str">
            <v>HR</v>
          </cell>
          <cell r="E2419">
            <v>78923</v>
          </cell>
          <cell r="F2419">
            <v>66322</v>
          </cell>
        </row>
        <row r="2420">
          <cell r="A2420" t="str">
            <v>E7</v>
          </cell>
          <cell r="B2420" t="str">
            <v>COMPRESOR 2 MARTILLOS (INCLUYE ACPM Y TRANSPORTE)</v>
          </cell>
          <cell r="C2420" t="str">
            <v>Equipos</v>
          </cell>
          <cell r="D2420" t="str">
            <v>HR</v>
          </cell>
          <cell r="E2420">
            <v>80383</v>
          </cell>
          <cell r="F2420">
            <v>67549</v>
          </cell>
        </row>
        <row r="2421">
          <cell r="A2421" t="str">
            <v>E8</v>
          </cell>
          <cell r="B2421" t="str">
            <v xml:space="preserve">CORTADORA INCLUYE DISCO </v>
          </cell>
          <cell r="C2421" t="str">
            <v>Equipos</v>
          </cell>
          <cell r="D2421" t="str">
            <v>DIA</v>
          </cell>
          <cell r="E2421">
            <v>51152</v>
          </cell>
          <cell r="F2421">
            <v>42985</v>
          </cell>
        </row>
        <row r="2422">
          <cell r="A2422" t="str">
            <v>E9</v>
          </cell>
          <cell r="B2422" t="str">
            <v>PLUMA  GRUA 250KG CON BALDE</v>
          </cell>
          <cell r="C2422" t="str">
            <v>Equipos</v>
          </cell>
          <cell r="D2422" t="str">
            <v>DIA</v>
          </cell>
          <cell r="E2422">
            <v>32151</v>
          </cell>
          <cell r="F2422">
            <v>27018</v>
          </cell>
        </row>
        <row r="2423">
          <cell r="A2423" t="str">
            <v>E10</v>
          </cell>
          <cell r="B2423" t="str">
            <v xml:space="preserve">EQUIPO DE TERMOFUSION </v>
          </cell>
          <cell r="C2423" t="str">
            <v>Equipos</v>
          </cell>
          <cell r="D2423" t="str">
            <v>DIA</v>
          </cell>
          <cell r="E2423">
            <v>365390</v>
          </cell>
          <cell r="F2423">
            <v>307050</v>
          </cell>
        </row>
        <row r="2424">
          <cell r="A2424" t="str">
            <v>E11</v>
          </cell>
          <cell r="B2424" t="str">
            <v>EQUIPO HIDROLAVADORA</v>
          </cell>
          <cell r="C2424" t="str">
            <v>Equipos</v>
          </cell>
          <cell r="D2424" t="str">
            <v>DIA</v>
          </cell>
          <cell r="E2424">
            <v>51152</v>
          </cell>
          <cell r="F2424">
            <v>42985</v>
          </cell>
        </row>
        <row r="2425">
          <cell r="A2425" t="str">
            <v>E12</v>
          </cell>
          <cell r="B2425" t="str">
            <v>EQUIPO DE TRANSPORTE</v>
          </cell>
          <cell r="C2425" t="str">
            <v>Equipos</v>
          </cell>
          <cell r="D2425" t="str">
            <v>DIA</v>
          </cell>
          <cell r="E2425">
            <v>138578</v>
          </cell>
          <cell r="F2425">
            <v>116452</v>
          </cell>
        </row>
        <row r="2426">
          <cell r="A2426" t="str">
            <v>E13</v>
          </cell>
          <cell r="B2426" t="str">
            <v>GRUA CON BRAZO HIDRAULICO</v>
          </cell>
          <cell r="C2426" t="str">
            <v>Equipos</v>
          </cell>
          <cell r="D2426" t="str">
            <v>DIA</v>
          </cell>
          <cell r="E2426">
            <v>3215075</v>
          </cell>
          <cell r="F2426">
            <v>2701744</v>
          </cell>
        </row>
        <row r="2427">
          <cell r="A2427" t="str">
            <v>E14</v>
          </cell>
          <cell r="B2427" t="str">
            <v>MEZCLADORA A GASOLINA 1 SACO</v>
          </cell>
          <cell r="C2427" t="str">
            <v>Equipos</v>
          </cell>
          <cell r="D2427" t="str">
            <v>DIA</v>
          </cell>
          <cell r="E2427">
            <v>36538</v>
          </cell>
          <cell r="F2427">
            <v>30704</v>
          </cell>
        </row>
        <row r="2428">
          <cell r="A2428" t="str">
            <v>E15</v>
          </cell>
          <cell r="B2428" t="str">
            <v>MOTONIVELADORA 120 HP.</v>
          </cell>
          <cell r="C2428" t="str">
            <v>Equipos</v>
          </cell>
          <cell r="D2428" t="str">
            <v>HR</v>
          </cell>
          <cell r="E2428">
            <v>225054</v>
          </cell>
          <cell r="F2428">
            <v>189121</v>
          </cell>
        </row>
        <row r="2429">
          <cell r="A2429" t="str">
            <v>E16</v>
          </cell>
          <cell r="B2429" t="str">
            <v>REGLA VIBRATORIA</v>
          </cell>
          <cell r="C2429" t="str">
            <v>Equipos</v>
          </cell>
          <cell r="D2429" t="str">
            <v>DIA</v>
          </cell>
          <cell r="E2429">
            <v>80383</v>
          </cell>
          <cell r="F2429">
            <v>67549</v>
          </cell>
        </row>
        <row r="2430">
          <cell r="A2430" t="str">
            <v>E17</v>
          </cell>
          <cell r="B2430" t="str">
            <v>RETIRO DE ESCOMBROS (TRANSPORTE HORIZONTAL, CARGUE Y DESCARGUE).</v>
          </cell>
          <cell r="C2430" t="str">
            <v>Equipos</v>
          </cell>
          <cell r="D2430" t="str">
            <v>M3</v>
          </cell>
          <cell r="E2430">
            <v>23889</v>
          </cell>
          <cell r="F2430">
            <v>20075</v>
          </cell>
        </row>
        <row r="2431">
          <cell r="A2431" t="str">
            <v>E18</v>
          </cell>
          <cell r="B2431" t="str">
            <v>RETROEXCAVADORA SOBRE ORUGAS</v>
          </cell>
          <cell r="C2431" t="str">
            <v>Equipos</v>
          </cell>
          <cell r="D2431" t="str">
            <v>HR</v>
          </cell>
          <cell r="E2431">
            <v>225054</v>
          </cell>
          <cell r="F2431">
            <v>189121</v>
          </cell>
        </row>
        <row r="2432">
          <cell r="A2432" t="str">
            <v>E19</v>
          </cell>
          <cell r="B2432" t="str">
            <v>TALADRO ROTO PERCUTOR</v>
          </cell>
          <cell r="C2432" t="str">
            <v>Equipos</v>
          </cell>
          <cell r="D2432" t="str">
            <v>DIA</v>
          </cell>
          <cell r="E2432">
            <v>15345</v>
          </cell>
          <cell r="F2432">
            <v>12895</v>
          </cell>
        </row>
        <row r="2433">
          <cell r="A2433" t="str">
            <v>E20</v>
          </cell>
          <cell r="B2433" t="str">
            <v>TERMINADORA DE ASFALTO</v>
          </cell>
          <cell r="C2433" t="str">
            <v>Equipos</v>
          </cell>
          <cell r="D2433" t="str">
            <v>HR</v>
          </cell>
          <cell r="E2433">
            <v>153465</v>
          </cell>
          <cell r="F2433">
            <v>128962</v>
          </cell>
        </row>
        <row r="2434">
          <cell r="A2434" t="str">
            <v>E21</v>
          </cell>
          <cell r="B2434" t="str">
            <v>VIBRADOR A GASOLINA</v>
          </cell>
          <cell r="C2434" t="str">
            <v>Equipos</v>
          </cell>
          <cell r="D2434" t="str">
            <v>DIA</v>
          </cell>
          <cell r="E2434">
            <v>54867</v>
          </cell>
          <cell r="F2434">
            <v>46107</v>
          </cell>
        </row>
        <row r="2435">
          <cell r="A2435" t="str">
            <v>E22</v>
          </cell>
          <cell r="B2435" t="str">
            <v>VIBROCOMPACTADOR DE SUELO</v>
          </cell>
          <cell r="C2435" t="str">
            <v>Equipos</v>
          </cell>
          <cell r="D2435" t="str">
            <v>HR</v>
          </cell>
          <cell r="E2435">
            <v>124231</v>
          </cell>
          <cell r="F2435">
            <v>104396</v>
          </cell>
        </row>
        <row r="2436">
          <cell r="A2436" t="str">
            <v>E23</v>
          </cell>
          <cell r="B2436" t="str">
            <v>VIBROCOMPACTADOR MANUAL SALTARÍN</v>
          </cell>
          <cell r="C2436" t="str">
            <v>Equipos</v>
          </cell>
          <cell r="D2436" t="str">
            <v>DIA</v>
          </cell>
          <cell r="E2436">
            <v>47060</v>
          </cell>
          <cell r="F2436">
            <v>39546</v>
          </cell>
        </row>
        <row r="2437">
          <cell r="A2437" t="str">
            <v>E24</v>
          </cell>
          <cell r="B2437" t="str">
            <v>VOLQUETA  6M3 (CARGUE A MANO)</v>
          </cell>
          <cell r="C2437" t="str">
            <v>Equipos</v>
          </cell>
          <cell r="D2437" t="str">
            <v>VJE</v>
          </cell>
          <cell r="E2437">
            <v>124723</v>
          </cell>
          <cell r="F2437">
            <v>104809</v>
          </cell>
        </row>
        <row r="2438">
          <cell r="A2438" t="str">
            <v>E25</v>
          </cell>
          <cell r="B2438" t="str">
            <v>VOLQUETA  6M3 (CARGUE MECÁNICO)</v>
          </cell>
          <cell r="C2438" t="str">
            <v>Equipos</v>
          </cell>
          <cell r="D2438" t="str">
            <v>VJE</v>
          </cell>
          <cell r="E2438">
            <v>66517</v>
          </cell>
          <cell r="F2438">
            <v>55897</v>
          </cell>
        </row>
        <row r="2439">
          <cell r="A2439" t="str">
            <v>E26</v>
          </cell>
          <cell r="B2439" t="str">
            <v>EQUIPO COLOCACION CONCRETO (BOMBEO)</v>
          </cell>
          <cell r="C2439" t="str">
            <v>Equipos</v>
          </cell>
          <cell r="D2439" t="str">
            <v>M3</v>
          </cell>
          <cell r="E2439">
            <v>42384</v>
          </cell>
          <cell r="F2439">
            <v>35617</v>
          </cell>
        </row>
        <row r="2440">
          <cell r="A2440" t="str">
            <v>E27</v>
          </cell>
          <cell r="B2440" t="str">
            <v>VOLQUETA  6M3 (CARGUE A MANO) RETIRO INTERNO</v>
          </cell>
          <cell r="C2440" t="str">
            <v>Equipos</v>
          </cell>
          <cell r="D2440" t="str">
            <v>VJE</v>
          </cell>
          <cell r="E2440">
            <v>175387</v>
          </cell>
          <cell r="F2440">
            <v>147384</v>
          </cell>
        </row>
        <row r="2441">
          <cell r="A2441" t="str">
            <v>E28</v>
          </cell>
          <cell r="B2441" t="str">
            <v>VOLQUETA  6M3 (CARGUE A MECANICO) RETIRO INTERNO</v>
          </cell>
          <cell r="C2441" t="str">
            <v>Equipos</v>
          </cell>
          <cell r="D2441" t="str">
            <v>VJE</v>
          </cell>
          <cell r="E2441">
            <v>96453</v>
          </cell>
          <cell r="F2441">
            <v>81053</v>
          </cell>
        </row>
        <row r="2442">
          <cell r="A2442" t="str">
            <v>E29</v>
          </cell>
          <cell r="B2442" t="str">
            <v>CORTADORA DE CONCRETO</v>
          </cell>
          <cell r="C2442" t="str">
            <v>Equipos</v>
          </cell>
          <cell r="D2442" t="str">
            <v>HR</v>
          </cell>
          <cell r="E2442">
            <v>2924</v>
          </cell>
          <cell r="F2442">
            <v>2457</v>
          </cell>
        </row>
        <row r="2443">
          <cell r="A2443" t="str">
            <v>E30</v>
          </cell>
          <cell r="B2443" t="str">
            <v>CORTADORA CON DISCO DIAMANTADO (INCLUYE OPERARIO)</v>
          </cell>
          <cell r="C2443" t="str">
            <v>Equipos</v>
          </cell>
          <cell r="D2443" t="str">
            <v>HR</v>
          </cell>
          <cell r="E2443">
            <v>31180</v>
          </cell>
          <cell r="F2443">
            <v>26202</v>
          </cell>
        </row>
        <row r="2444">
          <cell r="A2444" t="str">
            <v>E31</v>
          </cell>
          <cell r="B2444" t="str">
            <v>DISCO DIAMANTADO DE 14"</v>
          </cell>
          <cell r="C2444" t="str">
            <v>Equipos</v>
          </cell>
          <cell r="D2444" t="str">
            <v>UND</v>
          </cell>
          <cell r="E2444">
            <v>176666</v>
          </cell>
          <cell r="F2444">
            <v>148459</v>
          </cell>
        </row>
        <row r="2445">
          <cell r="A2445" t="str">
            <v>E32</v>
          </cell>
          <cell r="B2445" t="str">
            <v>ALLANADORA MECANICA CON CUCHILLAS</v>
          </cell>
          <cell r="C2445" t="str">
            <v>Equipos</v>
          </cell>
          <cell r="D2445" t="str">
            <v>DIA</v>
          </cell>
          <cell r="E2445">
            <v>83590</v>
          </cell>
          <cell r="F2445">
            <v>70244</v>
          </cell>
        </row>
        <row r="2446">
          <cell r="A2446" t="str">
            <v>E33</v>
          </cell>
          <cell r="B2446" t="str">
            <v>MONTACARGA</v>
          </cell>
          <cell r="C2446" t="str">
            <v>Equipos</v>
          </cell>
          <cell r="D2446" t="str">
            <v>DIA</v>
          </cell>
          <cell r="E2446">
            <v>219235</v>
          </cell>
          <cell r="F2446">
            <v>184231</v>
          </cell>
        </row>
        <row r="2447">
          <cell r="A2447" t="str">
            <v>E34</v>
          </cell>
          <cell r="B2447" t="str">
            <v>CAMABAJA -  DIA</v>
          </cell>
          <cell r="C2447" t="str">
            <v>Equipos</v>
          </cell>
          <cell r="D2447" t="str">
            <v>DIA</v>
          </cell>
          <cell r="E2447">
            <v>2078710</v>
          </cell>
          <cell r="F2447">
            <v>1746815</v>
          </cell>
        </row>
        <row r="2448">
          <cell r="A2448" t="str">
            <v>E35</v>
          </cell>
          <cell r="B2448" t="str">
            <v>TABLERO  1.40 X 0,70</v>
          </cell>
          <cell r="C2448" t="str">
            <v>Equipos</v>
          </cell>
          <cell r="D2448" t="str">
            <v>DIA</v>
          </cell>
          <cell r="E2448">
            <v>362</v>
          </cell>
          <cell r="F2448">
            <v>304</v>
          </cell>
        </row>
        <row r="2449">
          <cell r="A2449" t="str">
            <v>E36</v>
          </cell>
          <cell r="B2449" t="str">
            <v>EQUIPO MANEJO DE AGUAS DIFERENTE A AGUAS RESIDUALES</v>
          </cell>
          <cell r="C2449" t="str">
            <v>Equipos</v>
          </cell>
          <cell r="D2449" t="str">
            <v>DIA</v>
          </cell>
          <cell r="E2449">
            <v>51152</v>
          </cell>
          <cell r="F2449">
            <v>42985</v>
          </cell>
        </row>
        <row r="2450">
          <cell r="A2450" t="str">
            <v>E37</v>
          </cell>
          <cell r="B2450" t="str">
            <v>MOTOBOMBA DE 2" A GASOLINA</v>
          </cell>
          <cell r="C2450" t="str">
            <v>Equipos</v>
          </cell>
          <cell r="D2450" t="str">
            <v>DIA</v>
          </cell>
          <cell r="E2450">
            <v>51152</v>
          </cell>
          <cell r="F2450">
            <v>42985</v>
          </cell>
        </row>
        <row r="2451">
          <cell r="A2451" t="str">
            <v>E38</v>
          </cell>
          <cell r="B2451" t="str">
            <v>EXPLOSIVOS (INCLUYE PERFORACIÓN, ESTOPINES, CORDON DETONANTE, MECHA LENTA Y DINAMITA)</v>
          </cell>
          <cell r="C2451" t="str">
            <v>Equipos</v>
          </cell>
          <cell r="D2451" t="str">
            <v>TIRO</v>
          </cell>
          <cell r="E2451">
            <v>36538</v>
          </cell>
          <cell r="F2451">
            <v>30704</v>
          </cell>
        </row>
        <row r="2452">
          <cell r="A2452" t="str">
            <v>E39</v>
          </cell>
          <cell r="B2452" t="str">
            <v>EQUIPOS-HERRAMIENTA /PRUEBA HIDROSTATICA</v>
          </cell>
          <cell r="C2452" t="str">
            <v>Equipos</v>
          </cell>
          <cell r="D2452" t="str">
            <v>M</v>
          </cell>
          <cell r="E2452">
            <v>2079</v>
          </cell>
          <cell r="F2452">
            <v>1747</v>
          </cell>
        </row>
        <row r="2453">
          <cell r="A2453" t="str">
            <v>E40</v>
          </cell>
          <cell r="B2453" t="str">
            <v>EQUIPOS-HERRAMIENTA P/FUSION DE TUBERIA</v>
          </cell>
          <cell r="C2453" t="str">
            <v>Equipos</v>
          </cell>
          <cell r="D2453" t="str">
            <v>M</v>
          </cell>
          <cell r="E2453">
            <v>13858</v>
          </cell>
          <cell r="F2453">
            <v>11645</v>
          </cell>
        </row>
        <row r="2454">
          <cell r="A2454" t="str">
            <v>E41</v>
          </cell>
          <cell r="B2454" t="str">
            <v>FUSION TUBERIA SOCKET</v>
          </cell>
          <cell r="C2454" t="str">
            <v>Equipos</v>
          </cell>
          <cell r="D2454" t="str">
            <v>UND</v>
          </cell>
          <cell r="E2454">
            <v>34643</v>
          </cell>
          <cell r="F2454">
            <v>29112</v>
          </cell>
        </row>
        <row r="2455">
          <cell r="A2455" t="str">
            <v>E42</v>
          </cell>
          <cell r="B2455" t="str">
            <v>MATERIALES VARIOS PARA LA MOVILIZACION Y ALINEACION DEL MEDIDOR</v>
          </cell>
          <cell r="C2455" t="str">
            <v>Equipos</v>
          </cell>
          <cell r="D2455" t="str">
            <v>UND</v>
          </cell>
          <cell r="E2455">
            <v>3046</v>
          </cell>
          <cell r="F2455">
            <v>2560</v>
          </cell>
        </row>
        <row r="2456">
          <cell r="A2456" t="str">
            <v>E43</v>
          </cell>
          <cell r="B2456" t="str">
            <v>RETROCARGADORA DE LLANTAS</v>
          </cell>
          <cell r="C2456" t="str">
            <v>Equipos</v>
          </cell>
          <cell r="D2456" t="str">
            <v>HR</v>
          </cell>
          <cell r="E2456">
            <v>122989</v>
          </cell>
          <cell r="F2456">
            <v>103352</v>
          </cell>
        </row>
        <row r="2457">
          <cell r="A2457" t="str">
            <v>E44</v>
          </cell>
          <cell r="B2457" t="str">
            <v xml:space="preserve">EQUIPO DE COMPACTACION </v>
          </cell>
          <cell r="C2457" t="str">
            <v>Equipos</v>
          </cell>
          <cell r="D2457" t="str">
            <v>DIA</v>
          </cell>
          <cell r="E2457">
            <v>58677</v>
          </cell>
          <cell r="F2457">
            <v>49308</v>
          </cell>
        </row>
        <row r="2458">
          <cell r="A2458" t="str">
            <v>E45</v>
          </cell>
          <cell r="B2458" t="str">
            <v>RETROEXCAVADORA CARGADORA JD-510</v>
          </cell>
          <cell r="C2458" t="str">
            <v>Equipos</v>
          </cell>
          <cell r="D2458" t="str">
            <v>HR</v>
          </cell>
          <cell r="E2458">
            <v>225054</v>
          </cell>
          <cell r="F2458">
            <v>189121</v>
          </cell>
        </row>
        <row r="2459">
          <cell r="A2459" t="str">
            <v>E46</v>
          </cell>
          <cell r="B2459" t="str">
            <v>COMPRESOR 175 Q 2 MARTILLOS</v>
          </cell>
          <cell r="C2459" t="str">
            <v>Equipos</v>
          </cell>
          <cell r="D2459" t="str">
            <v>HR</v>
          </cell>
          <cell r="E2459">
            <v>80383</v>
          </cell>
          <cell r="F2459">
            <v>67549</v>
          </cell>
        </row>
        <row r="2460">
          <cell r="A2460" t="str">
            <v>E47</v>
          </cell>
          <cell r="B2460" t="str">
            <v>VIBROCOMPACTADOR TIPO RANA</v>
          </cell>
          <cell r="C2460" t="str">
            <v>Equipos</v>
          </cell>
          <cell r="D2460" t="str">
            <v>DIA</v>
          </cell>
          <cell r="E2460">
            <v>45733</v>
          </cell>
          <cell r="F2460">
            <v>38431</v>
          </cell>
        </row>
        <row r="2461">
          <cell r="A2461" t="str">
            <v>E48</v>
          </cell>
          <cell r="B2461" t="str">
            <v>CANGURO</v>
          </cell>
          <cell r="C2461" t="str">
            <v>Equipos</v>
          </cell>
          <cell r="D2461" t="str">
            <v>DIA</v>
          </cell>
          <cell r="E2461">
            <v>49888</v>
          </cell>
          <cell r="F2461">
            <v>41923</v>
          </cell>
        </row>
        <row r="2462">
          <cell r="A2462" t="str">
            <v>E49</v>
          </cell>
          <cell r="B2462" t="str">
            <v>CILINDRO COMPACTADOR 6 TONELADAS</v>
          </cell>
          <cell r="C2462" t="str">
            <v>Equipos</v>
          </cell>
          <cell r="D2462" t="str">
            <v>HR</v>
          </cell>
          <cell r="E2462">
            <v>225054</v>
          </cell>
          <cell r="F2462">
            <v>189121</v>
          </cell>
        </row>
        <row r="2463">
          <cell r="A2463" t="str">
            <v>E50</v>
          </cell>
          <cell r="B2463" t="str">
            <v>MOTONIVELADORA CAT-12 -F</v>
          </cell>
          <cell r="C2463" t="str">
            <v>Equipos</v>
          </cell>
          <cell r="D2463" t="str">
            <v>HR</v>
          </cell>
          <cell r="E2463">
            <v>225054</v>
          </cell>
          <cell r="F2463">
            <v>189121</v>
          </cell>
        </row>
        <row r="2464">
          <cell r="A2464" t="str">
            <v>E51</v>
          </cell>
          <cell r="B2464" t="str">
            <v>VIBROCOMPACTADOR  TANDEM</v>
          </cell>
          <cell r="C2464" t="str">
            <v>Equipos</v>
          </cell>
          <cell r="D2464" t="str">
            <v>HR</v>
          </cell>
          <cell r="E2464">
            <v>128601</v>
          </cell>
          <cell r="F2464">
            <v>108068</v>
          </cell>
        </row>
        <row r="2465">
          <cell r="A2465" t="str">
            <v>E52</v>
          </cell>
          <cell r="B2465" t="str">
            <v>VIBRADOR</v>
          </cell>
          <cell r="C2465" t="str">
            <v>Equipos</v>
          </cell>
          <cell r="D2465" t="str">
            <v>HR</v>
          </cell>
          <cell r="E2465">
            <v>6237</v>
          </cell>
          <cell r="F2465">
            <v>5241</v>
          </cell>
        </row>
        <row r="2466">
          <cell r="A2466" t="str">
            <v>E53</v>
          </cell>
          <cell r="B2466" t="str">
            <v>CANASTILLA SOPORTE DOVELAS EN HIERRO DE 1/4"</v>
          </cell>
          <cell r="C2466" t="str">
            <v>Equipos</v>
          </cell>
          <cell r="D2466" t="str">
            <v>KG</v>
          </cell>
          <cell r="E2466">
            <v>5818</v>
          </cell>
          <cell r="F2466">
            <v>4889</v>
          </cell>
        </row>
        <row r="2467">
          <cell r="A2467" t="str">
            <v>E54</v>
          </cell>
          <cell r="B2467" t="str">
            <v xml:space="preserve">EQUIPO DE EXCAVACION </v>
          </cell>
          <cell r="C2467" t="str">
            <v>Equipos</v>
          </cell>
          <cell r="D2467" t="str">
            <v>HR</v>
          </cell>
          <cell r="E2467">
            <v>1281869</v>
          </cell>
          <cell r="F2467">
            <v>1077201</v>
          </cell>
        </row>
        <row r="2468">
          <cell r="A2468" t="str">
            <v>E55</v>
          </cell>
          <cell r="B2468" t="str">
            <v>PLANCHON Y REMOLCADOR</v>
          </cell>
          <cell r="C2468" t="str">
            <v>Equipos</v>
          </cell>
          <cell r="D2468" t="str">
            <v>HR</v>
          </cell>
          <cell r="E2468">
            <v>568181</v>
          </cell>
          <cell r="F2468">
            <v>477463</v>
          </cell>
        </row>
        <row r="2469">
          <cell r="A2469" t="str">
            <v>E56</v>
          </cell>
          <cell r="B2469" t="str">
            <v>OBRA FALSA Y PUNTALES PARA PILOTES</v>
          </cell>
          <cell r="C2469" t="str">
            <v>Equipos</v>
          </cell>
          <cell r="D2469" t="str">
            <v>HR</v>
          </cell>
          <cell r="E2469">
            <v>64855</v>
          </cell>
          <cell r="F2469">
            <v>54500</v>
          </cell>
        </row>
        <row r="2470">
          <cell r="A2470" t="str">
            <v>E57</v>
          </cell>
          <cell r="B2470" t="str">
            <v>MIXER DE 6 M3 CONCRETO PREMEZCLADO</v>
          </cell>
          <cell r="C2470" t="str">
            <v>Equipos</v>
          </cell>
          <cell r="D2470" t="str">
            <v>M3</v>
          </cell>
          <cell r="E2470">
            <v>1602</v>
          </cell>
          <cell r="F2470">
            <v>1346</v>
          </cell>
        </row>
        <row r="2471">
          <cell r="A2471" t="str">
            <v>E58</v>
          </cell>
          <cell r="B2471" t="str">
            <v>ANDAMIOS METALICO CERTIFICADO Y FORMALETA PARA SUPERESTRUCTURA</v>
          </cell>
          <cell r="C2471" t="str">
            <v>Equipos</v>
          </cell>
          <cell r="D2471" t="str">
            <v>UND</v>
          </cell>
          <cell r="E2471">
            <v>346453</v>
          </cell>
          <cell r="F2471">
            <v>291137</v>
          </cell>
        </row>
        <row r="2472">
          <cell r="A2472" t="str">
            <v>E59</v>
          </cell>
          <cell r="B2472" t="str">
            <v>EQUIPO DE SOLDADURA</v>
          </cell>
          <cell r="C2472" t="str">
            <v>Equipos</v>
          </cell>
          <cell r="D2472" t="str">
            <v>HR</v>
          </cell>
          <cell r="E2472">
            <v>34643</v>
          </cell>
          <cell r="F2472">
            <v>29112</v>
          </cell>
        </row>
        <row r="2473">
          <cell r="A2473" t="str">
            <v>E60</v>
          </cell>
          <cell r="B2473" t="str">
            <v>TALADRO DE PERCUCION</v>
          </cell>
          <cell r="C2473" t="str">
            <v>Equipos</v>
          </cell>
          <cell r="D2473" t="str">
            <v>HR</v>
          </cell>
          <cell r="E2473">
            <v>6061</v>
          </cell>
          <cell r="F2473">
            <v>5093</v>
          </cell>
        </row>
        <row r="2474">
          <cell r="A2474" t="str">
            <v>E61</v>
          </cell>
          <cell r="B2474" t="str">
            <v>GATO PARA TENSIONAMIENTO</v>
          </cell>
          <cell r="C2474" t="str">
            <v>Equipos</v>
          </cell>
          <cell r="D2474" t="str">
            <v>HR</v>
          </cell>
          <cell r="E2474">
            <v>62361</v>
          </cell>
          <cell r="F2474">
            <v>52404</v>
          </cell>
        </row>
        <row r="2475">
          <cell r="A2475" t="str">
            <v>E62</v>
          </cell>
          <cell r="B2475" t="str">
            <v>BOMBA PARA INYECTAR LECHADA</v>
          </cell>
          <cell r="C2475" t="str">
            <v>Equipos</v>
          </cell>
          <cell r="D2475" t="str">
            <v>HR</v>
          </cell>
          <cell r="E2475">
            <v>41575</v>
          </cell>
          <cell r="F2475">
            <v>34937</v>
          </cell>
        </row>
        <row r="2476">
          <cell r="A2476" t="str">
            <v>E63</v>
          </cell>
          <cell r="B2476" t="str">
            <v>CUÑAS</v>
          </cell>
          <cell r="C2476" t="str">
            <v>Equipos</v>
          </cell>
          <cell r="D2476" t="str">
            <v>UND</v>
          </cell>
          <cell r="E2476">
            <v>8315</v>
          </cell>
          <cell r="F2476">
            <v>6987</v>
          </cell>
        </row>
        <row r="2477">
          <cell r="A2477" t="str">
            <v>E64</v>
          </cell>
          <cell r="B2477" t="str">
            <v>BLOQUE (GALLETA) PARA POSTENSADO 12 TORONES N° 15 E= 75 MM D=170MM</v>
          </cell>
          <cell r="C2477" t="str">
            <v>Equipos</v>
          </cell>
          <cell r="D2477" t="str">
            <v>UND</v>
          </cell>
          <cell r="E2477">
            <v>415741</v>
          </cell>
          <cell r="F2477">
            <v>349362</v>
          </cell>
        </row>
        <row r="2478">
          <cell r="A2478" t="str">
            <v>E65</v>
          </cell>
          <cell r="B2478" t="str">
            <v>DUCTO METALICO D = 87 MM PARA CLABLE</v>
          </cell>
          <cell r="C2478" t="str">
            <v>Equipos</v>
          </cell>
          <cell r="D2478" t="str">
            <v>M</v>
          </cell>
          <cell r="E2478">
            <v>13164</v>
          </cell>
          <cell r="F2478">
            <v>11062</v>
          </cell>
        </row>
        <row r="2479">
          <cell r="A2479" t="str">
            <v>E66</v>
          </cell>
          <cell r="B2479" t="str">
            <v>PLACA DE 270MM X270 MM X 40 MM</v>
          </cell>
          <cell r="C2479" t="str">
            <v>Equipos</v>
          </cell>
          <cell r="D2479" t="str">
            <v>UND</v>
          </cell>
          <cell r="E2479">
            <v>271341</v>
          </cell>
          <cell r="F2479">
            <v>228018</v>
          </cell>
        </row>
        <row r="2480">
          <cell r="A2480" t="str">
            <v>E67</v>
          </cell>
          <cell r="B2480" t="str">
            <v>TROMPETA LONG 460 MM D1=118 MM D2 = 87 MM</v>
          </cell>
          <cell r="C2480" t="str">
            <v>Equipos</v>
          </cell>
          <cell r="D2480" t="str">
            <v>UND</v>
          </cell>
          <cell r="E2480">
            <v>173226</v>
          </cell>
          <cell r="F2480">
            <v>145568</v>
          </cell>
        </row>
        <row r="2481">
          <cell r="A2481" t="str">
            <v>E68</v>
          </cell>
          <cell r="B2481" t="str">
            <v>TUBO DE INYECCION</v>
          </cell>
          <cell r="C2481" t="str">
            <v>Equipos</v>
          </cell>
          <cell r="D2481" t="str">
            <v>UND</v>
          </cell>
          <cell r="E2481">
            <v>21895</v>
          </cell>
          <cell r="F2481">
            <v>18399</v>
          </cell>
        </row>
        <row r="2482">
          <cell r="A2482" t="str">
            <v>E69</v>
          </cell>
          <cell r="B2482" t="str">
            <v>RANA COMPACTADORA (INCLUYE COMBUSTIBLE)</v>
          </cell>
          <cell r="C2482" t="str">
            <v>Equipos</v>
          </cell>
          <cell r="D2482" t="str">
            <v>HR</v>
          </cell>
          <cell r="E2482">
            <v>10395</v>
          </cell>
          <cell r="F2482">
            <v>8735</v>
          </cell>
        </row>
        <row r="2483">
          <cell r="A2483" t="str">
            <v>E70</v>
          </cell>
          <cell r="B2483" t="str">
            <v>CARRETA O BUGGY</v>
          </cell>
          <cell r="C2483" t="str">
            <v>Equipos</v>
          </cell>
          <cell r="D2483" t="str">
            <v>UND</v>
          </cell>
          <cell r="E2483">
            <v>180152</v>
          </cell>
          <cell r="F2483">
            <v>151388</v>
          </cell>
        </row>
        <row r="2484">
          <cell r="A2484" t="str">
            <v>E71</v>
          </cell>
          <cell r="B2484" t="str">
            <v>CAMABAJA - VJE</v>
          </cell>
          <cell r="C2484" t="str">
            <v>Equipos</v>
          </cell>
          <cell r="D2484" t="str">
            <v>VJE</v>
          </cell>
          <cell r="E2484">
            <v>831484</v>
          </cell>
          <cell r="F2484">
            <v>698726</v>
          </cell>
        </row>
        <row r="2485">
          <cell r="A2485" t="str">
            <v>E72</v>
          </cell>
          <cell r="B2485" t="str">
            <v>ACARREO CAMIONETA</v>
          </cell>
          <cell r="C2485" t="str">
            <v>Equipos</v>
          </cell>
          <cell r="D2485" t="str">
            <v>VJE</v>
          </cell>
          <cell r="E2485">
            <v>57871</v>
          </cell>
          <cell r="F2485">
            <v>48631</v>
          </cell>
        </row>
        <row r="2486">
          <cell r="A2486" t="str">
            <v>E73</v>
          </cell>
          <cell r="B2486" t="str">
            <v>DESTRONCADORA DE PISOS 10HP</v>
          </cell>
          <cell r="C2486" t="str">
            <v>Equipos</v>
          </cell>
          <cell r="D2486" t="str">
            <v>DIA</v>
          </cell>
          <cell r="E2486">
            <v>46617</v>
          </cell>
          <cell r="F2486">
            <v>39174</v>
          </cell>
        </row>
        <row r="2487">
          <cell r="A2487" t="str">
            <v>E74</v>
          </cell>
          <cell r="B2487" t="str">
            <v>PULIDORA PISOS</v>
          </cell>
          <cell r="C2487" t="str">
            <v>Equipos</v>
          </cell>
          <cell r="D2487" t="str">
            <v>DIA</v>
          </cell>
          <cell r="E2487">
            <v>46617</v>
          </cell>
          <cell r="F2487">
            <v>39174</v>
          </cell>
        </row>
        <row r="2488">
          <cell r="A2488" t="str">
            <v>E75</v>
          </cell>
          <cell r="B2488" t="str">
            <v>BRILLADORA</v>
          </cell>
          <cell r="C2488" t="str">
            <v>Equipos</v>
          </cell>
          <cell r="D2488" t="str">
            <v>DIA</v>
          </cell>
          <cell r="E2488">
            <v>46617</v>
          </cell>
          <cell r="F2488">
            <v>39174</v>
          </cell>
        </row>
        <row r="2489">
          <cell r="A2489" t="str">
            <v>E76</v>
          </cell>
          <cell r="B2489" t="str">
            <v>MOTOSIERRA GRANDE</v>
          </cell>
          <cell r="C2489" t="str">
            <v>Equipos</v>
          </cell>
          <cell r="D2489" t="str">
            <v>DIA</v>
          </cell>
          <cell r="E2489">
            <v>43404</v>
          </cell>
          <cell r="F2489">
            <v>36474</v>
          </cell>
        </row>
        <row r="2490">
          <cell r="A2490" t="str">
            <v>E77</v>
          </cell>
          <cell r="B2490" t="str">
            <v>EQUIPO DE PERFORACION 6"</v>
          </cell>
          <cell r="C2490" t="str">
            <v>Equipos</v>
          </cell>
          <cell r="D2490" t="str">
            <v>HR</v>
          </cell>
          <cell r="E2490">
            <v>160754</v>
          </cell>
          <cell r="F2490">
            <v>135087</v>
          </cell>
        </row>
        <row r="2491">
          <cell r="A2491" t="str">
            <v>E78</v>
          </cell>
          <cell r="B2491" t="str">
            <v>COMPRESOR</v>
          </cell>
          <cell r="C2491" t="str">
            <v>Equipos</v>
          </cell>
          <cell r="D2491" t="str">
            <v>HR</v>
          </cell>
          <cell r="E2491">
            <v>48225</v>
          </cell>
          <cell r="F2491">
            <v>40525</v>
          </cell>
        </row>
        <row r="2492">
          <cell r="A2492" t="str">
            <v>E79</v>
          </cell>
          <cell r="B2492" t="str">
            <v>ANDAMIO COLGANTE</v>
          </cell>
          <cell r="C2492" t="str">
            <v>Equipos</v>
          </cell>
          <cell r="D2492" t="str">
            <v>DIA</v>
          </cell>
          <cell r="E2492">
            <v>2411</v>
          </cell>
          <cell r="F2492">
            <v>2026</v>
          </cell>
        </row>
        <row r="2493">
          <cell r="A2493" t="str">
            <v>E80</v>
          </cell>
          <cell r="B2493" t="str">
            <v>ALQUILER DE MULA</v>
          </cell>
          <cell r="C2493" t="str">
            <v>Equipos</v>
          </cell>
          <cell r="D2493" t="str">
            <v>M3</v>
          </cell>
          <cell r="E2493">
            <v>24114</v>
          </cell>
          <cell r="F2493">
            <v>20264</v>
          </cell>
        </row>
        <row r="2494">
          <cell r="A2494" t="str">
            <v>E81</v>
          </cell>
          <cell r="B2494" t="str">
            <v>VEHICULO DE APOYO DEMARCACION VIAS</v>
          </cell>
          <cell r="C2494" t="str">
            <v>Equipos</v>
          </cell>
          <cell r="D2494" t="str">
            <v>VJE</v>
          </cell>
          <cell r="E2494">
            <v>208979</v>
          </cell>
          <cell r="F2494">
            <v>175613</v>
          </cell>
        </row>
        <row r="2495">
          <cell r="A2495" t="str">
            <v>E82</v>
          </cell>
          <cell r="B2495" t="str">
            <v>ESCALERA CERTIFICADA</v>
          </cell>
          <cell r="C2495" t="str">
            <v>Equipos</v>
          </cell>
          <cell r="D2495" t="str">
            <v>DIA</v>
          </cell>
          <cell r="E2495">
            <v>40190</v>
          </cell>
          <cell r="F2495">
            <v>33773</v>
          </cell>
        </row>
        <row r="2496">
          <cell r="A2496" t="str">
            <v>E83</v>
          </cell>
          <cell r="B2496" t="str">
            <v>SOPLETE GAS CON GATILLO QUEMADOR 25-35-50MM</v>
          </cell>
          <cell r="C2496" t="str">
            <v>Equipos</v>
          </cell>
          <cell r="D2496" t="str">
            <v>DIA</v>
          </cell>
          <cell r="E2496">
            <v>40190</v>
          </cell>
          <cell r="F2496">
            <v>33773</v>
          </cell>
        </row>
        <row r="2497">
          <cell r="A2497" t="str">
            <v>E84</v>
          </cell>
          <cell r="B2497" t="str">
            <v>CAMIONETA ALQUILER</v>
          </cell>
          <cell r="C2497" t="str">
            <v>Equipos</v>
          </cell>
          <cell r="D2497" t="str">
            <v>DIA</v>
          </cell>
          <cell r="E2497">
            <v>168791</v>
          </cell>
          <cell r="F2497">
            <v>141841</v>
          </cell>
        </row>
        <row r="2498">
          <cell r="A2498" t="str">
            <v>E85</v>
          </cell>
          <cell r="B2498" t="str">
            <v>EQUIPO DE TRANSPORTE PARA MAQUINARIA PESADA</v>
          </cell>
          <cell r="C2498" t="str">
            <v>Equipos</v>
          </cell>
          <cell r="D2498" t="str">
            <v>VJE</v>
          </cell>
          <cell r="E2498">
            <v>843956</v>
          </cell>
          <cell r="F2498">
            <v>709207</v>
          </cell>
        </row>
        <row r="2499">
          <cell r="A2499" t="str">
            <v>E86</v>
          </cell>
          <cell r="B2499" t="str">
            <v>PULIDORA INDUSTRIAL</v>
          </cell>
          <cell r="C2499" t="str">
            <v>Equipos</v>
          </cell>
          <cell r="D2499" t="str">
            <v>DIA</v>
          </cell>
          <cell r="E2499">
            <v>41796</v>
          </cell>
          <cell r="F2499">
            <v>35123</v>
          </cell>
        </row>
        <row r="2500">
          <cell r="A2500" t="str">
            <v>E87</v>
          </cell>
          <cell r="B2500" t="str">
            <v>BALDE DE CONSTRUCCIÓN</v>
          </cell>
          <cell r="C2500" t="str">
            <v>Equipos</v>
          </cell>
          <cell r="D2500" t="str">
            <v>UND</v>
          </cell>
          <cell r="E2500">
            <v>3215</v>
          </cell>
          <cell r="F2500">
            <v>2702</v>
          </cell>
        </row>
        <row r="2501">
          <cell r="A2501" t="str">
            <v>E88</v>
          </cell>
          <cell r="B2501" t="str">
            <v xml:space="preserve">CUÑETE </v>
          </cell>
          <cell r="C2501" t="str">
            <v>Equipos</v>
          </cell>
          <cell r="D2501" t="str">
            <v>UND</v>
          </cell>
          <cell r="E2501">
            <v>944</v>
          </cell>
          <cell r="F2501">
            <v>944</v>
          </cell>
        </row>
        <row r="2502">
          <cell r="A2502" t="str">
            <v>E89</v>
          </cell>
          <cell r="B2502" t="str">
            <v>MARTILLO HIDRAULICO BOBCAT</v>
          </cell>
          <cell r="C2502" t="str">
            <v>Equipos</v>
          </cell>
          <cell r="D2502" t="str">
            <v>HR</v>
          </cell>
          <cell r="E2502">
            <v>96453</v>
          </cell>
          <cell r="F2502">
            <v>81053</v>
          </cell>
        </row>
        <row r="2503">
          <cell r="A2503" t="str">
            <v>E90</v>
          </cell>
          <cell r="B2503" t="str">
            <v>BARRENO</v>
          </cell>
          <cell r="C2503" t="str">
            <v>Equipos</v>
          </cell>
          <cell r="D2503" t="str">
            <v>DIA</v>
          </cell>
          <cell r="E2503">
            <v>24114</v>
          </cell>
          <cell r="F2503">
            <v>20264</v>
          </cell>
        </row>
        <row r="2504">
          <cell r="A2504" t="str">
            <v>E91</v>
          </cell>
          <cell r="B2504" t="str">
            <v>EQUIPO DE PINTURA DE ALTA PRESION</v>
          </cell>
          <cell r="C2504" t="str">
            <v>Equipos</v>
          </cell>
          <cell r="D2504" t="str">
            <v>DIA</v>
          </cell>
          <cell r="E2504">
            <v>40190</v>
          </cell>
          <cell r="F2504">
            <v>33773</v>
          </cell>
        </row>
        <row r="2505">
          <cell r="A2505" t="str">
            <v>E92</v>
          </cell>
          <cell r="B2505" t="str">
            <v>EQUIPO DE LIMPIEZA MECANICA</v>
          </cell>
          <cell r="C2505" t="str">
            <v>Equipos</v>
          </cell>
          <cell r="D2505" t="str">
            <v>DIA</v>
          </cell>
          <cell r="E2505">
            <v>40190</v>
          </cell>
          <cell r="F2505">
            <v>33773</v>
          </cell>
        </row>
        <row r="2506">
          <cell r="A2506" t="str">
            <v>E93</v>
          </cell>
          <cell r="B2506" t="str">
            <v>CAMILLA MADERA  0.35 X 1.40 M.</v>
          </cell>
          <cell r="C2506" t="str">
            <v>Equipos</v>
          </cell>
          <cell r="D2506" t="str">
            <v>DIA</v>
          </cell>
          <cell r="E2506">
            <v>99</v>
          </cell>
          <cell r="F2506">
            <v>83</v>
          </cell>
        </row>
        <row r="2507">
          <cell r="A2507" t="str">
            <v>E94</v>
          </cell>
          <cell r="B2507" t="str">
            <v>CAMILLA MADERA  0.70 X 1.40 M.</v>
          </cell>
          <cell r="C2507" t="str">
            <v>Equipos</v>
          </cell>
          <cell r="D2507" t="str">
            <v>DIA</v>
          </cell>
          <cell r="E2507">
            <v>130</v>
          </cell>
          <cell r="F2507">
            <v>109</v>
          </cell>
        </row>
        <row r="2508">
          <cell r="A2508" t="str">
            <v>E95</v>
          </cell>
          <cell r="B2508" t="str">
            <v>CASETON DE GUADUA 80 X 27 CM. ( PLACA H=0.35 M. )</v>
          </cell>
          <cell r="C2508" t="str">
            <v>Equipos</v>
          </cell>
          <cell r="D2508" t="str">
            <v>M2</v>
          </cell>
          <cell r="E2508">
            <v>51199</v>
          </cell>
          <cell r="F2508">
            <v>43024</v>
          </cell>
        </row>
        <row r="2509">
          <cell r="A2509" t="str">
            <v>E96</v>
          </cell>
          <cell r="B2509" t="str">
            <v>CASETON DE GUADUA 80 X 32 CM. ( PLACA H=0.40 M.)</v>
          </cell>
          <cell r="C2509" t="str">
            <v>Equipos</v>
          </cell>
          <cell r="D2509" t="str">
            <v>M2</v>
          </cell>
          <cell r="E2509">
            <v>50015</v>
          </cell>
          <cell r="F2509">
            <v>42029</v>
          </cell>
        </row>
        <row r="2510">
          <cell r="A2510" t="str">
            <v>E97</v>
          </cell>
          <cell r="B2510" t="str">
            <v>CASETON DE GUADUA 80 X 37 CM. ( PLACA H=0.45 M.)</v>
          </cell>
          <cell r="C2510" t="str">
            <v>Equipos</v>
          </cell>
          <cell r="D2510" t="str">
            <v>M2</v>
          </cell>
          <cell r="E2510">
            <v>49505</v>
          </cell>
          <cell r="F2510">
            <v>41601</v>
          </cell>
        </row>
        <row r="2511">
          <cell r="A2511" t="str">
            <v>E98</v>
          </cell>
          <cell r="B2511" t="str">
            <v>CASETON DE GUADUA 80 X 42 CM. ( PLACA H=0.50 M.)</v>
          </cell>
          <cell r="C2511" t="str">
            <v>Equipos</v>
          </cell>
          <cell r="D2511" t="str">
            <v>M2</v>
          </cell>
          <cell r="E2511">
            <v>49335</v>
          </cell>
          <cell r="F2511">
            <v>41458</v>
          </cell>
        </row>
        <row r="2512">
          <cell r="A2512" t="str">
            <v>E99</v>
          </cell>
          <cell r="B2512" t="str">
            <v xml:space="preserve">CERCHA METALICA L=3 M. </v>
          </cell>
          <cell r="C2512" t="str">
            <v>Equipos</v>
          </cell>
          <cell r="D2512" t="str">
            <v>DIA</v>
          </cell>
          <cell r="E2512">
            <v>162</v>
          </cell>
          <cell r="F2512">
            <v>136</v>
          </cell>
        </row>
        <row r="2513">
          <cell r="A2513" t="str">
            <v>E100</v>
          </cell>
          <cell r="B2513" t="str">
            <v>FORMALETA ENTREPISOS CON PARAL CORTO DE 1.50 A 2.50 M</v>
          </cell>
          <cell r="C2513" t="str">
            <v>Equipos</v>
          </cell>
          <cell r="D2513" t="str">
            <v>MES</v>
          </cell>
          <cell r="E2513">
            <v>7616</v>
          </cell>
          <cell r="F2513">
            <v>6400</v>
          </cell>
        </row>
        <row r="2514">
          <cell r="A2514" t="str">
            <v>E101</v>
          </cell>
          <cell r="B2514" t="str">
            <v>FORMALETA ENTREPISOS CON PARAL EXTRALARGO DE 3.00 A 4.50 M</v>
          </cell>
          <cell r="C2514" t="str">
            <v>Equipos</v>
          </cell>
          <cell r="D2514" t="str">
            <v>MES</v>
          </cell>
          <cell r="E2514">
            <v>8301</v>
          </cell>
          <cell r="F2514">
            <v>6976</v>
          </cell>
        </row>
        <row r="2515">
          <cell r="A2515" t="str">
            <v>E102</v>
          </cell>
          <cell r="B2515" t="str">
            <v>FORMALETA ENTREPISOS CON PARAL LARGO DE 2.00 A 3.50 M.</v>
          </cell>
          <cell r="C2515" t="str">
            <v>Equipos</v>
          </cell>
          <cell r="D2515" t="str">
            <v>MES</v>
          </cell>
          <cell r="E2515">
            <v>7998</v>
          </cell>
          <cell r="F2515">
            <v>6721</v>
          </cell>
        </row>
        <row r="2516">
          <cell r="A2516" t="str">
            <v>E103</v>
          </cell>
          <cell r="B2516" t="str">
            <v>FORMALETA METALICA - CARA DE CONTACTO</v>
          </cell>
          <cell r="C2516" t="str">
            <v>Equipos</v>
          </cell>
          <cell r="D2516" t="str">
            <v>DIA</v>
          </cell>
          <cell r="E2516">
            <v>1583</v>
          </cell>
          <cell r="F2516">
            <v>1330</v>
          </cell>
        </row>
        <row r="2517">
          <cell r="A2517" t="str">
            <v>E104</v>
          </cell>
          <cell r="B2517" t="str">
            <v>FORMALETA SARDINEL DESDE 0.20 HASTA 0.60 M. DE ALTURA POR 2.00 M. DE LONGITUD</v>
          </cell>
          <cell r="C2517" t="str">
            <v>Equipos</v>
          </cell>
          <cell r="D2517" t="str">
            <v>DIA</v>
          </cell>
          <cell r="E2517">
            <v>374</v>
          </cell>
          <cell r="F2517">
            <v>314</v>
          </cell>
        </row>
        <row r="2518">
          <cell r="A2518" t="str">
            <v>E105</v>
          </cell>
          <cell r="B2518" t="str">
            <v>MORDAZA METALICA</v>
          </cell>
          <cell r="C2518" t="str">
            <v>Equipos</v>
          </cell>
          <cell r="D2518" t="str">
            <v>DIA</v>
          </cell>
          <cell r="E2518">
            <v>109</v>
          </cell>
          <cell r="F2518">
            <v>92</v>
          </cell>
        </row>
        <row r="2519">
          <cell r="A2519" t="str">
            <v>E106</v>
          </cell>
          <cell r="B2519" t="str">
            <v>PARAL CORTO 1.50 A 2.50 M</v>
          </cell>
          <cell r="C2519" t="str">
            <v>Equipos</v>
          </cell>
          <cell r="D2519" t="str">
            <v>DIA</v>
          </cell>
          <cell r="E2519">
            <v>140</v>
          </cell>
          <cell r="F2519">
            <v>118</v>
          </cell>
        </row>
        <row r="2520">
          <cell r="A2520" t="str">
            <v>E107</v>
          </cell>
          <cell r="B2520" t="str">
            <v>PARAL EXTRALARGO 3.00 A 4.50 M</v>
          </cell>
          <cell r="C2520" t="str">
            <v>Equipos</v>
          </cell>
          <cell r="D2520" t="str">
            <v>DIA</v>
          </cell>
          <cell r="E2520">
            <v>218</v>
          </cell>
          <cell r="F2520">
            <v>183</v>
          </cell>
        </row>
        <row r="2521">
          <cell r="A2521" t="str">
            <v>E108</v>
          </cell>
          <cell r="B2521" t="str">
            <v>PARAL LARGO 2.00 A 3.50 M</v>
          </cell>
          <cell r="C2521" t="str">
            <v>Equipos</v>
          </cell>
          <cell r="D2521" t="str">
            <v>DIA</v>
          </cell>
          <cell r="E2521">
            <v>182</v>
          </cell>
          <cell r="F2521">
            <v>153</v>
          </cell>
        </row>
        <row r="2522">
          <cell r="A2522" t="str">
            <v>E109</v>
          </cell>
          <cell r="B2522" t="str">
            <v xml:space="preserve">FORMALETA TABLEMAC 4MM SUPER T O EQUIVALENTE </v>
          </cell>
          <cell r="C2522" t="str">
            <v>Equipos</v>
          </cell>
          <cell r="D2522" t="str">
            <v>M2</v>
          </cell>
          <cell r="E2522">
            <v>8187</v>
          </cell>
          <cell r="F2522">
            <v>6880</v>
          </cell>
        </row>
        <row r="2523">
          <cell r="A2523" t="str">
            <v>E110</v>
          </cell>
          <cell r="B2523" t="str">
            <v xml:space="preserve">FORMALETA BORDE VIGAS AEREAS INCLUYE PARAL </v>
          </cell>
          <cell r="C2523" t="str">
            <v>Equipos</v>
          </cell>
          <cell r="D2523" t="str">
            <v>UND</v>
          </cell>
          <cell r="E2523">
            <v>13816</v>
          </cell>
          <cell r="F2523">
            <v>11610</v>
          </cell>
        </row>
        <row r="2524">
          <cell r="A2524" t="str">
            <v>E111</v>
          </cell>
          <cell r="B2524" t="str">
            <v>FORMALETA PARA BASE DE CONCRETO</v>
          </cell>
          <cell r="C2524" t="str">
            <v>Equipos</v>
          </cell>
          <cell r="D2524" t="str">
            <v>UND</v>
          </cell>
          <cell r="E2524">
            <v>4384</v>
          </cell>
          <cell r="F2524">
            <v>3684</v>
          </cell>
        </row>
        <row r="2525">
          <cell r="A2525" t="str">
            <v>E112</v>
          </cell>
          <cell r="B2525" t="str">
            <v>FORMALETA METALICA PARA CAMARA CIRCULAR</v>
          </cell>
          <cell r="C2525" t="str">
            <v>Equipos</v>
          </cell>
          <cell r="D2525" t="str">
            <v>UND</v>
          </cell>
          <cell r="E2525">
            <v>1385</v>
          </cell>
          <cell r="F2525">
            <v>1164</v>
          </cell>
        </row>
        <row r="2526">
          <cell r="A2526" t="str">
            <v>E113</v>
          </cell>
          <cell r="B2526" t="str">
            <v>PELDAÑOS  EN 3/4 DE FC=420 MPA INCLUYE PERFORACION Y ANCLAJE</v>
          </cell>
          <cell r="C2526" t="str">
            <v>Equipos</v>
          </cell>
          <cell r="D2526" t="str">
            <v>DIA</v>
          </cell>
          <cell r="E2526">
            <v>2911</v>
          </cell>
          <cell r="F2526">
            <v>2446</v>
          </cell>
        </row>
        <row r="2527">
          <cell r="A2527" t="str">
            <v>E114</v>
          </cell>
          <cell r="B2527" t="str">
            <v>FORMALETA METALICA PARA CAISSONS</v>
          </cell>
          <cell r="C2527" t="str">
            <v>Equipos</v>
          </cell>
          <cell r="D2527" t="str">
            <v>DIA</v>
          </cell>
          <cell r="E2527">
            <v>19290</v>
          </cell>
          <cell r="F2527">
            <v>16210</v>
          </cell>
        </row>
        <row r="2528">
          <cell r="A2528" t="str">
            <v>E115</v>
          </cell>
          <cell r="B2528" t="str">
            <v>LAMINA  DE SUPER T FORMALETA</v>
          </cell>
          <cell r="C2528" t="str">
            <v>Equipos</v>
          </cell>
          <cell r="D2528" t="str">
            <v>UND</v>
          </cell>
          <cell r="E2528">
            <v>137196</v>
          </cell>
          <cell r="F2528">
            <v>115291</v>
          </cell>
        </row>
        <row r="2529">
          <cell r="A2529" t="str">
            <v>E116</v>
          </cell>
          <cell r="B2529" t="str">
            <v>FORMALETA PARA PILARES DEL PUENTE</v>
          </cell>
          <cell r="C2529" t="str">
            <v>Equipos</v>
          </cell>
          <cell r="D2529" t="str">
            <v>UND</v>
          </cell>
          <cell r="E2529">
            <v>3880263</v>
          </cell>
          <cell r="F2529">
            <v>3260725</v>
          </cell>
        </row>
        <row r="2530">
          <cell r="A2530" t="str">
            <v>E117</v>
          </cell>
          <cell r="B2530" t="str">
            <v>CERCHA VIGA METALICA</v>
          </cell>
          <cell r="C2530" t="str">
            <v>Equipos</v>
          </cell>
          <cell r="D2530" t="str">
            <v>DIA</v>
          </cell>
          <cell r="E2530">
            <v>162</v>
          </cell>
          <cell r="F2530">
            <v>136</v>
          </cell>
        </row>
        <row r="2531">
          <cell r="A2531" t="str">
            <v>E118</v>
          </cell>
          <cell r="B2531" t="str">
            <v>ENSAYOS DE RESISTENCIA A COMPRESION</v>
          </cell>
          <cell r="C2531" t="str">
            <v>Equipos</v>
          </cell>
          <cell r="D2531" t="str">
            <v>UND</v>
          </cell>
          <cell r="E2531">
            <v>38801</v>
          </cell>
          <cell r="F2531">
            <v>32606</v>
          </cell>
        </row>
        <row r="2532">
          <cell r="A2532" t="str">
            <v>E119</v>
          </cell>
          <cell r="B2532" t="str">
            <v>ENSAYOS DE GRANULOMETRÍA/PRÓCTOR</v>
          </cell>
          <cell r="C2532" t="str">
            <v>Equipos</v>
          </cell>
          <cell r="D2532" t="str">
            <v>UND</v>
          </cell>
          <cell r="E2532">
            <v>128879</v>
          </cell>
          <cell r="F2532">
            <v>108302</v>
          </cell>
        </row>
        <row r="2533">
          <cell r="A2533" t="str">
            <v>E120</v>
          </cell>
          <cell r="B2533" t="str">
            <v>ENSAYO DE DENSIDAD EN CAMPO</v>
          </cell>
          <cell r="C2533" t="str">
            <v>Equipos</v>
          </cell>
          <cell r="D2533" t="str">
            <v>UND</v>
          </cell>
          <cell r="E2533">
            <v>33760</v>
          </cell>
          <cell r="F2533">
            <v>28370</v>
          </cell>
        </row>
        <row r="2534">
          <cell r="A2534" t="str">
            <v>E121</v>
          </cell>
          <cell r="B2534" t="str">
            <v>DISEÑO DE MEZCLAS</v>
          </cell>
          <cell r="C2534" t="str">
            <v>Equipos</v>
          </cell>
          <cell r="D2534" t="str">
            <v>UND</v>
          </cell>
          <cell r="E2534">
            <v>289356</v>
          </cell>
          <cell r="F2534">
            <v>243156</v>
          </cell>
        </row>
        <row r="2535">
          <cell r="A2535" t="str">
            <v>E122</v>
          </cell>
          <cell r="B2535" t="str">
            <v>FLEXION DE VIGAS DE CONCRETO</v>
          </cell>
          <cell r="C2535" t="str">
            <v>Equipos</v>
          </cell>
          <cell r="D2535" t="str">
            <v>UND</v>
          </cell>
          <cell r="E2535">
            <v>19290</v>
          </cell>
          <cell r="F2535">
            <v>16210</v>
          </cell>
        </row>
        <row r="2536">
          <cell r="A2536" t="str">
            <v>E123</v>
          </cell>
          <cell r="B2536" t="str">
            <v>PERFORACIÓN CON EQUIPO SEMIMECÁNICO</v>
          </cell>
          <cell r="C2536" t="str">
            <v>Equipos</v>
          </cell>
          <cell r="D2536" t="str">
            <v>M</v>
          </cell>
          <cell r="E2536">
            <v>40190</v>
          </cell>
          <cell r="F2536">
            <v>33773</v>
          </cell>
        </row>
        <row r="2537">
          <cell r="A2537" t="str">
            <v>E124</v>
          </cell>
          <cell r="B2537" t="str">
            <v>CORTE DIRECTO UU</v>
          </cell>
          <cell r="C2537" t="str">
            <v>Equipos</v>
          </cell>
          <cell r="D2537" t="str">
            <v>UND</v>
          </cell>
          <cell r="E2537">
            <v>120565</v>
          </cell>
          <cell r="F2537">
            <v>101315</v>
          </cell>
        </row>
        <row r="2538">
          <cell r="A2538" t="str">
            <v>E125</v>
          </cell>
          <cell r="B2538" t="str">
            <v>COMPRESION INCONFINADA DE MUESTRAS</v>
          </cell>
          <cell r="C2538" t="str">
            <v>Equipos</v>
          </cell>
          <cell r="D2538" t="str">
            <v>UND</v>
          </cell>
          <cell r="E2538">
            <v>32151</v>
          </cell>
          <cell r="F2538">
            <v>27018</v>
          </cell>
        </row>
        <row r="2539">
          <cell r="A2539" t="str">
            <v>E126</v>
          </cell>
          <cell r="B2539" t="str">
            <v>CLASIFICACION DEL SUELO</v>
          </cell>
          <cell r="C2539" t="str">
            <v>Equipos</v>
          </cell>
          <cell r="D2539" t="str">
            <v>UND</v>
          </cell>
          <cell r="E2539">
            <v>40190</v>
          </cell>
          <cell r="F2539">
            <v>33773</v>
          </cell>
        </row>
        <row r="2540">
          <cell r="A2540" t="str">
            <v>E127</v>
          </cell>
          <cell r="B2540" t="str">
            <v>ALQUILER DE BODEGA PARA CAMPAMENTO</v>
          </cell>
          <cell r="C2540" t="str">
            <v>Equipos</v>
          </cell>
          <cell r="D2540" t="str">
            <v>MES</v>
          </cell>
          <cell r="E2540">
            <v>255773</v>
          </cell>
          <cell r="F2540">
            <v>214935</v>
          </cell>
        </row>
        <row r="2541">
          <cell r="A2541" t="str">
            <v>E128</v>
          </cell>
          <cell r="B2541" t="str">
            <v>CONTENEDOR 24 PIES</v>
          </cell>
          <cell r="C2541" t="str">
            <v>Equipos</v>
          </cell>
          <cell r="D2541" t="str">
            <v>MES</v>
          </cell>
          <cell r="E2541">
            <v>350775</v>
          </cell>
          <cell r="F2541">
            <v>294769</v>
          </cell>
        </row>
        <row r="2542">
          <cell r="A2542" t="str">
            <v>E129</v>
          </cell>
          <cell r="B2542" t="str">
            <v>EQUIPO DE PERFORACIÓN 4"</v>
          </cell>
          <cell r="C2542" t="str">
            <v>Equipos</v>
          </cell>
          <cell r="D2542" t="str">
            <v>HR</v>
          </cell>
          <cell r="E2542">
            <v>144573</v>
          </cell>
          <cell r="F2542">
            <v>121490</v>
          </cell>
        </row>
        <row r="2543">
          <cell r="A2543" t="str">
            <v>E130</v>
          </cell>
          <cell r="B2543" t="str">
            <v>BUS CAPACIDAD 40 PERSONAS</v>
          </cell>
          <cell r="C2543" t="str">
            <v>Equipos</v>
          </cell>
          <cell r="D2543" t="str">
            <v>DIA</v>
          </cell>
          <cell r="E2543">
            <v>321962</v>
          </cell>
          <cell r="F2543">
            <v>318774</v>
          </cell>
        </row>
        <row r="2544">
          <cell r="A2544" t="str">
            <v>C1</v>
          </cell>
          <cell r="B2544" t="str">
            <v>CUADRILLA AA TIPO 1 (1 OFICIAL + 1 AYUDANTE) (Albañileria)</v>
          </cell>
          <cell r="C2544" t="str">
            <v>Cuadrilla</v>
          </cell>
          <cell r="D2544" t="str">
            <v>HR</v>
          </cell>
          <cell r="E2544">
            <v>18395</v>
          </cell>
          <cell r="F2544">
            <v>18395</v>
          </cell>
        </row>
        <row r="2545">
          <cell r="A2545" t="str">
            <v>C2</v>
          </cell>
          <cell r="B2545" t="str">
            <v>CUADRILLA BB TIPO 1 (1 OFICIAL + 1 AYUDANTE) (Instalaciones)</v>
          </cell>
          <cell r="C2545" t="str">
            <v>Cuadrilla</v>
          </cell>
          <cell r="D2545" t="str">
            <v>HR</v>
          </cell>
          <cell r="E2545">
            <v>20232</v>
          </cell>
          <cell r="F2545">
            <v>20232</v>
          </cell>
        </row>
        <row r="2546">
          <cell r="A2546" t="str">
            <v>C3</v>
          </cell>
          <cell r="B2546" t="str">
            <v>CUADRILLA CC TIPO 1 (1 OFICIAL + 1 AYUDANTE) (Pintura)</v>
          </cell>
          <cell r="C2546" t="str">
            <v>Cuadrilla</v>
          </cell>
          <cell r="D2546" t="str">
            <v>HR</v>
          </cell>
          <cell r="E2546">
            <v>21154</v>
          </cell>
          <cell r="F2546">
            <v>21154</v>
          </cell>
        </row>
        <row r="2547">
          <cell r="A2547" t="str">
            <v>C4</v>
          </cell>
          <cell r="B2547" t="str">
            <v>CUADRILLA DD TIPO 1 (1 OFICIAL + 1 AYUDANTE) (Carpinteria)</v>
          </cell>
          <cell r="C2547" t="str">
            <v>Cuadrilla</v>
          </cell>
          <cell r="D2547" t="str">
            <v>HR</v>
          </cell>
          <cell r="E2547">
            <v>21154</v>
          </cell>
          <cell r="F2547">
            <v>21154</v>
          </cell>
        </row>
        <row r="2548">
          <cell r="A2548" t="str">
            <v>C5</v>
          </cell>
          <cell r="B2548" t="str">
            <v>CUADRILLA EE TIPO 1 (1 OFICIAL + 1 AYUDANTE) (Dry Wall)</v>
          </cell>
          <cell r="C2548" t="str">
            <v>Cuadrilla</v>
          </cell>
          <cell r="D2548" t="str">
            <v>HR</v>
          </cell>
          <cell r="E2548">
            <v>20602</v>
          </cell>
          <cell r="F2548">
            <v>20602</v>
          </cell>
        </row>
        <row r="2549">
          <cell r="A2549" t="str">
            <v>C6</v>
          </cell>
          <cell r="B2549" t="str">
            <v>CUADRILLA FF TIPO 1 (1 OFICIAL + 1 AYUDANTE) (ELECTRICAS)</v>
          </cell>
          <cell r="C2549" t="str">
            <v>Cuadrilla</v>
          </cell>
          <cell r="D2549" t="str">
            <v>HR</v>
          </cell>
          <cell r="E2549">
            <v>26095</v>
          </cell>
          <cell r="F2549">
            <v>26095</v>
          </cell>
        </row>
        <row r="2550">
          <cell r="A2550" t="str">
            <v>C7</v>
          </cell>
          <cell r="B2550" t="str">
            <v>CUADRILLA GG TIPO 1 (1 OFICIAL + 1 AYUDANTE) (Alumbrado Publico)</v>
          </cell>
          <cell r="C2550" t="str">
            <v>Cuadrilla</v>
          </cell>
          <cell r="D2550" t="str">
            <v>HR</v>
          </cell>
          <cell r="E2550">
            <v>39955</v>
          </cell>
          <cell r="F2550">
            <v>39955</v>
          </cell>
        </row>
        <row r="2551">
          <cell r="A2551" t="str">
            <v>C8</v>
          </cell>
          <cell r="B2551" t="str">
            <v>CUADRILLA AA TIPO 2 (1 OFICIAL + 2 AYUDANTE) (Albañileria)</v>
          </cell>
          <cell r="C2551" t="str">
            <v>Cuadrilla</v>
          </cell>
          <cell r="D2551" t="str">
            <v>HR</v>
          </cell>
          <cell r="E2551">
            <v>25470</v>
          </cell>
          <cell r="F2551">
            <v>25470</v>
          </cell>
        </row>
        <row r="2552">
          <cell r="A2552" t="str">
            <v>C9</v>
          </cell>
          <cell r="B2552" t="str">
            <v>CUADRILLA BB TIPO 2 (1 OFICIAL + 2 AYUDANTE) (Instalaciones)</v>
          </cell>
          <cell r="C2552" t="str">
            <v>Cuadrilla</v>
          </cell>
          <cell r="D2552" t="str">
            <v>HR</v>
          </cell>
          <cell r="E2552">
            <v>28013</v>
          </cell>
          <cell r="F2552">
            <v>28013</v>
          </cell>
        </row>
        <row r="2553">
          <cell r="A2553" t="str">
            <v>C10</v>
          </cell>
          <cell r="B2553" t="str">
            <v>CUADRILLA CC TIPO 2 (1 OFICIAL + 2 AYUDANTE) (Pintura)</v>
          </cell>
          <cell r="C2553" t="str">
            <v>Cuadrilla</v>
          </cell>
          <cell r="D2553" t="str">
            <v>HR</v>
          </cell>
          <cell r="E2553">
            <v>29290</v>
          </cell>
          <cell r="F2553">
            <v>29290</v>
          </cell>
        </row>
        <row r="2554">
          <cell r="A2554" t="str">
            <v>C11</v>
          </cell>
          <cell r="B2554" t="str">
            <v>CUADRILLA DD TIPO 2 (1 OFICIAL + 2 AYUDANTE) (Carpinteria)</v>
          </cell>
          <cell r="C2554" t="str">
            <v>Cuadrilla</v>
          </cell>
          <cell r="D2554" t="str">
            <v>HR</v>
          </cell>
          <cell r="E2554">
            <v>29290</v>
          </cell>
          <cell r="F2554">
            <v>29290</v>
          </cell>
        </row>
        <row r="2555">
          <cell r="A2555" t="str">
            <v>C12</v>
          </cell>
          <cell r="B2555" t="str">
            <v>CUADRILLA EE TIPO 2 (1 OFICIAL + 2 AYUDANTE) (Dry Wall)</v>
          </cell>
          <cell r="C2555" t="str">
            <v>Cuadrilla</v>
          </cell>
          <cell r="D2555" t="str">
            <v>HR</v>
          </cell>
          <cell r="E2555">
            <v>28526</v>
          </cell>
          <cell r="F2555">
            <v>28526</v>
          </cell>
        </row>
        <row r="2556">
          <cell r="A2556" t="str">
            <v>C13</v>
          </cell>
          <cell r="B2556" t="str">
            <v>CUADRILLA FF TIPO 2 (1 OFICIAL + 2 AYUDANTE) (Electricas)</v>
          </cell>
          <cell r="C2556" t="str">
            <v>Cuadrilla</v>
          </cell>
          <cell r="D2556" t="str">
            <v>HR</v>
          </cell>
          <cell r="E2556">
            <v>36707</v>
          </cell>
          <cell r="F2556">
            <v>36707</v>
          </cell>
        </row>
        <row r="2557">
          <cell r="A2557" t="str">
            <v>C14</v>
          </cell>
          <cell r="B2557" t="str">
            <v>CUADRILLA GG TIPO 2 (1 OFICIAL + 2 AYUDANTE) (Alumbrado Publico)</v>
          </cell>
          <cell r="C2557" t="str">
            <v>Cuadrilla</v>
          </cell>
          <cell r="D2557" t="str">
            <v>HR</v>
          </cell>
          <cell r="E2557">
            <v>54104</v>
          </cell>
          <cell r="F2557">
            <v>54104</v>
          </cell>
        </row>
        <row r="2558">
          <cell r="A2558" t="str">
            <v>C15</v>
          </cell>
          <cell r="B2558" t="str">
            <v>CUADRILLA AA TIPO 3 (1 OFICIAL + 3 AYUDANTE) (Albañileria)</v>
          </cell>
          <cell r="C2558" t="str">
            <v>Cuadrilla</v>
          </cell>
          <cell r="D2558" t="str">
            <v>HR</v>
          </cell>
          <cell r="E2558">
            <v>32545</v>
          </cell>
          <cell r="F2558">
            <v>32545</v>
          </cell>
        </row>
        <row r="2559">
          <cell r="A2559" t="str">
            <v>C16</v>
          </cell>
          <cell r="B2559" t="str">
            <v>CUADRILLA BB TIPO 3 (1 OFICIAL + 3 AYUDANTE) (Instalaciones)</v>
          </cell>
          <cell r="C2559" t="str">
            <v>Cuadrilla</v>
          </cell>
          <cell r="D2559" t="str">
            <v>HR</v>
          </cell>
          <cell r="E2559">
            <v>35794</v>
          </cell>
          <cell r="F2559">
            <v>35794</v>
          </cell>
        </row>
        <row r="2560">
          <cell r="A2560" t="str">
            <v>C17</v>
          </cell>
          <cell r="B2560" t="str">
            <v>CUADRILLA CC TIPO 3 (1 OFICIAL + 3 AYUDANTE) (Pintura)</v>
          </cell>
          <cell r="C2560" t="str">
            <v>Cuadrilla</v>
          </cell>
          <cell r="D2560" t="str">
            <v>HR</v>
          </cell>
          <cell r="E2560">
            <v>37426</v>
          </cell>
          <cell r="F2560">
            <v>37426</v>
          </cell>
        </row>
        <row r="2561">
          <cell r="A2561" t="str">
            <v>C18</v>
          </cell>
          <cell r="B2561" t="str">
            <v>CUADRILLA DD TIPO 3 (1 OFICIAL + 3 AYUDANTE) (Carpinteria)</v>
          </cell>
          <cell r="C2561" t="str">
            <v>Cuadrilla</v>
          </cell>
          <cell r="D2561" t="str">
            <v>HR</v>
          </cell>
          <cell r="E2561">
            <v>37426</v>
          </cell>
          <cell r="F2561">
            <v>37426</v>
          </cell>
        </row>
        <row r="2562">
          <cell r="A2562" t="str">
            <v>C19</v>
          </cell>
          <cell r="B2562" t="str">
            <v>CUADRILLA EE TIPO 3 (1 OFICIAL + 3 AYUDANTE) (Dry Wall)</v>
          </cell>
          <cell r="C2562" t="str">
            <v>Cuadrilla</v>
          </cell>
          <cell r="D2562" t="str">
            <v>HR</v>
          </cell>
          <cell r="E2562">
            <v>36450</v>
          </cell>
          <cell r="F2562">
            <v>36450</v>
          </cell>
        </row>
        <row r="2563">
          <cell r="A2563" t="str">
            <v>C20</v>
          </cell>
          <cell r="B2563" t="str">
            <v>CUADRILLA FF TIPO 3 (1 OFICIAL + 3 AYUDANTE) (Electricas)</v>
          </cell>
          <cell r="C2563" t="str">
            <v>Cuadrilla</v>
          </cell>
          <cell r="D2563" t="str">
            <v>HR</v>
          </cell>
          <cell r="E2563">
            <v>47319</v>
          </cell>
          <cell r="F2563">
            <v>47319</v>
          </cell>
        </row>
        <row r="2564">
          <cell r="A2564" t="str">
            <v>C21</v>
          </cell>
          <cell r="B2564" t="str">
            <v>CUADRILLA GG TIPO 3 (1 OFICIAL + 3 AYUDANTE) (Alumbrado Publico)</v>
          </cell>
          <cell r="C2564" t="str">
            <v>Cuadrilla</v>
          </cell>
          <cell r="D2564" t="str">
            <v>HR</v>
          </cell>
          <cell r="E2564">
            <v>68253</v>
          </cell>
          <cell r="F2564">
            <v>68253</v>
          </cell>
        </row>
        <row r="2565">
          <cell r="A2565" t="str">
            <v>C22</v>
          </cell>
          <cell r="B2565" t="str">
            <v>CUADRILLA AA TIPO 4 (1 OFICIAL + 4 AYUDANTE) (Albañileria)</v>
          </cell>
          <cell r="C2565" t="str">
            <v>Cuadrilla</v>
          </cell>
          <cell r="D2565" t="str">
            <v>HR</v>
          </cell>
          <cell r="E2565">
            <v>39620</v>
          </cell>
          <cell r="F2565">
            <v>39620</v>
          </cell>
        </row>
        <row r="2566">
          <cell r="A2566" t="str">
            <v>C23</v>
          </cell>
          <cell r="B2566" t="str">
            <v>CUADRILLA BB TIPO 4 (1 OFICIAL + 4 AYUDANTE) (Instalaciones)</v>
          </cell>
          <cell r="C2566" t="str">
            <v>Cuadrilla</v>
          </cell>
          <cell r="D2566" t="str">
            <v>HR</v>
          </cell>
          <cell r="E2566">
            <v>43575</v>
          </cell>
          <cell r="F2566">
            <v>43575</v>
          </cell>
        </row>
        <row r="2567">
          <cell r="A2567" t="str">
            <v>C24</v>
          </cell>
          <cell r="B2567" t="str">
            <v>CUADRILLA CC TIPO 4 (1 OFICIAL + 4 AYUDANTE) (Pintura)</v>
          </cell>
          <cell r="C2567" t="str">
            <v>Cuadrilla</v>
          </cell>
          <cell r="D2567" t="str">
            <v>HR</v>
          </cell>
          <cell r="E2567">
            <v>45562</v>
          </cell>
          <cell r="F2567">
            <v>45562</v>
          </cell>
        </row>
        <row r="2568">
          <cell r="A2568" t="str">
            <v>C25</v>
          </cell>
          <cell r="B2568" t="str">
            <v>CUADRILLA DD TIPO 4 (1 OFICIAL + 4 AYUDANTE) (Carpinteria)</v>
          </cell>
          <cell r="C2568" t="str">
            <v>Cuadrilla</v>
          </cell>
          <cell r="D2568" t="str">
            <v>HR</v>
          </cell>
          <cell r="E2568">
            <v>45562</v>
          </cell>
          <cell r="F2568">
            <v>45562</v>
          </cell>
        </row>
        <row r="2569">
          <cell r="A2569" t="str">
            <v>C26</v>
          </cell>
          <cell r="B2569" t="str">
            <v>CUADRILLA EE TIPO 4 (1 OFICIAL + 4 AYUDANTE) (Dry Wall)</v>
          </cell>
          <cell r="C2569" t="str">
            <v>Cuadrilla</v>
          </cell>
          <cell r="D2569" t="str">
            <v>HR</v>
          </cell>
          <cell r="E2569">
            <v>44374</v>
          </cell>
          <cell r="F2569">
            <v>44374</v>
          </cell>
        </row>
        <row r="2570">
          <cell r="A2570" t="str">
            <v>C27</v>
          </cell>
          <cell r="B2570" t="str">
            <v>CUADRILLA FF TIPO 4 (1 OFICIAL + 4 AYUDANTE) (Electricas)</v>
          </cell>
          <cell r="C2570" t="str">
            <v>Cuadrilla</v>
          </cell>
          <cell r="D2570" t="str">
            <v>HR</v>
          </cell>
          <cell r="E2570">
            <v>57931</v>
          </cell>
          <cell r="F2570">
            <v>57931</v>
          </cell>
        </row>
        <row r="2571">
          <cell r="A2571" t="str">
            <v>C28</v>
          </cell>
          <cell r="B2571" t="str">
            <v>CUADRILLA GG TIPO 4 (1 OFICIAL + 4 AYUDANTE) (Alumbrado Publico)</v>
          </cell>
          <cell r="C2571" t="str">
            <v>Cuadrilla</v>
          </cell>
          <cell r="D2571" t="str">
            <v>HR</v>
          </cell>
          <cell r="E2571">
            <v>82402</v>
          </cell>
          <cell r="F2571">
            <v>82402</v>
          </cell>
        </row>
        <row r="2572">
          <cell r="A2572" t="str">
            <v>C29</v>
          </cell>
          <cell r="B2572" t="str">
            <v>CUADRILLA AA TIPO 5 (1 OFICIAL + 5 AYUDANTE) (Albañileria)</v>
          </cell>
          <cell r="C2572" t="str">
            <v>Cuadrilla</v>
          </cell>
          <cell r="D2572" t="str">
            <v>HR</v>
          </cell>
          <cell r="E2572">
            <v>46695</v>
          </cell>
          <cell r="F2572">
            <v>46695</v>
          </cell>
        </row>
        <row r="2573">
          <cell r="A2573" t="str">
            <v>C30</v>
          </cell>
          <cell r="B2573" t="str">
            <v>CUADRILLA BB TIPO 5 (1 OFICIAL + 5 AYUDANTE) (Instalaciones)</v>
          </cell>
          <cell r="C2573" t="str">
            <v>Cuadrilla</v>
          </cell>
          <cell r="D2573" t="str">
            <v>HR</v>
          </cell>
          <cell r="E2573">
            <v>51356</v>
          </cell>
          <cell r="F2573">
            <v>51356</v>
          </cell>
        </row>
        <row r="2574">
          <cell r="A2574" t="str">
            <v>C31</v>
          </cell>
          <cell r="B2574" t="str">
            <v>CUADRILLA CC TIPO 5 (1 OFICIAL + 5 AYUDANTE) (Pintura)</v>
          </cell>
          <cell r="C2574" t="str">
            <v>Cuadrilla</v>
          </cell>
          <cell r="D2574" t="str">
            <v>HR</v>
          </cell>
          <cell r="E2574">
            <v>53698</v>
          </cell>
          <cell r="F2574">
            <v>53698</v>
          </cell>
        </row>
        <row r="2575">
          <cell r="A2575" t="str">
            <v>C32</v>
          </cell>
          <cell r="B2575" t="str">
            <v>CUADRILLA DD TIPO 5 (1 OFICIAL + 5 AYUDANTE) (Carpinteria)</v>
          </cell>
          <cell r="C2575" t="str">
            <v>Cuadrilla</v>
          </cell>
          <cell r="D2575" t="str">
            <v>HR</v>
          </cell>
          <cell r="E2575">
            <v>53698</v>
          </cell>
          <cell r="F2575">
            <v>53698</v>
          </cell>
        </row>
        <row r="2576">
          <cell r="A2576" t="str">
            <v>C33</v>
          </cell>
          <cell r="B2576" t="str">
            <v>CUADRILLA EE TIPO 5 (1 OFICIAL + 5 AYUDANTE) (Dry Wall)</v>
          </cell>
          <cell r="C2576" t="str">
            <v>Cuadrilla</v>
          </cell>
          <cell r="D2576" t="str">
            <v>HR</v>
          </cell>
          <cell r="E2576">
            <v>52298</v>
          </cell>
          <cell r="F2576">
            <v>52298</v>
          </cell>
        </row>
        <row r="2577">
          <cell r="A2577" t="str">
            <v>C34</v>
          </cell>
          <cell r="B2577" t="str">
            <v>CUADRILLA FF TIPO 5 (1 OFICIAL + 5 AYUDANTE) (Electricas)</v>
          </cell>
          <cell r="C2577" t="str">
            <v>Cuadrilla</v>
          </cell>
          <cell r="D2577" t="str">
            <v>HR</v>
          </cell>
          <cell r="E2577">
            <v>68543</v>
          </cell>
          <cell r="F2577">
            <v>68543</v>
          </cell>
        </row>
        <row r="2578">
          <cell r="A2578" t="str">
            <v>C35</v>
          </cell>
          <cell r="B2578" t="str">
            <v>CUADRILLA GG TIPO 5 (1 OFICIAL + 5 AYUDANTE) (Alumbrado Publico)</v>
          </cell>
          <cell r="C2578" t="str">
            <v>Cuadrilla</v>
          </cell>
          <cell r="D2578" t="str">
            <v>HR</v>
          </cell>
          <cell r="E2578">
            <v>96551</v>
          </cell>
          <cell r="F2578">
            <v>96551</v>
          </cell>
        </row>
        <row r="2579">
          <cell r="A2579" t="str">
            <v>C36</v>
          </cell>
          <cell r="B2579" t="str">
            <v>CUADRILLA AA TIPO 6 (1 OFICIAL + 6 AYUDANTE) (Albañileria)</v>
          </cell>
          <cell r="C2579" t="str">
            <v>Cuadrilla</v>
          </cell>
          <cell r="D2579" t="str">
            <v>HR</v>
          </cell>
          <cell r="E2579">
            <v>53770</v>
          </cell>
          <cell r="F2579">
            <v>53770</v>
          </cell>
        </row>
        <row r="2580">
          <cell r="A2580" t="str">
            <v>C37</v>
          </cell>
          <cell r="B2580" t="str">
            <v>CUADRILLA BB TIPO 6 (1 OFICIAL + 6 AYUDANTE) (Instalaciones)</v>
          </cell>
          <cell r="C2580" t="str">
            <v>Cuadrilla</v>
          </cell>
          <cell r="D2580" t="str">
            <v>HR</v>
          </cell>
          <cell r="E2580">
            <v>59137</v>
          </cell>
          <cell r="F2580">
            <v>59137</v>
          </cell>
        </row>
        <row r="2581">
          <cell r="A2581" t="str">
            <v>C38</v>
          </cell>
          <cell r="B2581" t="str">
            <v>CUADRILLA CC TIPO 6 (1 OFICIAL + 6 AYUDANTE) (Pintura)</v>
          </cell>
          <cell r="C2581" t="str">
            <v>Cuadrilla</v>
          </cell>
          <cell r="D2581" t="str">
            <v>HR</v>
          </cell>
          <cell r="E2581">
            <v>61834</v>
          </cell>
          <cell r="F2581">
            <v>61834</v>
          </cell>
        </row>
        <row r="2582">
          <cell r="A2582" t="str">
            <v>C39</v>
          </cell>
          <cell r="B2582" t="str">
            <v>CUADRILLA DD TIPO 6 (1 OFICIAL + 6 AYUDANTE) (Carpinteria)</v>
          </cell>
          <cell r="C2582" t="str">
            <v>Cuadrilla</v>
          </cell>
          <cell r="D2582" t="str">
            <v>HR</v>
          </cell>
          <cell r="E2582">
            <v>61834</v>
          </cell>
          <cell r="F2582">
            <v>61834</v>
          </cell>
        </row>
        <row r="2583">
          <cell r="A2583" t="str">
            <v>C40</v>
          </cell>
          <cell r="B2583" t="str">
            <v>CUADRILLA EE TIPO 6 (1 OFICIAL + 6 AYUDANTE) (Dry Wall)</v>
          </cell>
          <cell r="C2583" t="str">
            <v>Cuadrilla</v>
          </cell>
          <cell r="D2583" t="str">
            <v>HR</v>
          </cell>
          <cell r="E2583">
            <v>60222</v>
          </cell>
          <cell r="F2583">
            <v>60222</v>
          </cell>
        </row>
        <row r="2584">
          <cell r="A2584" t="str">
            <v>C41</v>
          </cell>
          <cell r="B2584" t="str">
            <v>CUADRILLA FF TIPO 6 (1 OFICIAL + 6 AYUDANTE) (Electricas)</v>
          </cell>
          <cell r="C2584" t="str">
            <v>Cuadrilla</v>
          </cell>
          <cell r="D2584" t="str">
            <v>HR</v>
          </cell>
          <cell r="E2584">
            <v>79155</v>
          </cell>
          <cell r="F2584">
            <v>79155</v>
          </cell>
        </row>
        <row r="2585">
          <cell r="A2585" t="str">
            <v>C42</v>
          </cell>
          <cell r="B2585" t="str">
            <v>CUADRILLA GG TIPO 6 (1 OFICIAL + 6 AYUDANTE) (Alumbrado Publico)</v>
          </cell>
          <cell r="C2585" t="str">
            <v>Cuadrilla</v>
          </cell>
          <cell r="D2585" t="str">
            <v>HR</v>
          </cell>
          <cell r="E2585">
            <v>110700</v>
          </cell>
          <cell r="F2585">
            <v>110700</v>
          </cell>
        </row>
        <row r="2586">
          <cell r="A2586" t="str">
            <v>C43</v>
          </cell>
          <cell r="B2586" t="str">
            <v>AYUDANTE AA (ALBAÑILERIA)</v>
          </cell>
          <cell r="C2586" t="str">
            <v>Cuadrilla</v>
          </cell>
          <cell r="D2586" t="str">
            <v>HR</v>
          </cell>
          <cell r="E2586">
            <v>7075</v>
          </cell>
          <cell r="F2586">
            <v>7075</v>
          </cell>
        </row>
        <row r="2587">
          <cell r="A2587" t="str">
            <v>C44</v>
          </cell>
          <cell r="B2587" t="str">
            <v>CUADRILLA AA (2 AYUDANTES)</v>
          </cell>
          <cell r="C2587" t="str">
            <v>Cuadrilla</v>
          </cell>
          <cell r="D2587" t="str">
            <v>HR</v>
          </cell>
          <cell r="E2587">
            <v>14150</v>
          </cell>
          <cell r="F2587">
            <v>14150</v>
          </cell>
        </row>
        <row r="2588">
          <cell r="A2588" t="str">
            <v>C45</v>
          </cell>
          <cell r="B2588" t="str">
            <v>CUADRILLA HH (1 SOLDADOR + 1 AYUDANTE)</v>
          </cell>
          <cell r="C2588" t="str">
            <v>Cuadrilla</v>
          </cell>
          <cell r="D2588" t="str">
            <v>HR</v>
          </cell>
          <cell r="E2588">
            <v>20853</v>
          </cell>
          <cell r="F2588">
            <v>20853</v>
          </cell>
        </row>
        <row r="2589">
          <cell r="A2589" t="str">
            <v>C46</v>
          </cell>
          <cell r="B2589" t="str">
            <v>JORNAL VIGILANTE NOCTURNO Y/O FESTIVOS CON PRESTACIONES</v>
          </cell>
          <cell r="C2589" t="str">
            <v>Cuadrilla</v>
          </cell>
          <cell r="D2589" t="str">
            <v>DIA</v>
          </cell>
          <cell r="E2589">
            <v>102001</v>
          </cell>
          <cell r="F2589">
            <v>102001</v>
          </cell>
        </row>
        <row r="2590">
          <cell r="A2590" t="str">
            <v>C47</v>
          </cell>
          <cell r="B2590" t="str">
            <v>VIGIA DE SALUD (AUXILIAR DE ENFERMERIA)</v>
          </cell>
          <cell r="C2590" t="str">
            <v>Cuadrilla</v>
          </cell>
          <cell r="D2590" t="str">
            <v>DIA</v>
          </cell>
          <cell r="E2590">
            <v>77370</v>
          </cell>
          <cell r="F2590">
            <v>77370</v>
          </cell>
        </row>
        <row r="2591">
          <cell r="A2591" t="str">
            <v>C48</v>
          </cell>
          <cell r="B2591" t="str">
            <v>AYUDANTE PARA DESINFECCION CONTINUA DE ESPACIOS MEDIO TIEMPO</v>
          </cell>
          <cell r="C2591" t="str">
            <v>Cuadrilla</v>
          </cell>
          <cell r="D2591" t="str">
            <v>DIA</v>
          </cell>
          <cell r="E2591">
            <v>28298</v>
          </cell>
          <cell r="F2591">
            <v>28298</v>
          </cell>
        </row>
        <row r="2592">
          <cell r="A2592" t="str">
            <v>P1</v>
          </cell>
          <cell r="B2592" t="str">
            <v>OFICIAL AA (ALBAÑILERIA)</v>
          </cell>
          <cell r="C2592" t="str">
            <v>Personal</v>
          </cell>
          <cell r="D2592" t="str">
            <v>HR</v>
          </cell>
          <cell r="E2592">
            <v>11320</v>
          </cell>
          <cell r="F2592">
            <v>11320</v>
          </cell>
        </row>
        <row r="2593">
          <cell r="A2593" t="str">
            <v>P2</v>
          </cell>
          <cell r="B2593" t="str">
            <v>OFICIAL BB (INSTALACIONES)</v>
          </cell>
          <cell r="C2593" t="str">
            <v>Personal</v>
          </cell>
          <cell r="D2593" t="str">
            <v>HR</v>
          </cell>
          <cell r="E2593">
            <v>12451</v>
          </cell>
          <cell r="F2593">
            <v>12451</v>
          </cell>
        </row>
        <row r="2594">
          <cell r="A2594" t="str">
            <v>P3</v>
          </cell>
          <cell r="B2594" t="str">
            <v>OFICIAL CC (PINTURA)</v>
          </cell>
          <cell r="C2594" t="str">
            <v>Personal</v>
          </cell>
          <cell r="D2594" t="str">
            <v>HR</v>
          </cell>
          <cell r="E2594">
            <v>13018</v>
          </cell>
          <cell r="F2594">
            <v>13018</v>
          </cell>
        </row>
        <row r="2595">
          <cell r="A2595" t="str">
            <v>P4</v>
          </cell>
          <cell r="B2595" t="str">
            <v>OFICIAL DD (CARPINTERIA)</v>
          </cell>
          <cell r="C2595" t="str">
            <v>Personal</v>
          </cell>
          <cell r="D2595" t="str">
            <v>HR</v>
          </cell>
          <cell r="E2595">
            <v>13018</v>
          </cell>
          <cell r="F2595">
            <v>13018</v>
          </cell>
        </row>
        <row r="2596">
          <cell r="A2596" t="str">
            <v>P5</v>
          </cell>
          <cell r="B2596" t="str">
            <v>OFICIAL EE (DRY WALL)</v>
          </cell>
          <cell r="C2596" t="str">
            <v>Personal</v>
          </cell>
          <cell r="D2596" t="str">
            <v>HR</v>
          </cell>
          <cell r="E2596">
            <v>12678</v>
          </cell>
          <cell r="F2596">
            <v>12678</v>
          </cell>
        </row>
        <row r="2597">
          <cell r="A2597" t="str">
            <v>P6</v>
          </cell>
          <cell r="B2597" t="str">
            <v>OFICIAL FF (ELECTRICAS)</v>
          </cell>
          <cell r="C2597" t="str">
            <v>Personal</v>
          </cell>
          <cell r="D2597" t="str">
            <v>HR</v>
          </cell>
          <cell r="E2597">
            <v>15483</v>
          </cell>
          <cell r="F2597">
            <v>15483</v>
          </cell>
        </row>
        <row r="2598">
          <cell r="A2598" t="str">
            <v>P7</v>
          </cell>
          <cell r="B2598" t="str">
            <v>OFICIAL GG (ALUMBRADO PUBLICO)</v>
          </cell>
          <cell r="C2598" t="str">
            <v>Personal</v>
          </cell>
          <cell r="D2598" t="str">
            <v>HR</v>
          </cell>
          <cell r="E2598">
            <v>25806</v>
          </cell>
          <cell r="F2598">
            <v>25806</v>
          </cell>
        </row>
        <row r="2599">
          <cell r="A2599" t="str">
            <v>P8</v>
          </cell>
          <cell r="B2599" t="str">
            <v>AYUDANTE AA (ALBAÑILERIA)</v>
          </cell>
          <cell r="C2599" t="str">
            <v>Personal</v>
          </cell>
          <cell r="D2599" t="str">
            <v>HR</v>
          </cell>
          <cell r="E2599">
            <v>7075</v>
          </cell>
          <cell r="F2599">
            <v>7075</v>
          </cell>
        </row>
        <row r="2600">
          <cell r="A2600" t="str">
            <v>P9</v>
          </cell>
          <cell r="B2600" t="str">
            <v>AYUDANTE BB (INSTALACIONES)</v>
          </cell>
          <cell r="C2600" t="str">
            <v>Personal</v>
          </cell>
          <cell r="D2600" t="str">
            <v>HR</v>
          </cell>
          <cell r="E2600">
            <v>7781</v>
          </cell>
          <cell r="F2600">
            <v>7781</v>
          </cell>
        </row>
        <row r="2601">
          <cell r="A2601" t="str">
            <v>P10</v>
          </cell>
          <cell r="B2601" t="str">
            <v>AYUDANTE CC (PINTURA)</v>
          </cell>
          <cell r="C2601" t="str">
            <v>Personal</v>
          </cell>
          <cell r="D2601" t="str">
            <v>HR</v>
          </cell>
          <cell r="E2601">
            <v>8136</v>
          </cell>
          <cell r="F2601">
            <v>8136</v>
          </cell>
        </row>
        <row r="2602">
          <cell r="A2602" t="str">
            <v>P11</v>
          </cell>
          <cell r="B2602" t="str">
            <v>AYUDANTE DD (CARPINTERIA)</v>
          </cell>
          <cell r="C2602" t="str">
            <v>Personal</v>
          </cell>
          <cell r="D2602" t="str">
            <v>HR</v>
          </cell>
          <cell r="E2602">
            <v>8136</v>
          </cell>
          <cell r="F2602">
            <v>8136</v>
          </cell>
        </row>
        <row r="2603">
          <cell r="A2603" t="str">
            <v>P12</v>
          </cell>
          <cell r="B2603" t="str">
            <v>AYUDANTE EE (DRY WALL)</v>
          </cell>
          <cell r="C2603" t="str">
            <v>Personal</v>
          </cell>
          <cell r="D2603" t="str">
            <v>HR</v>
          </cell>
          <cell r="E2603">
            <v>7924</v>
          </cell>
          <cell r="F2603">
            <v>7924</v>
          </cell>
        </row>
        <row r="2604">
          <cell r="A2604" t="str">
            <v>P13</v>
          </cell>
          <cell r="B2604" t="str">
            <v>AYUDANTE FF (ELECTRICAS)</v>
          </cell>
          <cell r="C2604" t="str">
            <v>Personal</v>
          </cell>
          <cell r="D2604" t="str">
            <v>HR</v>
          </cell>
          <cell r="E2604">
            <v>10612</v>
          </cell>
          <cell r="F2604">
            <v>10612</v>
          </cell>
        </row>
        <row r="2605">
          <cell r="A2605" t="str">
            <v>P14</v>
          </cell>
          <cell r="B2605" t="str">
            <v>AYUDANTE GG (ALUMBRADO PUBLICO)</v>
          </cell>
          <cell r="C2605" t="str">
            <v>Personal</v>
          </cell>
          <cell r="D2605" t="str">
            <v>HR</v>
          </cell>
          <cell r="E2605">
            <v>14149</v>
          </cell>
          <cell r="F2605">
            <v>14149</v>
          </cell>
        </row>
        <row r="2606">
          <cell r="A2606" t="str">
            <v>P15</v>
          </cell>
          <cell r="B2606" t="str">
            <v>AYUDANTE PRACTICO AA (ALBAÑILERIA)</v>
          </cell>
          <cell r="C2606" t="str">
            <v>Personal</v>
          </cell>
          <cell r="D2606" t="str">
            <v>HR</v>
          </cell>
          <cell r="E2606">
            <v>0</v>
          </cell>
          <cell r="F2606">
            <v>0</v>
          </cell>
        </row>
        <row r="2607">
          <cell r="A2607" t="str">
            <v>P16</v>
          </cell>
          <cell r="B2607" t="str">
            <v>SOLDADOR</v>
          </cell>
          <cell r="C2607" t="str">
            <v>Personal</v>
          </cell>
          <cell r="D2607" t="str">
            <v>HR</v>
          </cell>
          <cell r="E2607">
            <v>13778</v>
          </cell>
          <cell r="F2607">
            <v>13778</v>
          </cell>
        </row>
        <row r="2608">
          <cell r="A2608" t="str">
            <v>P17</v>
          </cell>
          <cell r="B2608" t="str">
            <v>JORNAL VIGILANTE NOCTURNO</v>
          </cell>
          <cell r="C2608" t="str">
            <v>Personal</v>
          </cell>
          <cell r="D2608" t="str">
            <v>DIA</v>
          </cell>
          <cell r="E2608">
            <v>102001</v>
          </cell>
          <cell r="F2608">
            <v>102001</v>
          </cell>
        </row>
        <row r="2609">
          <cell r="A2609" t="str">
            <v>P18</v>
          </cell>
          <cell r="B2609" t="str">
            <v>PROTECCION SEGUN PROTOCOLO COVID-19</v>
          </cell>
          <cell r="C2609" t="str">
            <v>Personal</v>
          </cell>
          <cell r="D2609" t="str">
            <v>DIA</v>
          </cell>
          <cell r="E2609">
            <v>5906</v>
          </cell>
          <cell r="F2609">
            <v>5906</v>
          </cell>
        </row>
        <row r="2610">
          <cell r="A2610" t="str">
            <v>P19</v>
          </cell>
          <cell r="B2610" t="str">
            <v>AUXILIAR DE ENFEREMERIA</v>
          </cell>
          <cell r="C2610" t="str">
            <v>Personal</v>
          </cell>
          <cell r="D2610" t="str">
            <v>UND</v>
          </cell>
          <cell r="E2610">
            <v>77370</v>
          </cell>
          <cell r="F2610">
            <v>77370</v>
          </cell>
        </row>
        <row r="2611">
          <cell r="A2611" t="str">
            <v>P20</v>
          </cell>
          <cell r="B2611" t="str">
            <v>VIGIA DE SALUD (AUXILIAR DE ENFERMERIA)</v>
          </cell>
          <cell r="C2611" t="str">
            <v>Personal</v>
          </cell>
          <cell r="D2611" t="str">
            <v>DIA</v>
          </cell>
          <cell r="E2611">
            <v>77370</v>
          </cell>
          <cell r="F2611">
            <v>77370</v>
          </cell>
        </row>
        <row r="2612">
          <cell r="A2612" t="str">
            <v>P21</v>
          </cell>
          <cell r="B2612" t="str">
            <v>AYUDANTE PARA DESINFECCION CONTINUA DE ESPACIOS MEDIO - TIEMPO</v>
          </cell>
          <cell r="C2612" t="str">
            <v>Personal</v>
          </cell>
          <cell r="D2612" t="str">
            <v>DIA</v>
          </cell>
          <cell r="E2612">
            <v>28298</v>
          </cell>
          <cell r="F2612">
            <v>28298</v>
          </cell>
        </row>
        <row r="2613">
          <cell r="A2613" t="str">
            <v>P22</v>
          </cell>
          <cell r="B2613" t="str">
            <v>AYUDANTE PARA DESINFECCION CONTINUA DE ESPACIOS MEDIO TIEMPO</v>
          </cell>
          <cell r="C2613" t="str">
            <v>Personal</v>
          </cell>
          <cell r="D2613" t="str">
            <v>DIA</v>
          </cell>
          <cell r="E2613">
            <v>28298</v>
          </cell>
          <cell r="F2613">
            <v>28298</v>
          </cell>
        </row>
        <row r="2614">
          <cell r="A2614" t="str">
            <v>AB1</v>
          </cell>
          <cell r="B2614" t="str">
            <v>ACERO 60.000 PSI (INCLUYE ALAMBRE NEGRO Y FIGURACIÓN )</v>
          </cell>
          <cell r="C2614" t="str">
            <v>Analisis Basico</v>
          </cell>
          <cell r="D2614" t="str">
            <v>KG</v>
          </cell>
          <cell r="E2614">
            <v>5608</v>
          </cell>
          <cell r="F2614">
            <v>5608</v>
          </cell>
        </row>
        <row r="2615">
          <cell r="A2615" t="str">
            <v>AB2</v>
          </cell>
          <cell r="B2615" t="str">
            <v>CONCRETO 1500 psi - 10.5 Mpa</v>
          </cell>
          <cell r="C2615" t="str">
            <v>Analisis Basico</v>
          </cell>
          <cell r="D2615" t="str">
            <v>M3</v>
          </cell>
          <cell r="E2615">
            <v>347282</v>
          </cell>
          <cell r="F2615">
            <v>347282</v>
          </cell>
        </row>
        <row r="2616">
          <cell r="A2616" t="str">
            <v>AB3</v>
          </cell>
          <cell r="B2616" t="str">
            <v>CONCRETO 2000 PSI - 14 MPA</v>
          </cell>
          <cell r="C2616" t="str">
            <v>Analisis Basico</v>
          </cell>
          <cell r="D2616" t="str">
            <v>M3</v>
          </cell>
          <cell r="E2616">
            <v>357970</v>
          </cell>
          <cell r="F2616">
            <v>357970</v>
          </cell>
        </row>
        <row r="2617">
          <cell r="A2617" t="str">
            <v>AB4</v>
          </cell>
          <cell r="B2617" t="str">
            <v>CONCRETO 2500 psi - 17.5 Mpa</v>
          </cell>
          <cell r="C2617" t="str">
            <v>Analisis Basico</v>
          </cell>
          <cell r="D2617" t="str">
            <v>M3</v>
          </cell>
          <cell r="E2617">
            <v>402934</v>
          </cell>
          <cell r="F2617">
            <v>402934</v>
          </cell>
        </row>
        <row r="2618">
          <cell r="A2618" t="str">
            <v>AB5</v>
          </cell>
          <cell r="B2618" t="str">
            <v>CONCRETO 3000 psi - 21 Mpa</v>
          </cell>
          <cell r="C2618" t="str">
            <v>Analisis Basico</v>
          </cell>
          <cell r="D2618" t="str">
            <v>M3</v>
          </cell>
          <cell r="E2618">
            <v>446111</v>
          </cell>
          <cell r="F2618">
            <v>446111</v>
          </cell>
        </row>
        <row r="2619">
          <cell r="A2619" t="str">
            <v>AB6</v>
          </cell>
          <cell r="B2619" t="str">
            <v>CONCRETO 3500 psi - 24.5 Mpa</v>
          </cell>
          <cell r="C2619" t="str">
            <v>Analisis Basico</v>
          </cell>
          <cell r="D2619" t="str">
            <v>M3</v>
          </cell>
          <cell r="E2619">
            <v>486393</v>
          </cell>
          <cell r="F2619">
            <v>486393</v>
          </cell>
        </row>
        <row r="2620">
          <cell r="A2620" t="str">
            <v>AB7</v>
          </cell>
          <cell r="B2620" t="str">
            <v>CONCRETO 4000 psi - 28 Mpa</v>
          </cell>
          <cell r="C2620" t="str">
            <v>Analisis Basico</v>
          </cell>
          <cell r="D2620" t="str">
            <v>M3</v>
          </cell>
          <cell r="E2620">
            <v>501331</v>
          </cell>
          <cell r="F2620">
            <v>501331</v>
          </cell>
        </row>
        <row r="2621">
          <cell r="A2621" t="str">
            <v>AB8</v>
          </cell>
          <cell r="B2621" t="str">
            <v>CONCRETO 1500 psi - 10.5 Mpa Impermeabilizado</v>
          </cell>
          <cell r="C2621" t="str">
            <v>Analisis Basico</v>
          </cell>
          <cell r="D2621" t="str">
            <v>M3</v>
          </cell>
          <cell r="E2621">
            <v>366035</v>
          </cell>
          <cell r="F2621">
            <v>366035</v>
          </cell>
        </row>
        <row r="2622">
          <cell r="A2622" t="str">
            <v>AB9</v>
          </cell>
          <cell r="B2622" t="str">
            <v>CONCRETO 2000 psi - 14 Mpa Impermeabilizado</v>
          </cell>
          <cell r="C2622" t="str">
            <v>Analisis Basico</v>
          </cell>
          <cell r="D2622" t="str">
            <v>M3</v>
          </cell>
          <cell r="E2622">
            <v>376723</v>
          </cell>
          <cell r="F2622">
            <v>376723</v>
          </cell>
        </row>
        <row r="2623">
          <cell r="A2623" t="str">
            <v>AB10</v>
          </cell>
          <cell r="B2623" t="str">
            <v>CONCRETO 2500 psi - 17.5 Mpa Impermeabilizado</v>
          </cell>
          <cell r="C2623" t="str">
            <v>Analisis Basico</v>
          </cell>
          <cell r="D2623" t="str">
            <v>M3</v>
          </cell>
          <cell r="E2623">
            <v>421687</v>
          </cell>
          <cell r="F2623">
            <v>421687</v>
          </cell>
        </row>
        <row r="2624">
          <cell r="A2624" t="str">
            <v>AB11</v>
          </cell>
          <cell r="B2624" t="str">
            <v>CONCRETO 3000 psi - 21 Mpa Impermeabilizado</v>
          </cell>
          <cell r="C2624" t="str">
            <v>Analisis Basico</v>
          </cell>
          <cell r="D2624" t="str">
            <v>M3</v>
          </cell>
          <cell r="E2624">
            <v>464864</v>
          </cell>
          <cell r="F2624">
            <v>464864</v>
          </cell>
        </row>
        <row r="2625">
          <cell r="A2625" t="str">
            <v>AB12</v>
          </cell>
          <cell r="B2625" t="str">
            <v>CONCRETO 3500 psi - 24.5 Mpa Impermeabilizado</v>
          </cell>
          <cell r="C2625" t="str">
            <v>Analisis Basico</v>
          </cell>
          <cell r="D2625" t="str">
            <v>M3</v>
          </cell>
          <cell r="E2625">
            <v>505146</v>
          </cell>
          <cell r="F2625">
            <v>505146</v>
          </cell>
        </row>
        <row r="2626">
          <cell r="A2626" t="str">
            <v>AB13</v>
          </cell>
          <cell r="B2626" t="str">
            <v>CONCRETO 4000 psi - 28 Mpa Impermeabilizado</v>
          </cell>
          <cell r="C2626" t="str">
            <v>Analisis Basico</v>
          </cell>
          <cell r="D2626" t="str">
            <v>M3</v>
          </cell>
          <cell r="E2626">
            <v>520084</v>
          </cell>
          <cell r="F2626">
            <v>520084</v>
          </cell>
        </row>
        <row r="2627">
          <cell r="A2627" t="str">
            <v>AB14</v>
          </cell>
          <cell r="B2627" t="str">
            <v>CONCRETO MR 41 kg/cm2</v>
          </cell>
          <cell r="C2627" t="str">
            <v>Analisis Basico</v>
          </cell>
          <cell r="D2627" t="str">
            <v>M3</v>
          </cell>
          <cell r="E2627">
            <v>452337</v>
          </cell>
          <cell r="F2627">
            <v>452337</v>
          </cell>
        </row>
        <row r="2628">
          <cell r="A2628" t="str">
            <v>AB15</v>
          </cell>
          <cell r="B2628" t="str">
            <v>CONCRETO MR 42 kg/cm2</v>
          </cell>
          <cell r="C2628" t="str">
            <v>Analisis Basico</v>
          </cell>
          <cell r="D2628" t="str">
            <v>M3</v>
          </cell>
          <cell r="E2628">
            <v>459927</v>
          </cell>
          <cell r="F2628">
            <v>459927</v>
          </cell>
        </row>
        <row r="2629">
          <cell r="A2629" t="str">
            <v>AB16</v>
          </cell>
          <cell r="B2629" t="str">
            <v>CONCRETO MR 45 kg/cm2</v>
          </cell>
          <cell r="C2629" t="str">
            <v>Analisis Basico</v>
          </cell>
          <cell r="D2629" t="str">
            <v>M3</v>
          </cell>
          <cell r="E2629">
            <v>471915</v>
          </cell>
          <cell r="F2629">
            <v>471915</v>
          </cell>
        </row>
        <row r="2630">
          <cell r="A2630" t="str">
            <v>AB17</v>
          </cell>
          <cell r="B2630" t="str">
            <v>CONCRETO 5000 psi - 35 Mpa Impermeabilizado</v>
          </cell>
          <cell r="C2630" t="str">
            <v>Analisis Basico</v>
          </cell>
          <cell r="D2630" t="str">
            <v>M3</v>
          </cell>
          <cell r="E2630">
            <v>596234</v>
          </cell>
          <cell r="F2630">
            <v>596234</v>
          </cell>
        </row>
        <row r="2631">
          <cell r="A2631" t="str">
            <v>AB18</v>
          </cell>
          <cell r="B2631" t="str">
            <v>CONCRETO 5000 psi - 35 Mpa</v>
          </cell>
          <cell r="C2631" t="str">
            <v>Analisis Basico</v>
          </cell>
          <cell r="D2631" t="str">
            <v>M3</v>
          </cell>
          <cell r="E2631">
            <v>577481</v>
          </cell>
          <cell r="F2631">
            <v>577481</v>
          </cell>
        </row>
        <row r="2632">
          <cell r="A2632" t="str">
            <v>AB19</v>
          </cell>
          <cell r="B2632" t="str">
            <v>MORTERO 1:2</v>
          </cell>
          <cell r="C2632" t="str">
            <v>Analisis Basico</v>
          </cell>
          <cell r="D2632" t="str">
            <v>M3</v>
          </cell>
          <cell r="E2632">
            <v>585688</v>
          </cell>
          <cell r="F2632">
            <v>585688</v>
          </cell>
        </row>
        <row r="2633">
          <cell r="A2633" t="str">
            <v>AB20</v>
          </cell>
          <cell r="B2633" t="str">
            <v>MORTERO 1:3</v>
          </cell>
          <cell r="C2633" t="str">
            <v>Analisis Basico</v>
          </cell>
          <cell r="D2633" t="str">
            <v>M3</v>
          </cell>
          <cell r="E2633">
            <v>475556</v>
          </cell>
          <cell r="F2633">
            <v>475556</v>
          </cell>
        </row>
        <row r="2634">
          <cell r="A2634" t="str">
            <v>AB21</v>
          </cell>
          <cell r="B2634" t="str">
            <v>MORTERO 1:4</v>
          </cell>
          <cell r="C2634" t="str">
            <v>Analisis Basico</v>
          </cell>
          <cell r="D2634" t="str">
            <v>M3</v>
          </cell>
          <cell r="E2634">
            <v>412071</v>
          </cell>
          <cell r="F2634">
            <v>412071</v>
          </cell>
        </row>
        <row r="2635">
          <cell r="A2635" t="str">
            <v>AB22</v>
          </cell>
          <cell r="B2635" t="str">
            <v>MORTERO 1:5</v>
          </cell>
          <cell r="C2635" t="str">
            <v>Analisis Basico</v>
          </cell>
          <cell r="D2635" t="str">
            <v>M3</v>
          </cell>
          <cell r="E2635">
            <v>367021</v>
          </cell>
          <cell r="F2635">
            <v>367021</v>
          </cell>
        </row>
        <row r="2636">
          <cell r="A2636" t="str">
            <v>AB25</v>
          </cell>
          <cell r="B2636" t="str">
            <v>CONCRETO MR 48 KG/CM2</v>
          </cell>
          <cell r="C2636" t="str">
            <v>Analisis Basico</v>
          </cell>
          <cell r="D2636" t="str">
            <v>M3</v>
          </cell>
          <cell r="E2636">
            <v>523185</v>
          </cell>
          <cell r="F2636">
            <v>523185</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73"/>
  <sheetViews>
    <sheetView showGridLines="0" tabSelected="1" view="pageBreakPreview" topLeftCell="A37" zoomScale="60" zoomScaleNormal="86" workbookViewId="0">
      <selection activeCell="C60" sqref="C60:J60"/>
    </sheetView>
  </sheetViews>
  <sheetFormatPr baseColWidth="10" defaultColWidth="11.42578125" defaultRowHeight="16.5"/>
  <cols>
    <col min="1" max="2" width="3.42578125" style="3" customWidth="1"/>
    <col min="3" max="3" width="5.140625" style="3" customWidth="1"/>
    <col min="4" max="4" width="14.28515625" style="3" customWidth="1"/>
    <col min="5" max="5" width="10.85546875" style="95" customWidth="1"/>
    <col min="6" max="6" width="10.85546875" style="3" customWidth="1"/>
    <col min="7" max="7" width="73.28515625" style="3" customWidth="1"/>
    <col min="8" max="8" width="8.7109375" style="3" customWidth="1"/>
    <col min="9" max="9" width="18.85546875" style="3" customWidth="1"/>
    <col min="10" max="10" width="23.85546875" style="3" customWidth="1"/>
    <col min="11" max="11" width="30" style="3" customWidth="1"/>
    <col min="12" max="12" width="3.28515625" style="3" customWidth="1"/>
    <col min="13" max="13" width="2.7109375" style="3" customWidth="1"/>
    <col min="14" max="14" width="11.42578125" style="3"/>
    <col min="15" max="15" width="17.5703125" style="3" customWidth="1"/>
    <col min="16" max="16" width="24.42578125" style="3" customWidth="1"/>
    <col min="17" max="17" width="26.42578125" style="3" customWidth="1"/>
    <col min="18" max="18" width="11.42578125" style="3"/>
    <col min="19" max="19" width="17" style="3" bestFit="1" customWidth="1"/>
    <col min="20" max="16384" width="11.42578125" style="3"/>
  </cols>
  <sheetData>
    <row r="1" spans="1:16" ht="17.25" thickBot="1">
      <c r="A1" s="1"/>
      <c r="B1" s="1"/>
      <c r="C1" s="1"/>
      <c r="D1" s="1"/>
      <c r="E1" s="2"/>
      <c r="F1" s="1"/>
      <c r="G1" s="1"/>
      <c r="H1" s="1"/>
      <c r="I1" s="1"/>
      <c r="J1" s="1"/>
      <c r="K1" s="1"/>
      <c r="L1" s="1"/>
      <c r="M1" s="1"/>
    </row>
    <row r="2" spans="1:16" ht="17.25" thickTop="1">
      <c r="A2" s="1"/>
      <c r="B2" s="4"/>
      <c r="C2" s="5"/>
      <c r="D2" s="5"/>
      <c r="E2" s="6"/>
      <c r="F2" s="5"/>
      <c r="G2" s="5"/>
      <c r="H2" s="5"/>
      <c r="I2" s="5"/>
      <c r="J2" s="5"/>
      <c r="K2" s="5"/>
      <c r="L2" s="7"/>
      <c r="M2" s="1"/>
    </row>
    <row r="3" spans="1:16">
      <c r="A3" s="1"/>
      <c r="B3" s="8"/>
      <c r="C3" s="558" t="s">
        <v>355</v>
      </c>
      <c r="D3" s="559"/>
      <c r="E3" s="559"/>
      <c r="F3" s="560"/>
      <c r="G3" s="9"/>
      <c r="H3" s="9"/>
      <c r="I3" s="9"/>
      <c r="J3" s="9"/>
      <c r="K3" s="9"/>
      <c r="L3" s="10"/>
      <c r="M3" s="1"/>
    </row>
    <row r="4" spans="1:16">
      <c r="A4" s="1"/>
      <c r="B4" s="8"/>
      <c r="C4" s="419" t="s">
        <v>0</v>
      </c>
      <c r="D4" s="420" t="s">
        <v>356</v>
      </c>
      <c r="E4" s="419" t="s">
        <v>2</v>
      </c>
      <c r="F4" s="420">
        <v>2</v>
      </c>
      <c r="G4" s="9"/>
      <c r="H4" s="9"/>
      <c r="I4" s="9"/>
      <c r="J4" s="9"/>
      <c r="K4" s="9"/>
      <c r="L4" s="10"/>
      <c r="M4" s="1"/>
    </row>
    <row r="5" spans="1:16">
      <c r="A5" s="1"/>
      <c r="B5" s="8"/>
      <c r="C5" s="564" t="s">
        <v>3</v>
      </c>
      <c r="D5" s="565"/>
      <c r="E5" s="565"/>
      <c r="F5" s="565"/>
      <c r="G5" s="565"/>
      <c r="H5" s="565"/>
      <c r="I5" s="565"/>
      <c r="J5" s="565"/>
      <c r="K5" s="566"/>
      <c r="L5" s="10"/>
      <c r="M5" s="1"/>
    </row>
    <row r="6" spans="1:16">
      <c r="A6" s="1"/>
      <c r="B6" s="8"/>
      <c r="C6" s="567" t="s">
        <v>4</v>
      </c>
      <c r="D6" s="568"/>
      <c r="E6" s="568"/>
      <c r="F6" s="568"/>
      <c r="G6" s="568"/>
      <c r="H6" s="568"/>
      <c r="I6" s="568"/>
      <c r="J6" s="568"/>
      <c r="K6" s="569"/>
      <c r="L6" s="10"/>
      <c r="M6" s="1"/>
    </row>
    <row r="7" spans="1:16">
      <c r="A7" s="11"/>
      <c r="B7" s="12"/>
      <c r="C7" s="570" t="s">
        <v>357</v>
      </c>
      <c r="D7" s="570"/>
      <c r="E7" s="570"/>
      <c r="F7" s="570"/>
      <c r="G7" s="570"/>
      <c r="H7" s="570"/>
      <c r="I7" s="570"/>
      <c r="J7" s="570"/>
      <c r="K7" s="570"/>
      <c r="L7" s="13"/>
      <c r="M7" s="1"/>
    </row>
    <row r="8" spans="1:16" ht="45.75" customHeight="1">
      <c r="A8" s="1"/>
      <c r="B8" s="8"/>
      <c r="C8" s="571"/>
      <c r="D8" s="571"/>
      <c r="E8" s="571"/>
      <c r="F8" s="571"/>
      <c r="G8" s="571"/>
      <c r="H8" s="571"/>
      <c r="I8" s="571"/>
      <c r="J8" s="571"/>
      <c r="K8" s="571"/>
      <c r="L8" s="10"/>
      <c r="M8" s="1"/>
    </row>
    <row r="9" spans="1:16" ht="45.75" customHeight="1" thickBot="1">
      <c r="A9" s="1"/>
      <c r="B9" s="8"/>
      <c r="C9" s="572" t="s">
        <v>358</v>
      </c>
      <c r="D9" s="573"/>
      <c r="E9" s="573"/>
      <c r="F9" s="573"/>
      <c r="G9" s="573"/>
      <c r="H9" s="573"/>
      <c r="I9" s="573"/>
      <c r="J9" s="573"/>
      <c r="K9" s="574"/>
      <c r="L9" s="10"/>
      <c r="M9" s="1"/>
    </row>
    <row r="10" spans="1:16" ht="47.25" customHeight="1" thickBot="1">
      <c r="A10" s="1"/>
      <c r="B10" s="8"/>
      <c r="C10" s="561" t="s">
        <v>419</v>
      </c>
      <c r="D10" s="562"/>
      <c r="E10" s="562"/>
      <c r="F10" s="562"/>
      <c r="G10" s="562"/>
      <c r="H10" s="562"/>
      <c r="I10" s="562"/>
      <c r="J10" s="562"/>
      <c r="K10" s="563"/>
      <c r="L10" s="10"/>
      <c r="M10" s="1"/>
    </row>
    <row r="11" spans="1:16" ht="30" customHeight="1">
      <c r="A11" s="1"/>
      <c r="B11" s="8"/>
      <c r="C11" s="578" t="s">
        <v>359</v>
      </c>
      <c r="D11" s="580" t="s">
        <v>5</v>
      </c>
      <c r="E11" s="582" t="s">
        <v>6</v>
      </c>
      <c r="F11" s="582"/>
      <c r="G11" s="578" t="s">
        <v>7</v>
      </c>
      <c r="H11" s="580" t="s">
        <v>8</v>
      </c>
      <c r="I11" s="580" t="s">
        <v>9</v>
      </c>
      <c r="J11" s="592" t="s">
        <v>10</v>
      </c>
      <c r="K11" s="583" t="s">
        <v>11</v>
      </c>
      <c r="L11" s="10"/>
      <c r="M11" s="1"/>
    </row>
    <row r="12" spans="1:16" ht="30" customHeight="1" thickBot="1">
      <c r="A12" s="1"/>
      <c r="B12" s="8"/>
      <c r="C12" s="579"/>
      <c r="D12" s="581"/>
      <c r="E12" s="14" t="s">
        <v>12</v>
      </c>
      <c r="F12" s="14" t="s">
        <v>13</v>
      </c>
      <c r="G12" s="579"/>
      <c r="H12" s="581"/>
      <c r="I12" s="581"/>
      <c r="J12" s="593"/>
      <c r="K12" s="584"/>
      <c r="L12" s="10"/>
      <c r="M12" s="1"/>
    </row>
    <row r="13" spans="1:16" ht="30" customHeight="1" thickBot="1">
      <c r="A13" s="1"/>
      <c r="B13" s="8"/>
      <c r="C13" s="15"/>
      <c r="D13" s="16"/>
      <c r="E13" s="16"/>
      <c r="F13" s="16"/>
      <c r="G13" s="16" t="s">
        <v>14</v>
      </c>
      <c r="H13" s="16"/>
      <c r="I13" s="16"/>
      <c r="J13" s="16"/>
      <c r="K13" s="17"/>
      <c r="L13" s="10"/>
      <c r="M13" s="1"/>
    </row>
    <row r="14" spans="1:16" ht="30" customHeight="1">
      <c r="A14" s="1"/>
      <c r="B14" s="8"/>
      <c r="C14" s="24">
        <v>1</v>
      </c>
      <c r="D14" s="19" t="s">
        <v>16</v>
      </c>
      <c r="E14" s="19"/>
      <c r="F14" s="19"/>
      <c r="G14" s="20" t="s">
        <v>17</v>
      </c>
      <c r="H14" s="19" t="s">
        <v>18</v>
      </c>
      <c r="I14" s="21">
        <v>100</v>
      </c>
      <c r="J14" s="412">
        <f>+APU!J6</f>
        <v>2946</v>
      </c>
      <c r="K14" s="405">
        <f t="shared" ref="K14:K20" si="0">ROUND(J14*I14,0)</f>
        <v>294600</v>
      </c>
      <c r="L14" s="10"/>
      <c r="M14" s="1"/>
      <c r="P14" s="402"/>
    </row>
    <row r="15" spans="1:16" ht="30" customHeight="1">
      <c r="A15" s="1"/>
      <c r="B15" s="8"/>
      <c r="C15" s="24">
        <v>2</v>
      </c>
      <c r="D15" s="19" t="s">
        <v>19</v>
      </c>
      <c r="E15" s="19"/>
      <c r="F15" s="19"/>
      <c r="G15" s="20" t="s">
        <v>20</v>
      </c>
      <c r="H15" s="19" t="s">
        <v>21</v>
      </c>
      <c r="I15" s="21">
        <v>170</v>
      </c>
      <c r="J15" s="412">
        <f>+APU!J12</f>
        <v>144160</v>
      </c>
      <c r="K15" s="405">
        <f t="shared" si="0"/>
        <v>24507200</v>
      </c>
      <c r="L15" s="10"/>
      <c r="M15" s="1"/>
      <c r="P15" s="402"/>
    </row>
    <row r="16" spans="1:16" ht="30" customHeight="1">
      <c r="A16" s="1"/>
      <c r="B16" s="8"/>
      <c r="C16" s="18">
        <v>3</v>
      </c>
      <c r="D16" s="19" t="s">
        <v>22</v>
      </c>
      <c r="E16" s="19"/>
      <c r="F16" s="19"/>
      <c r="G16" s="20" t="s">
        <v>23</v>
      </c>
      <c r="H16" s="19" t="s">
        <v>21</v>
      </c>
      <c r="I16" s="21">
        <v>20</v>
      </c>
      <c r="J16" s="412">
        <f>+APU!J19</f>
        <v>228106</v>
      </c>
      <c r="K16" s="405">
        <f t="shared" si="0"/>
        <v>4562120</v>
      </c>
      <c r="L16" s="10"/>
      <c r="M16" s="1"/>
      <c r="P16" s="402"/>
    </row>
    <row r="17" spans="1:16" ht="30" customHeight="1">
      <c r="A17" s="1"/>
      <c r="B17" s="8"/>
      <c r="C17" s="24">
        <v>4</v>
      </c>
      <c r="D17" s="19" t="s">
        <v>24</v>
      </c>
      <c r="E17" s="19"/>
      <c r="F17" s="19"/>
      <c r="G17" s="20" t="s">
        <v>25</v>
      </c>
      <c r="H17" s="19" t="s">
        <v>21</v>
      </c>
      <c r="I17" s="21">
        <v>130</v>
      </c>
      <c r="J17" s="412">
        <f>+APU!J25</f>
        <v>115527</v>
      </c>
      <c r="K17" s="405">
        <f t="shared" si="0"/>
        <v>15018510</v>
      </c>
      <c r="L17" s="10"/>
      <c r="M17" s="1"/>
      <c r="P17" s="402"/>
    </row>
    <row r="18" spans="1:16" ht="30" customHeight="1">
      <c r="A18" s="1"/>
      <c r="B18" s="8"/>
      <c r="C18" s="24">
        <v>5</v>
      </c>
      <c r="D18" s="19" t="s">
        <v>26</v>
      </c>
      <c r="E18" s="19"/>
      <c r="F18" s="19"/>
      <c r="G18" s="20" t="s">
        <v>27</v>
      </c>
      <c r="H18" s="19" t="s">
        <v>21</v>
      </c>
      <c r="I18" s="21">
        <v>60</v>
      </c>
      <c r="J18" s="412">
        <f>+APU!J32</f>
        <v>33754</v>
      </c>
      <c r="K18" s="405">
        <f t="shared" si="0"/>
        <v>2025240</v>
      </c>
      <c r="L18" s="10"/>
      <c r="M18" s="1"/>
      <c r="P18" s="402"/>
    </row>
    <row r="19" spans="1:16" ht="30" customHeight="1">
      <c r="A19" s="1"/>
      <c r="B19" s="8"/>
      <c r="C19" s="18">
        <v>6</v>
      </c>
      <c r="D19" s="19" t="s">
        <v>28</v>
      </c>
      <c r="E19" s="19"/>
      <c r="F19" s="19"/>
      <c r="G19" s="20" t="s">
        <v>29</v>
      </c>
      <c r="H19" s="19" t="s">
        <v>21</v>
      </c>
      <c r="I19" s="21">
        <v>40</v>
      </c>
      <c r="J19" s="412">
        <f>+APU!J37</f>
        <v>49092</v>
      </c>
      <c r="K19" s="405">
        <f t="shared" si="0"/>
        <v>1963680</v>
      </c>
      <c r="L19" s="10"/>
      <c r="M19" s="1"/>
      <c r="P19" s="402"/>
    </row>
    <row r="20" spans="1:16" ht="30" customHeight="1">
      <c r="A20" s="1"/>
      <c r="B20" s="8"/>
      <c r="C20" s="18">
        <v>7</v>
      </c>
      <c r="D20" s="32">
        <v>1060</v>
      </c>
      <c r="E20" s="19"/>
      <c r="F20" s="19"/>
      <c r="G20" s="20" t="s">
        <v>422</v>
      </c>
      <c r="H20" s="19" t="s">
        <v>18</v>
      </c>
      <c r="I20" s="21">
        <v>120</v>
      </c>
      <c r="J20" s="412">
        <f>+APU!J42</f>
        <v>8206</v>
      </c>
      <c r="K20" s="405">
        <f t="shared" si="0"/>
        <v>984720</v>
      </c>
      <c r="L20" s="10"/>
      <c r="M20" s="1"/>
      <c r="P20" s="402"/>
    </row>
    <row r="21" spans="1:16" ht="30" customHeight="1" thickBot="1">
      <c r="A21" s="1"/>
      <c r="B21" s="8"/>
      <c r="C21" s="753" t="s">
        <v>30</v>
      </c>
      <c r="D21" s="754"/>
      <c r="E21" s="754"/>
      <c r="F21" s="754"/>
      <c r="G21" s="754"/>
      <c r="H21" s="755"/>
      <c r="I21" s="411"/>
      <c r="J21" s="413"/>
      <c r="K21" s="406">
        <f>SUM(K14:K20)</f>
        <v>49356070</v>
      </c>
      <c r="L21" s="10"/>
      <c r="M21" s="1"/>
      <c r="P21" s="402"/>
    </row>
    <row r="22" spans="1:16" ht="30" customHeight="1" thickBot="1">
      <c r="A22" s="1"/>
      <c r="B22" s="8"/>
      <c r="C22" s="28"/>
      <c r="D22" s="15"/>
      <c r="E22" s="16"/>
      <c r="F22" s="16"/>
      <c r="G22" s="16" t="s">
        <v>31</v>
      </c>
      <c r="H22" s="16"/>
      <c r="I22" s="16"/>
      <c r="J22" s="16"/>
      <c r="K22" s="16"/>
      <c r="L22" s="10"/>
      <c r="M22" s="1"/>
      <c r="P22" s="402"/>
    </row>
    <row r="23" spans="1:16" ht="30" customHeight="1">
      <c r="A23" s="1"/>
      <c r="B23" s="8"/>
      <c r="C23" s="18">
        <v>8</v>
      </c>
      <c r="D23" s="19" t="s">
        <v>32</v>
      </c>
      <c r="E23" s="19"/>
      <c r="F23" s="19"/>
      <c r="G23" s="20" t="s">
        <v>33</v>
      </c>
      <c r="H23" s="19" t="s">
        <v>21</v>
      </c>
      <c r="I23" s="410">
        <v>30</v>
      </c>
      <c r="J23" s="415">
        <f>+APU!J50</f>
        <v>149319</v>
      </c>
      <c r="K23" s="405">
        <f>ROUND(J23*I23,0)</f>
        <v>4479570</v>
      </c>
      <c r="L23" s="10"/>
      <c r="M23" s="1"/>
      <c r="P23" s="402"/>
    </row>
    <row r="24" spans="1:16" ht="33" customHeight="1">
      <c r="A24" s="1"/>
      <c r="B24" s="8"/>
      <c r="C24" s="18">
        <v>9</v>
      </c>
      <c r="D24" s="32" t="s">
        <v>423</v>
      </c>
      <c r="E24" s="19"/>
      <c r="F24" s="19"/>
      <c r="G24" s="20" t="s">
        <v>34</v>
      </c>
      <c r="H24" s="19" t="s">
        <v>21</v>
      </c>
      <c r="I24" s="21">
        <v>170</v>
      </c>
      <c r="J24" s="416">
        <f>+APU!J57</f>
        <v>208324</v>
      </c>
      <c r="K24" s="405">
        <f>ROUND(J24*I24,0)</f>
        <v>35415080</v>
      </c>
      <c r="L24" s="10"/>
      <c r="M24" s="1"/>
      <c r="P24" s="402"/>
    </row>
    <row r="25" spans="1:16" ht="30" customHeight="1" thickBot="1">
      <c r="A25" s="1"/>
      <c r="B25" s="8"/>
      <c r="C25" s="34" t="s">
        <v>30</v>
      </c>
      <c r="D25" s="35"/>
      <c r="E25" s="36"/>
      <c r="F25" s="35"/>
      <c r="G25" s="35"/>
      <c r="H25" s="35"/>
      <c r="I25" s="411"/>
      <c r="J25" s="418"/>
      <c r="K25" s="407">
        <f>SUM(K23:K24)</f>
        <v>39894650</v>
      </c>
      <c r="L25" s="10"/>
      <c r="M25" s="1"/>
      <c r="P25" s="402"/>
    </row>
    <row r="26" spans="1:16" ht="30" customHeight="1" thickBot="1">
      <c r="A26" s="1"/>
      <c r="B26" s="8"/>
      <c r="C26" s="15"/>
      <c r="D26" s="15"/>
      <c r="E26" s="16"/>
      <c r="F26" s="16"/>
      <c r="G26" s="16" t="s">
        <v>35</v>
      </c>
      <c r="H26" s="16"/>
      <c r="I26" s="16"/>
      <c r="J26" s="16"/>
      <c r="K26" s="16"/>
      <c r="L26" s="10"/>
      <c r="M26" s="1"/>
      <c r="P26" s="402"/>
    </row>
    <row r="27" spans="1:16" ht="45.75" customHeight="1">
      <c r="A27" s="1"/>
      <c r="B27" s="8"/>
      <c r="C27" s="18">
        <v>10</v>
      </c>
      <c r="D27" s="38" t="s">
        <v>36</v>
      </c>
      <c r="E27" s="38"/>
      <c r="F27" s="38"/>
      <c r="G27" s="39" t="s">
        <v>37</v>
      </c>
      <c r="H27" s="38" t="s">
        <v>21</v>
      </c>
      <c r="I27" s="502">
        <v>90</v>
      </c>
      <c r="J27" s="504">
        <f>+APU!J65</f>
        <v>941573</v>
      </c>
      <c r="K27" s="505">
        <f>ROUND(J27*I27,0)</f>
        <v>84741570</v>
      </c>
      <c r="L27" s="10"/>
      <c r="M27" s="1"/>
      <c r="P27" s="402"/>
    </row>
    <row r="28" spans="1:16" ht="45.75" customHeight="1">
      <c r="A28" s="1"/>
      <c r="B28" s="8"/>
      <c r="C28" s="18">
        <v>11</v>
      </c>
      <c r="D28" s="38" t="s">
        <v>36</v>
      </c>
      <c r="E28" s="38"/>
      <c r="F28" s="38"/>
      <c r="G28" s="39" t="s">
        <v>424</v>
      </c>
      <c r="H28" s="38" t="s">
        <v>21</v>
      </c>
      <c r="I28" s="503">
        <v>90</v>
      </c>
      <c r="J28" s="504">
        <f>+APU!J78</f>
        <v>1048067</v>
      </c>
      <c r="K28" s="23">
        <f>ROUND(J28*I28,0)</f>
        <v>94326030</v>
      </c>
      <c r="L28" s="10"/>
      <c r="M28" s="1"/>
      <c r="P28" s="402"/>
    </row>
    <row r="29" spans="1:16" ht="45.75" customHeight="1">
      <c r="A29" s="1"/>
      <c r="B29" s="8"/>
      <c r="C29" s="18">
        <v>12</v>
      </c>
      <c r="D29" s="507" t="s">
        <v>426</v>
      </c>
      <c r="E29" s="38"/>
      <c r="F29" s="38"/>
      <c r="G29" s="39" t="s">
        <v>425</v>
      </c>
      <c r="H29" s="38" t="s">
        <v>18</v>
      </c>
      <c r="I29" s="503">
        <v>1200</v>
      </c>
      <c r="J29" s="504">
        <f>+APU!J91</f>
        <v>4549</v>
      </c>
      <c r="K29" s="23">
        <f>ROUND(J29*I29,0)</f>
        <v>5458800</v>
      </c>
      <c r="L29" s="10"/>
      <c r="M29" s="1"/>
      <c r="P29" s="402"/>
    </row>
    <row r="30" spans="1:16" ht="51.75" customHeight="1">
      <c r="A30" s="1"/>
      <c r="B30" s="8"/>
      <c r="C30" s="18">
        <v>13</v>
      </c>
      <c r="D30" s="507">
        <v>23.004000000000001</v>
      </c>
      <c r="E30" s="38"/>
      <c r="F30" s="38"/>
      <c r="G30" s="39" t="s">
        <v>427</v>
      </c>
      <c r="H30" s="38" t="s">
        <v>21</v>
      </c>
      <c r="I30" s="503">
        <v>100</v>
      </c>
      <c r="J30" s="504">
        <f>+APU!J100</f>
        <v>1150115</v>
      </c>
      <c r="K30" s="23">
        <f>ROUND(J30*I30,0)</f>
        <v>115011500</v>
      </c>
      <c r="L30" s="10"/>
      <c r="M30" s="1"/>
      <c r="P30" s="402"/>
    </row>
    <row r="31" spans="1:16" ht="45.75" customHeight="1">
      <c r="A31" s="1"/>
      <c r="B31" s="8"/>
      <c r="C31" s="18">
        <v>14</v>
      </c>
      <c r="D31" s="38" t="s">
        <v>38</v>
      </c>
      <c r="E31" s="38"/>
      <c r="F31" s="38"/>
      <c r="G31" s="39" t="s">
        <v>428</v>
      </c>
      <c r="H31" s="38" t="s">
        <v>21</v>
      </c>
      <c r="I31" s="21">
        <v>20</v>
      </c>
      <c r="J31" s="504">
        <f>+APU!J111</f>
        <v>1291477</v>
      </c>
      <c r="K31" s="23">
        <f>ROUND(J31*I31,0)</f>
        <v>25829540</v>
      </c>
      <c r="L31" s="10"/>
      <c r="M31" s="1"/>
      <c r="P31" s="402"/>
    </row>
    <row r="32" spans="1:16" ht="30" customHeight="1" thickBot="1">
      <c r="A32" s="1"/>
      <c r="B32" s="8"/>
      <c r="C32" s="42" t="s">
        <v>30</v>
      </c>
      <c r="D32" s="43"/>
      <c r="E32" s="43"/>
      <c r="F32" s="43"/>
      <c r="G32" s="44"/>
      <c r="H32" s="43"/>
      <c r="I32" s="411"/>
      <c r="J32" s="501"/>
      <c r="K32" s="408">
        <f>SUM(K27:K31)</f>
        <v>325367440</v>
      </c>
      <c r="L32" s="10"/>
      <c r="M32" s="1"/>
      <c r="P32" s="402"/>
    </row>
    <row r="33" spans="1:16" ht="30" customHeight="1" thickBot="1">
      <c r="A33" s="1"/>
      <c r="B33" s="8"/>
      <c r="C33" s="15"/>
      <c r="D33" s="16"/>
      <c r="E33" s="16"/>
      <c r="F33" s="16"/>
      <c r="G33" s="16" t="s">
        <v>39</v>
      </c>
      <c r="H33" s="16"/>
      <c r="I33" s="16"/>
      <c r="J33" s="16"/>
      <c r="K33" s="514"/>
      <c r="L33" s="10"/>
      <c r="M33" s="1"/>
      <c r="P33" s="402"/>
    </row>
    <row r="34" spans="1:16" ht="41.25" customHeight="1">
      <c r="A34" s="1"/>
      <c r="B34" s="8"/>
      <c r="C34" s="444">
        <v>15</v>
      </c>
      <c r="D34" s="445" t="s">
        <v>40</v>
      </c>
      <c r="E34" s="445"/>
      <c r="F34" s="445"/>
      <c r="G34" s="446" t="s">
        <v>429</v>
      </c>
      <c r="H34" s="445" t="s">
        <v>18</v>
      </c>
      <c r="I34" s="414">
        <v>320</v>
      </c>
      <c r="J34" s="508">
        <f>+APU!J120</f>
        <v>98852</v>
      </c>
      <c r="K34" s="505">
        <f>ROUND(J34*I34,0)</f>
        <v>31632640</v>
      </c>
      <c r="L34" s="10"/>
      <c r="M34" s="1"/>
      <c r="P34" s="402"/>
    </row>
    <row r="35" spans="1:16" ht="57" customHeight="1">
      <c r="A35" s="1"/>
      <c r="B35" s="8"/>
      <c r="C35" s="24">
        <v>16</v>
      </c>
      <c r="D35" s="38" t="s">
        <v>41</v>
      </c>
      <c r="E35" s="38"/>
      <c r="F35" s="38"/>
      <c r="G35" s="39" t="s">
        <v>42</v>
      </c>
      <c r="H35" s="38" t="s">
        <v>15</v>
      </c>
      <c r="I35" s="403">
        <v>150</v>
      </c>
      <c r="J35" s="509">
        <f>+APU!J130</f>
        <v>64702</v>
      </c>
      <c r="K35" s="23">
        <f>ROUND(J35*I35,0)</f>
        <v>9705300</v>
      </c>
      <c r="L35" s="10"/>
      <c r="M35" s="1"/>
      <c r="P35" s="402"/>
    </row>
    <row r="36" spans="1:16" ht="57" customHeight="1">
      <c r="A36" s="1"/>
      <c r="B36" s="8"/>
      <c r="C36" s="24">
        <v>17</v>
      </c>
      <c r="D36" s="506">
        <v>21034</v>
      </c>
      <c r="E36" s="38"/>
      <c r="F36" s="38"/>
      <c r="G36" s="39" t="s">
        <v>430</v>
      </c>
      <c r="H36" s="38" t="s">
        <v>18</v>
      </c>
      <c r="I36" s="403">
        <v>300</v>
      </c>
      <c r="J36" s="509">
        <f>+APU!J139</f>
        <v>165518</v>
      </c>
      <c r="K36" s="23">
        <f>ROUND(J36*I36,0)</f>
        <v>49655400</v>
      </c>
      <c r="L36" s="10"/>
      <c r="M36" s="1"/>
      <c r="P36" s="402"/>
    </row>
    <row r="37" spans="1:16" ht="30" customHeight="1" thickBot="1">
      <c r="A37" s="1"/>
      <c r="B37" s="8"/>
      <c r="C37" s="34" t="s">
        <v>30</v>
      </c>
      <c r="D37" s="47"/>
      <c r="E37" s="47"/>
      <c r="F37" s="47"/>
      <c r="G37" s="48"/>
      <c r="H37" s="49"/>
      <c r="I37" s="417"/>
      <c r="J37" s="510"/>
      <c r="K37" s="37">
        <f>SUM(K34:K36)</f>
        <v>90993340</v>
      </c>
      <c r="L37" s="10"/>
      <c r="M37" s="1"/>
      <c r="P37" s="402"/>
    </row>
    <row r="38" spans="1:16" ht="30" customHeight="1" thickBot="1">
      <c r="A38" s="1"/>
      <c r="B38" s="8"/>
      <c r="C38" s="28"/>
      <c r="D38" s="29"/>
      <c r="E38" s="29"/>
      <c r="F38" s="29"/>
      <c r="G38" s="29" t="s">
        <v>43</v>
      </c>
      <c r="H38" s="29"/>
      <c r="I38" s="29"/>
      <c r="J38" s="29"/>
      <c r="K38" s="17"/>
      <c r="L38" s="10"/>
      <c r="M38" s="1"/>
      <c r="P38" s="402"/>
    </row>
    <row r="39" spans="1:16" ht="30" customHeight="1">
      <c r="A39" s="1"/>
      <c r="B39" s="8"/>
      <c r="C39" s="18">
        <v>18</v>
      </c>
      <c r="D39" s="38" t="s">
        <v>44</v>
      </c>
      <c r="E39" s="38"/>
      <c r="F39" s="38"/>
      <c r="G39" s="39" t="s">
        <v>45</v>
      </c>
      <c r="H39" s="38" t="s">
        <v>15</v>
      </c>
      <c r="I39" s="403">
        <v>500</v>
      </c>
      <c r="J39" s="513">
        <f>+APU!J151</f>
        <v>10224</v>
      </c>
      <c r="K39" s="505">
        <f>ROUND(J39*I39,0)</f>
        <v>5112000</v>
      </c>
      <c r="L39" s="10"/>
      <c r="M39" s="1"/>
      <c r="P39" s="402"/>
    </row>
    <row r="40" spans="1:16" ht="30" customHeight="1">
      <c r="A40" s="1"/>
      <c r="B40" s="8"/>
      <c r="C40" s="18">
        <v>19</v>
      </c>
      <c r="D40" s="38" t="s">
        <v>46</v>
      </c>
      <c r="E40" s="38"/>
      <c r="F40" s="38"/>
      <c r="G40" s="39" t="s">
        <v>47</v>
      </c>
      <c r="H40" s="38" t="s">
        <v>15</v>
      </c>
      <c r="I40" s="403">
        <v>250</v>
      </c>
      <c r="J40" s="412">
        <f>+APU!J157</f>
        <v>8297</v>
      </c>
      <c r="K40" s="23">
        <f>ROUND(J40*I40,0)</f>
        <v>2074250</v>
      </c>
      <c r="L40" s="10"/>
      <c r="M40" s="1"/>
      <c r="P40" s="402"/>
    </row>
    <row r="41" spans="1:16" ht="30" customHeight="1">
      <c r="A41" s="1"/>
      <c r="B41" s="8"/>
      <c r="C41" s="24">
        <v>20</v>
      </c>
      <c r="D41" s="51" t="s">
        <v>48</v>
      </c>
      <c r="E41" s="51"/>
      <c r="F41" s="51"/>
      <c r="G41" s="52" t="s">
        <v>49</v>
      </c>
      <c r="H41" s="51" t="s">
        <v>15</v>
      </c>
      <c r="I41" s="403">
        <v>500</v>
      </c>
      <c r="J41" s="412">
        <f>+APU!J163</f>
        <v>9409</v>
      </c>
      <c r="K41" s="23">
        <f>ROUND(J41*I41,0)</f>
        <v>4704500</v>
      </c>
      <c r="L41" s="10"/>
      <c r="M41" s="1"/>
      <c r="P41" s="402"/>
    </row>
    <row r="42" spans="1:16" ht="30" customHeight="1" thickBot="1">
      <c r="A42" s="1"/>
      <c r="B42" s="8"/>
      <c r="C42" s="34" t="s">
        <v>30</v>
      </c>
      <c r="D42" s="53"/>
      <c r="E42" s="53"/>
      <c r="F42" s="53"/>
      <c r="G42" s="54"/>
      <c r="H42" s="55"/>
      <c r="I42" s="404"/>
      <c r="J42" s="511"/>
      <c r="K42" s="512">
        <f>SUM(K39:K41)</f>
        <v>11890750</v>
      </c>
      <c r="L42" s="10"/>
      <c r="M42" s="1"/>
      <c r="P42" s="402"/>
    </row>
    <row r="43" spans="1:16" ht="30" customHeight="1" thickBot="1">
      <c r="A43" s="1"/>
      <c r="B43" s="8"/>
      <c r="C43" s="15"/>
      <c r="D43" s="16"/>
      <c r="E43" s="16"/>
      <c r="F43" s="16"/>
      <c r="G43" s="16" t="s">
        <v>50</v>
      </c>
      <c r="H43" s="16"/>
      <c r="I43" s="16"/>
      <c r="J43" s="16"/>
      <c r="K43" s="515"/>
      <c r="L43" s="10"/>
      <c r="M43" s="1"/>
      <c r="P43" s="402"/>
    </row>
    <row r="44" spans="1:16" ht="30" customHeight="1">
      <c r="A44" s="1"/>
      <c r="B44" s="8"/>
      <c r="C44" s="18">
        <v>21</v>
      </c>
      <c r="D44" s="38" t="s">
        <v>51</v>
      </c>
      <c r="E44" s="38"/>
      <c r="F44" s="38"/>
      <c r="G44" s="39" t="s">
        <v>52</v>
      </c>
      <c r="H44" s="38" t="s">
        <v>15</v>
      </c>
      <c r="I44" s="403">
        <v>160</v>
      </c>
      <c r="J44" s="513">
        <f>+APU!J170</f>
        <v>17355</v>
      </c>
      <c r="K44" s="23">
        <f>ROUND(J44*I44,0)</f>
        <v>2776800</v>
      </c>
      <c r="L44" s="10"/>
      <c r="M44" s="1"/>
      <c r="P44" s="402"/>
    </row>
    <row r="45" spans="1:16" ht="30" customHeight="1">
      <c r="A45" s="1"/>
      <c r="B45" s="8"/>
      <c r="C45" s="18">
        <v>22</v>
      </c>
      <c r="D45" s="506">
        <v>23046</v>
      </c>
      <c r="E45" s="38"/>
      <c r="F45" s="38"/>
      <c r="G45" s="39" t="s">
        <v>432</v>
      </c>
      <c r="H45" s="38" t="s">
        <v>54</v>
      </c>
      <c r="I45" s="403">
        <v>540</v>
      </c>
      <c r="J45" s="412">
        <f>+APU!J175</f>
        <v>15804</v>
      </c>
      <c r="K45" s="23">
        <f>ROUND(J45*I45,0)</f>
        <v>8534160</v>
      </c>
      <c r="L45" s="10"/>
      <c r="M45" s="1"/>
      <c r="P45" s="402"/>
    </row>
    <row r="46" spans="1:16" ht="30" customHeight="1">
      <c r="A46" s="1"/>
      <c r="B46" s="8"/>
      <c r="C46" s="24">
        <v>23</v>
      </c>
      <c r="D46" s="38" t="s">
        <v>431</v>
      </c>
      <c r="E46" s="38"/>
      <c r="F46" s="38"/>
      <c r="G46" s="39" t="s">
        <v>53</v>
      </c>
      <c r="H46" s="38" t="s">
        <v>54</v>
      </c>
      <c r="I46" s="403">
        <v>2507</v>
      </c>
      <c r="J46" s="412">
        <f>+APU!J181</f>
        <v>8734</v>
      </c>
      <c r="K46" s="23">
        <f>ROUND(J46*I46,0)</f>
        <v>21896138</v>
      </c>
      <c r="L46" s="10"/>
      <c r="M46" s="1"/>
      <c r="P46" s="402"/>
    </row>
    <row r="47" spans="1:16" ht="30" customHeight="1" thickBot="1">
      <c r="A47" s="1"/>
      <c r="B47" s="8"/>
      <c r="C47" s="34" t="s">
        <v>30</v>
      </c>
      <c r="D47" s="43"/>
      <c r="E47" s="43"/>
      <c r="F47" s="43"/>
      <c r="G47" s="44"/>
      <c r="H47" s="43"/>
      <c r="I47" s="403"/>
      <c r="J47" s="511"/>
      <c r="K47" s="58">
        <f>SUM(K44:K46)</f>
        <v>33207098</v>
      </c>
      <c r="L47" s="10"/>
      <c r="M47" s="1"/>
      <c r="P47" s="402"/>
    </row>
    <row r="48" spans="1:16" ht="30" customHeight="1" thickBot="1">
      <c r="A48" s="1"/>
      <c r="B48" s="8"/>
      <c r="C48" s="15"/>
      <c r="D48" s="16"/>
      <c r="E48" s="16"/>
      <c r="F48" s="16"/>
      <c r="G48" s="16" t="s">
        <v>56</v>
      </c>
      <c r="H48" s="16"/>
      <c r="I48" s="16"/>
      <c r="J48" s="16"/>
      <c r="K48" s="515"/>
      <c r="L48" s="10"/>
      <c r="M48" s="1"/>
      <c r="P48" s="402"/>
    </row>
    <row r="49" spans="1:21" ht="50.25" customHeight="1">
      <c r="A49" s="1"/>
      <c r="B49" s="8"/>
      <c r="C49" s="18">
        <v>24</v>
      </c>
      <c r="D49" s="38" t="s">
        <v>57</v>
      </c>
      <c r="E49" s="38"/>
      <c r="F49" s="38"/>
      <c r="G49" s="39" t="s">
        <v>433</v>
      </c>
      <c r="H49" s="38" t="s">
        <v>58</v>
      </c>
      <c r="I49" s="410">
        <v>3</v>
      </c>
      <c r="J49" s="504">
        <f>+APU!J188</f>
        <v>817831</v>
      </c>
      <c r="K49" s="23">
        <f t="shared" ref="K49:K58" si="1">ROUND(J49*I49,0)</f>
        <v>2453493</v>
      </c>
      <c r="L49" s="10"/>
      <c r="M49" s="1"/>
      <c r="P49" s="402"/>
    </row>
    <row r="50" spans="1:21" ht="59.25" customHeight="1">
      <c r="A50" s="1"/>
      <c r="B50" s="8"/>
      <c r="C50" s="18">
        <v>25</v>
      </c>
      <c r="D50" s="38" t="s">
        <v>59</v>
      </c>
      <c r="E50" s="38"/>
      <c r="F50" s="38"/>
      <c r="G50" s="39" t="s">
        <v>435</v>
      </c>
      <c r="H50" s="38" t="s">
        <v>21</v>
      </c>
      <c r="I50" s="21">
        <v>80</v>
      </c>
      <c r="J50" s="504">
        <f>+APU!J198</f>
        <v>121127</v>
      </c>
      <c r="K50" s="23">
        <f t="shared" si="1"/>
        <v>9690160</v>
      </c>
      <c r="L50" s="10"/>
      <c r="M50" s="1"/>
      <c r="P50" s="402"/>
    </row>
    <row r="51" spans="1:21" ht="65.25" customHeight="1">
      <c r="A51" s="1"/>
      <c r="B51" s="8"/>
      <c r="C51" s="18">
        <v>26</v>
      </c>
      <c r="D51" s="38" t="s">
        <v>61</v>
      </c>
      <c r="E51" s="38"/>
      <c r="F51" s="38"/>
      <c r="G51" s="39" t="s">
        <v>62</v>
      </c>
      <c r="H51" s="38" t="s">
        <v>15</v>
      </c>
      <c r="I51" s="21">
        <v>200</v>
      </c>
      <c r="J51" s="504">
        <f>+APU!J205</f>
        <v>158606</v>
      </c>
      <c r="K51" s="23">
        <f t="shared" si="1"/>
        <v>31721200</v>
      </c>
      <c r="L51" s="10"/>
      <c r="M51" s="1"/>
      <c r="P51" s="402"/>
    </row>
    <row r="52" spans="1:21" ht="30" customHeight="1">
      <c r="A52" s="1"/>
      <c r="B52" s="8"/>
      <c r="C52" s="18">
        <v>27</v>
      </c>
      <c r="D52" s="506">
        <v>2055</v>
      </c>
      <c r="E52" s="38"/>
      <c r="F52" s="38"/>
      <c r="G52" s="39" t="s">
        <v>454</v>
      </c>
      <c r="H52" s="38" t="s">
        <v>21</v>
      </c>
      <c r="I52" s="40">
        <v>450</v>
      </c>
      <c r="J52" s="504">
        <f>+APU!J220</f>
        <v>36365</v>
      </c>
      <c r="K52" s="23">
        <f t="shared" si="1"/>
        <v>16364250</v>
      </c>
      <c r="L52" s="10"/>
      <c r="M52" s="1"/>
      <c r="P52" s="402"/>
    </row>
    <row r="53" spans="1:21" ht="39" customHeight="1">
      <c r="A53" s="1"/>
      <c r="B53" s="8"/>
      <c r="C53" s="18">
        <v>28</v>
      </c>
      <c r="D53" s="38" t="s">
        <v>63</v>
      </c>
      <c r="E53" s="38"/>
      <c r="F53" s="38"/>
      <c r="G53" s="39" t="s">
        <v>64</v>
      </c>
      <c r="H53" s="38" t="s">
        <v>65</v>
      </c>
      <c r="I53" s="40">
        <v>45</v>
      </c>
      <c r="J53" s="504">
        <f>+APU!J226</f>
        <v>230501</v>
      </c>
      <c r="K53" s="23">
        <f t="shared" si="1"/>
        <v>10372545</v>
      </c>
      <c r="L53" s="10"/>
      <c r="M53" s="1"/>
      <c r="P53" s="402"/>
    </row>
    <row r="54" spans="1:21" ht="30" customHeight="1">
      <c r="A54" s="1"/>
      <c r="B54" s="8"/>
      <c r="C54" s="18">
        <v>29</v>
      </c>
      <c r="D54" s="38" t="s">
        <v>68</v>
      </c>
      <c r="E54" s="38"/>
      <c r="F54" s="38"/>
      <c r="G54" s="39" t="s">
        <v>69</v>
      </c>
      <c r="H54" s="38" t="s">
        <v>65</v>
      </c>
      <c r="I54" s="40">
        <v>80</v>
      </c>
      <c r="J54" s="504">
        <f>+APU!J246</f>
        <v>77293</v>
      </c>
      <c r="K54" s="23">
        <f t="shared" si="1"/>
        <v>6183440</v>
      </c>
      <c r="L54" s="10"/>
      <c r="M54" s="1"/>
    </row>
    <row r="55" spans="1:21" ht="30" customHeight="1">
      <c r="A55" s="1"/>
      <c r="B55" s="8"/>
      <c r="C55" s="18">
        <v>30</v>
      </c>
      <c r="D55" s="38" t="s">
        <v>68</v>
      </c>
      <c r="E55" s="38"/>
      <c r="F55" s="38"/>
      <c r="G55" s="39" t="s">
        <v>87</v>
      </c>
      <c r="H55" s="38" t="s">
        <v>65</v>
      </c>
      <c r="I55" s="40">
        <v>120</v>
      </c>
      <c r="J55" s="504">
        <f>+APU!J250</f>
        <v>86688</v>
      </c>
      <c r="K55" s="23">
        <f t="shared" si="1"/>
        <v>10402560</v>
      </c>
      <c r="L55" s="10"/>
      <c r="M55" s="1"/>
      <c r="P55" s="402"/>
      <c r="Q55" s="1"/>
      <c r="R55" s="1"/>
      <c r="S55" s="1"/>
      <c r="T55" s="1"/>
      <c r="U55" s="1"/>
    </row>
    <row r="56" spans="1:21" ht="58.5" customHeight="1">
      <c r="A56" s="1"/>
      <c r="B56" s="8"/>
      <c r="C56" s="18">
        <v>31</v>
      </c>
      <c r="D56" s="38" t="s">
        <v>458</v>
      </c>
      <c r="E56" s="38"/>
      <c r="F56" s="38"/>
      <c r="G56" s="39" t="s">
        <v>463</v>
      </c>
      <c r="H56" s="38" t="s">
        <v>18</v>
      </c>
      <c r="I56" s="40">
        <v>100</v>
      </c>
      <c r="J56" s="504">
        <f>+APU!J253</f>
        <v>62083</v>
      </c>
      <c r="K56" s="23">
        <f t="shared" si="1"/>
        <v>6208300</v>
      </c>
      <c r="L56" s="10"/>
      <c r="M56" s="1"/>
      <c r="P56" s="402"/>
      <c r="Q56" s="1"/>
      <c r="R56" s="1"/>
      <c r="S56" s="1"/>
      <c r="T56" s="1"/>
      <c r="U56" s="1"/>
    </row>
    <row r="57" spans="1:21" ht="42.75" customHeight="1">
      <c r="A57" s="1"/>
      <c r="B57" s="8"/>
      <c r="C57" s="18">
        <v>32</v>
      </c>
      <c r="D57" s="38" t="s">
        <v>455</v>
      </c>
      <c r="E57" s="38"/>
      <c r="F57" s="38"/>
      <c r="G57" s="39" t="s">
        <v>464</v>
      </c>
      <c r="H57" s="38" t="s">
        <v>15</v>
      </c>
      <c r="I57" s="40">
        <v>200</v>
      </c>
      <c r="J57" s="504">
        <f>+APU!J256</f>
        <v>6887</v>
      </c>
      <c r="K57" s="23">
        <f t="shared" si="1"/>
        <v>1377400</v>
      </c>
      <c r="L57" s="10"/>
      <c r="M57" s="1"/>
      <c r="P57" s="402"/>
      <c r="Q57" s="1"/>
      <c r="R57" s="1"/>
      <c r="S57" s="1"/>
      <c r="T57" s="1"/>
      <c r="U57" s="1"/>
    </row>
    <row r="58" spans="1:21" ht="30" customHeight="1">
      <c r="A58" s="1"/>
      <c r="B58" s="8"/>
      <c r="C58" s="18">
        <v>33</v>
      </c>
      <c r="D58" s="38" t="s">
        <v>70</v>
      </c>
      <c r="E58" s="38"/>
      <c r="F58" s="38"/>
      <c r="G58" s="39" t="s">
        <v>71</v>
      </c>
      <c r="H58" s="38" t="s">
        <v>72</v>
      </c>
      <c r="I58" s="40">
        <v>1</v>
      </c>
      <c r="J58" s="504">
        <f>+'PROTOCOLO DE BIOSEGURIDAD'!M17</f>
        <v>4517304</v>
      </c>
      <c r="K58" s="23">
        <f t="shared" si="1"/>
        <v>4517304</v>
      </c>
      <c r="L58" s="10"/>
      <c r="M58" s="1"/>
      <c r="P58" s="402"/>
      <c r="Q58" s="534"/>
      <c r="R58" s="1"/>
      <c r="S58" s="1"/>
      <c r="T58" s="1"/>
      <c r="U58" s="1"/>
    </row>
    <row r="59" spans="1:21" ht="30" customHeight="1" thickBot="1">
      <c r="A59" s="1"/>
      <c r="B59" s="8"/>
      <c r="C59" s="34" t="s">
        <v>30</v>
      </c>
      <c r="D59" s="47"/>
      <c r="E59" s="47"/>
      <c r="F59" s="47"/>
      <c r="G59" s="60"/>
      <c r="H59" s="49"/>
      <c r="I59" s="61"/>
      <c r="J59" s="50"/>
      <c r="K59" s="37">
        <f>SUM(K49:K58)</f>
        <v>99290652</v>
      </c>
      <c r="L59" s="10"/>
      <c r="M59" s="1"/>
      <c r="P59" s="402"/>
      <c r="Q59" s="534"/>
      <c r="R59" s="1"/>
      <c r="S59" s="1"/>
      <c r="T59" s="1"/>
      <c r="U59" s="1"/>
    </row>
    <row r="60" spans="1:21" s="66" customFormat="1" ht="30" customHeight="1" thickBot="1">
      <c r="A60" s="62"/>
      <c r="B60" s="63"/>
      <c r="C60" s="585" t="s">
        <v>73</v>
      </c>
      <c r="D60" s="586"/>
      <c r="E60" s="586"/>
      <c r="F60" s="586"/>
      <c r="G60" s="586"/>
      <c r="H60" s="586"/>
      <c r="I60" s="586"/>
      <c r="J60" s="587"/>
      <c r="K60" s="64">
        <f>K21+K25+K32+K37+K42+K47+K59</f>
        <v>650000000</v>
      </c>
      <c r="L60" s="65"/>
      <c r="M60" s="62"/>
      <c r="O60" s="544"/>
      <c r="P60" s="402"/>
      <c r="Q60" s="535"/>
      <c r="R60" s="62"/>
      <c r="S60" s="534"/>
      <c r="T60" s="62"/>
      <c r="U60" s="62"/>
    </row>
    <row r="61" spans="1:21" s="66" customFormat="1" ht="17.25" thickBot="1">
      <c r="A61" s="62"/>
      <c r="B61" s="63"/>
      <c r="C61" s="67"/>
      <c r="D61" s="67"/>
      <c r="E61" s="67"/>
      <c r="F61" s="67"/>
      <c r="G61" s="67"/>
      <c r="H61" s="67"/>
      <c r="I61" s="67"/>
      <c r="J61" s="67"/>
      <c r="K61" s="68"/>
      <c r="L61" s="65"/>
      <c r="M61" s="62"/>
      <c r="P61" s="402">
        <v>650000000</v>
      </c>
      <c r="Q61" s="62"/>
      <c r="R61" s="62"/>
      <c r="S61" s="62"/>
      <c r="T61" s="62"/>
      <c r="U61" s="62"/>
    </row>
    <row r="62" spans="1:21" s="66" customFormat="1" ht="20.25" customHeight="1">
      <c r="A62" s="62"/>
      <c r="B62" s="63"/>
      <c r="C62" s="69"/>
      <c r="D62" s="70"/>
      <c r="E62" s="69"/>
      <c r="F62" s="69"/>
      <c r="G62" s="588"/>
      <c r="H62" s="589"/>
      <c r="I62" s="590"/>
      <c r="J62" s="71"/>
      <c r="K62" s="72"/>
      <c r="L62" s="65"/>
      <c r="M62" s="62"/>
      <c r="O62" s="532"/>
      <c r="P62" s="549">
        <f>+K60-P61</f>
        <v>0</v>
      </c>
    </row>
    <row r="63" spans="1:21" s="66" customFormat="1" ht="27" customHeight="1" thickBot="1">
      <c r="A63" s="62"/>
      <c r="B63" s="63"/>
      <c r="C63" s="69"/>
      <c r="D63" s="73"/>
      <c r="E63" s="73"/>
      <c r="F63" s="73"/>
      <c r="G63" s="74" t="s">
        <v>352</v>
      </c>
      <c r="H63" s="75"/>
      <c r="I63" s="76"/>
      <c r="J63" s="77"/>
      <c r="K63" s="78">
        <f>K60</f>
        <v>650000000</v>
      </c>
      <c r="L63" s="65"/>
      <c r="M63" s="62"/>
      <c r="O63" s="532"/>
      <c r="P63" s="62"/>
      <c r="Q63" s="62"/>
      <c r="R63" s="62"/>
    </row>
    <row r="64" spans="1:21" s="66" customFormat="1" ht="22.5" customHeight="1" thickBot="1">
      <c r="A64" s="62"/>
      <c r="B64" s="63"/>
      <c r="C64" s="69"/>
      <c r="D64" s="70"/>
      <c r="E64" s="69"/>
      <c r="F64" s="69"/>
      <c r="G64" s="79" t="s">
        <v>74</v>
      </c>
      <c r="H64" s="80"/>
      <c r="I64" s="81"/>
      <c r="J64" s="82"/>
      <c r="K64" s="64">
        <f>K63</f>
        <v>650000000</v>
      </c>
      <c r="L64" s="65"/>
      <c r="M64" s="62"/>
      <c r="O64" s="402"/>
      <c r="P64" s="534">
        <f>+K63/(1+0.3656)</f>
        <v>475981253.6613943</v>
      </c>
      <c r="Q64" s="534"/>
      <c r="R64" s="62"/>
    </row>
    <row r="65" spans="1:18" s="66" customFormat="1">
      <c r="A65" s="62"/>
      <c r="B65" s="63"/>
      <c r="C65" s="69"/>
      <c r="D65" s="70"/>
      <c r="E65" s="70"/>
      <c r="F65" s="70"/>
      <c r="G65" s="69"/>
      <c r="H65" s="69"/>
      <c r="I65" s="83"/>
      <c r="J65" s="84"/>
      <c r="K65" s="85"/>
      <c r="L65" s="65"/>
      <c r="M65" s="62"/>
      <c r="O65" s="532"/>
      <c r="P65" s="62"/>
      <c r="Q65" s="557">
        <f>+P64-P67</f>
        <v>-0.33860570192337036</v>
      </c>
      <c r="R65" s="62"/>
    </row>
    <row r="66" spans="1:18" s="66" customFormat="1" ht="46.5" customHeight="1">
      <c r="A66" s="62"/>
      <c r="B66" s="63"/>
      <c r="C66" s="575" t="s">
        <v>75</v>
      </c>
      <c r="D66" s="576"/>
      <c r="E66" s="576"/>
      <c r="F66" s="576"/>
      <c r="G66" s="576"/>
      <c r="H66" s="591" t="s">
        <v>7</v>
      </c>
      <c r="I66" s="591"/>
      <c r="J66" s="591"/>
      <c r="K66" s="87" t="s">
        <v>76</v>
      </c>
      <c r="L66" s="86"/>
      <c r="M66" s="62"/>
      <c r="O66" s="533"/>
      <c r="P66" s="549"/>
      <c r="Q66" s="545"/>
    </row>
    <row r="67" spans="1:18" s="66" customFormat="1" ht="45.75" customHeight="1">
      <c r="A67" s="62"/>
      <c r="B67" s="63"/>
      <c r="C67" s="575" t="s">
        <v>77</v>
      </c>
      <c r="D67" s="576"/>
      <c r="E67" s="576"/>
      <c r="F67" s="576"/>
      <c r="G67" s="576"/>
      <c r="H67" s="577" t="s">
        <v>78</v>
      </c>
      <c r="I67" s="577"/>
      <c r="J67" s="87" t="s">
        <v>79</v>
      </c>
      <c r="K67" s="88">
        <f>+AIU!J49</f>
        <v>0.30559999999999998</v>
      </c>
      <c r="L67" s="86"/>
      <c r="M67" s="62"/>
      <c r="P67" s="557">
        <v>475981254</v>
      </c>
      <c r="Q67" s="546"/>
    </row>
    <row r="68" spans="1:18" s="66" customFormat="1" ht="30" customHeight="1">
      <c r="A68" s="62"/>
      <c r="B68" s="63"/>
      <c r="C68" s="575" t="s">
        <v>80</v>
      </c>
      <c r="D68" s="576"/>
      <c r="E68" s="576"/>
      <c r="F68" s="576"/>
      <c r="G68" s="576"/>
      <c r="H68" s="597" t="s">
        <v>81</v>
      </c>
      <c r="I68" s="598"/>
      <c r="J68" s="87" t="s">
        <v>82</v>
      </c>
      <c r="K68" s="88">
        <v>0</v>
      </c>
      <c r="L68" s="86"/>
      <c r="M68" s="62"/>
      <c r="Q68" s="545"/>
    </row>
    <row r="69" spans="1:18" s="89" customFormat="1" ht="46.5" customHeight="1">
      <c r="A69" s="62"/>
      <c r="B69" s="63"/>
      <c r="C69" s="599" t="s">
        <v>445</v>
      </c>
      <c r="D69" s="600"/>
      <c r="E69" s="600"/>
      <c r="F69" s="600"/>
      <c r="G69" s="600"/>
      <c r="H69" s="591" t="s">
        <v>83</v>
      </c>
      <c r="I69" s="577"/>
      <c r="J69" s="87" t="s">
        <v>84</v>
      </c>
      <c r="K69" s="88">
        <v>0.06</v>
      </c>
      <c r="L69" s="65"/>
      <c r="M69" s="62"/>
    </row>
    <row r="70" spans="1:18" ht="51" customHeight="1">
      <c r="A70" s="1"/>
      <c r="B70" s="8"/>
      <c r="C70" s="575" t="s">
        <v>446</v>
      </c>
      <c r="D70" s="576"/>
      <c r="E70" s="576"/>
      <c r="F70" s="576"/>
      <c r="G70" s="576"/>
      <c r="H70" s="577" t="s">
        <v>85</v>
      </c>
      <c r="I70" s="577"/>
      <c r="J70" s="87" t="s">
        <v>86</v>
      </c>
      <c r="K70" s="88">
        <f>SUM(K67:K69)</f>
        <v>0.36559999999999998</v>
      </c>
      <c r="L70" s="10"/>
      <c r="M70" s="1"/>
      <c r="Q70" s="547"/>
    </row>
    <row r="71" spans="1:18" ht="48.75" customHeight="1">
      <c r="A71" s="1"/>
      <c r="B71" s="8"/>
      <c r="C71" s="594" t="s">
        <v>447</v>
      </c>
      <c r="D71" s="576"/>
      <c r="E71" s="576"/>
      <c r="F71" s="576"/>
      <c r="G71" s="576"/>
      <c r="H71" s="595"/>
      <c r="I71" s="595"/>
      <c r="J71" s="595"/>
      <c r="K71" s="596"/>
      <c r="L71" s="10"/>
      <c r="M71" s="1"/>
    </row>
    <row r="72" spans="1:18" ht="17.25" thickBot="1">
      <c r="A72" s="1"/>
      <c r="B72" s="90"/>
      <c r="C72" s="91"/>
      <c r="D72" s="91"/>
      <c r="E72" s="92"/>
      <c r="F72" s="91"/>
      <c r="G72" s="93"/>
      <c r="H72" s="91"/>
      <c r="I72" s="91"/>
      <c r="J72" s="91"/>
      <c r="K72" s="91"/>
      <c r="L72" s="94"/>
      <c r="M72" s="1"/>
    </row>
    <row r="73" spans="1:18" ht="17.25" thickTop="1">
      <c r="A73" s="1"/>
      <c r="B73" s="1"/>
      <c r="C73" s="1"/>
      <c r="D73" s="1"/>
      <c r="E73" s="2"/>
      <c r="F73" s="1"/>
      <c r="G73" s="1"/>
      <c r="H73" s="1"/>
      <c r="I73" s="1"/>
      <c r="J73" s="1"/>
      <c r="K73" s="1"/>
      <c r="L73" s="1"/>
      <c r="M73" s="1"/>
    </row>
  </sheetData>
  <mergeCells count="29">
    <mergeCell ref="C71:G71"/>
    <mergeCell ref="H71:K71"/>
    <mergeCell ref="C68:G68"/>
    <mergeCell ref="H68:I68"/>
    <mergeCell ref="C69:G69"/>
    <mergeCell ref="H69:I69"/>
    <mergeCell ref="C70:G70"/>
    <mergeCell ref="H70:I70"/>
    <mergeCell ref="K11:K12"/>
    <mergeCell ref="C60:J60"/>
    <mergeCell ref="G62:I62"/>
    <mergeCell ref="C66:G66"/>
    <mergeCell ref="H66:J66"/>
    <mergeCell ref="J11:J12"/>
    <mergeCell ref="C21:H21"/>
    <mergeCell ref="C67:G67"/>
    <mergeCell ref="H67:I67"/>
    <mergeCell ref="C11:C12"/>
    <mergeCell ref="D11:D12"/>
    <mergeCell ref="E11:F11"/>
    <mergeCell ref="G11:G12"/>
    <mergeCell ref="H11:H12"/>
    <mergeCell ref="I11:I12"/>
    <mergeCell ref="C3:F3"/>
    <mergeCell ref="C10:K10"/>
    <mergeCell ref="C5:K5"/>
    <mergeCell ref="C6:K6"/>
    <mergeCell ref="C7:K8"/>
    <mergeCell ref="C9:K9"/>
  </mergeCells>
  <pageMargins left="0.51181102362204722" right="0.51181102362204722" top="0.74803149606299213" bottom="0.55118110236220474" header="0.31496062992125984" footer="0.31496062992125984"/>
  <pageSetup scale="46" orientation="portrait" horizontalDpi="1200" verticalDpi="1200" r:id="rId1"/>
  <rowBreaks count="1" manualBreakCount="1">
    <brk id="47"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77"/>
  <sheetViews>
    <sheetView topLeftCell="A52" zoomScale="70" zoomScaleNormal="70" workbookViewId="0">
      <selection activeCell="F82" sqref="F82"/>
    </sheetView>
  </sheetViews>
  <sheetFormatPr baseColWidth="10" defaultRowHeight="12.75"/>
  <cols>
    <col min="2" max="2" width="5.140625" customWidth="1"/>
    <col min="3" max="3" width="9.28515625" customWidth="1"/>
    <col min="4" max="4" width="9.85546875" customWidth="1"/>
    <col min="5" max="5" width="9.7109375" customWidth="1"/>
    <col min="6" max="6" width="61.140625" customWidth="1"/>
    <col min="10" max="10" width="25.42578125" customWidth="1"/>
    <col min="11" max="11" width="4.42578125" customWidth="1"/>
  </cols>
  <sheetData>
    <row r="1" spans="1:11" ht="13.5" thickBot="1"/>
    <row r="2" spans="1:11" ht="16.5" thickTop="1">
      <c r="A2" s="4"/>
      <c r="B2" s="5"/>
      <c r="C2" s="5"/>
      <c r="D2" s="6"/>
      <c r="E2" s="5"/>
      <c r="F2" s="5"/>
      <c r="G2" s="5"/>
      <c r="H2" s="5"/>
      <c r="I2" s="5"/>
      <c r="J2" s="5"/>
      <c r="K2" s="433"/>
    </row>
    <row r="3" spans="1:11" ht="15.75">
      <c r="A3" s="8"/>
      <c r="B3" s="601" t="s">
        <v>355</v>
      </c>
      <c r="C3" s="602"/>
      <c r="D3" s="602"/>
      <c r="E3" s="603"/>
      <c r="F3" s="9"/>
      <c r="G3" s="9"/>
      <c r="H3" s="9"/>
      <c r="I3" s="9"/>
      <c r="J3" s="9"/>
      <c r="K3" s="434"/>
    </row>
    <row r="4" spans="1:11" ht="15.75">
      <c r="A4" s="8"/>
      <c r="B4" s="421" t="s">
        <v>0</v>
      </c>
      <c r="C4" s="422" t="s">
        <v>356</v>
      </c>
      <c r="D4" s="423" t="s">
        <v>2</v>
      </c>
      <c r="E4" s="424">
        <v>2</v>
      </c>
      <c r="F4" s="9"/>
      <c r="G4" s="9"/>
      <c r="H4" s="9"/>
      <c r="I4" s="9"/>
      <c r="J4" s="9"/>
      <c r="K4" s="434"/>
    </row>
    <row r="5" spans="1:11" ht="16.5" thickBot="1">
      <c r="A5" s="8"/>
      <c r="B5" s="430"/>
      <c r="C5" s="431"/>
      <c r="D5" s="430"/>
      <c r="E5" s="431"/>
      <c r="F5" s="9"/>
      <c r="G5" s="9"/>
      <c r="H5" s="9"/>
      <c r="I5" s="9"/>
      <c r="J5" s="9"/>
      <c r="K5" s="434"/>
    </row>
    <row r="6" spans="1:11" ht="15.75">
      <c r="A6" s="8"/>
      <c r="B6" s="604" t="s">
        <v>3</v>
      </c>
      <c r="C6" s="605"/>
      <c r="D6" s="605"/>
      <c r="E6" s="605"/>
      <c r="F6" s="605"/>
      <c r="G6" s="605"/>
      <c r="H6" s="605"/>
      <c r="I6" s="605"/>
      <c r="J6" s="606"/>
      <c r="K6" s="434"/>
    </row>
    <row r="7" spans="1:11" ht="15.75">
      <c r="A7" s="8"/>
      <c r="B7" s="607" t="s">
        <v>4</v>
      </c>
      <c r="C7" s="608"/>
      <c r="D7" s="608"/>
      <c r="E7" s="608"/>
      <c r="F7" s="608"/>
      <c r="G7" s="608"/>
      <c r="H7" s="608"/>
      <c r="I7" s="608"/>
      <c r="J7" s="609"/>
      <c r="K7" s="434"/>
    </row>
    <row r="8" spans="1:11" ht="15.75" customHeight="1">
      <c r="A8" s="12"/>
      <c r="B8" s="610" t="s">
        <v>361</v>
      </c>
      <c r="C8" s="571"/>
      <c r="D8" s="571"/>
      <c r="E8" s="571"/>
      <c r="F8" s="571"/>
      <c r="G8" s="571"/>
      <c r="H8" s="571"/>
      <c r="I8" s="571"/>
      <c r="J8" s="611"/>
      <c r="K8" s="434"/>
    </row>
    <row r="9" spans="1:11" ht="49.5" customHeight="1">
      <c r="A9" s="8"/>
      <c r="B9" s="610"/>
      <c r="C9" s="571"/>
      <c r="D9" s="571"/>
      <c r="E9" s="571"/>
      <c r="F9" s="571"/>
      <c r="G9" s="571"/>
      <c r="H9" s="571"/>
      <c r="I9" s="571"/>
      <c r="J9" s="611"/>
      <c r="K9" s="434"/>
    </row>
    <row r="10" spans="1:11" ht="52.5" customHeight="1" thickBot="1">
      <c r="A10" s="8"/>
      <c r="B10" s="612" t="s">
        <v>360</v>
      </c>
      <c r="C10" s="573"/>
      <c r="D10" s="573"/>
      <c r="E10" s="573"/>
      <c r="F10" s="573"/>
      <c r="G10" s="573"/>
      <c r="H10" s="573"/>
      <c r="I10" s="573"/>
      <c r="J10" s="613"/>
      <c r="K10" s="434"/>
    </row>
    <row r="11" spans="1:11" ht="33.75" customHeight="1" thickBot="1">
      <c r="A11" s="8"/>
      <c r="B11" s="561" t="str">
        <f>+'PRESUPUESTO OFICIAL'!C10</f>
        <v>“MANTENIMIENTO Y REHABILITACIÓN DE VÍAS URBANAS, MEDIANTE LA REPARACIÓN Y CONSTRUCCIÓN DE PAVIMENTOS Y PEATONALES EN LA COMUNA 1 – ATARDECERES EN LA CIUDAD DE MANIZALES”</v>
      </c>
      <c r="C11" s="562"/>
      <c r="D11" s="562"/>
      <c r="E11" s="562"/>
      <c r="F11" s="562"/>
      <c r="G11" s="562"/>
      <c r="H11" s="562"/>
      <c r="I11" s="562"/>
      <c r="J11" s="563"/>
      <c r="K11" s="434"/>
    </row>
    <row r="12" spans="1:11" ht="15.75" customHeight="1">
      <c r="A12" s="8"/>
      <c r="B12" s="578"/>
      <c r="C12" s="580" t="s">
        <v>5</v>
      </c>
      <c r="D12" s="582" t="s">
        <v>6</v>
      </c>
      <c r="E12" s="582"/>
      <c r="F12" s="578" t="s">
        <v>7</v>
      </c>
      <c r="G12" s="580" t="s">
        <v>8</v>
      </c>
      <c r="H12" s="580" t="s">
        <v>9</v>
      </c>
      <c r="I12" s="592" t="s">
        <v>10</v>
      </c>
      <c r="J12" s="583" t="s">
        <v>11</v>
      </c>
      <c r="K12" s="434"/>
    </row>
    <row r="13" spans="1:11" ht="32.25" thickBot="1">
      <c r="A13" s="8"/>
      <c r="B13" s="579"/>
      <c r="C13" s="581"/>
      <c r="D13" s="14" t="s">
        <v>12</v>
      </c>
      <c r="E13" s="14" t="s">
        <v>13</v>
      </c>
      <c r="F13" s="579"/>
      <c r="G13" s="581"/>
      <c r="H13" s="581"/>
      <c r="I13" s="593"/>
      <c r="J13" s="584"/>
      <c r="K13" s="434"/>
    </row>
    <row r="14" spans="1:11" ht="16.5" thickBot="1">
      <c r="A14" s="8"/>
      <c r="B14" s="15"/>
      <c r="C14" s="16"/>
      <c r="D14" s="16"/>
      <c r="E14" s="16"/>
      <c r="F14" s="16" t="s">
        <v>14</v>
      </c>
      <c r="G14" s="16"/>
      <c r="H14" s="16"/>
      <c r="I14" s="16"/>
      <c r="J14" s="17"/>
      <c r="K14" s="434"/>
    </row>
    <row r="15" spans="1:11" ht="48" customHeight="1">
      <c r="A15" s="8"/>
      <c r="B15" s="18"/>
      <c r="C15" s="19"/>
      <c r="D15" s="19"/>
      <c r="E15" s="19"/>
      <c r="F15" s="20"/>
      <c r="G15" s="19"/>
      <c r="H15" s="21"/>
      <c r="I15" s="22"/>
      <c r="J15" s="23"/>
      <c r="K15" s="434"/>
    </row>
    <row r="16" spans="1:11" ht="39" customHeight="1">
      <c r="A16" s="8"/>
      <c r="B16" s="24"/>
      <c r="C16" s="19"/>
      <c r="D16" s="19"/>
      <c r="E16" s="19"/>
      <c r="F16" s="20"/>
      <c r="G16" s="19"/>
      <c r="H16" s="21"/>
      <c r="I16" s="22"/>
      <c r="J16" s="23"/>
      <c r="K16" s="434"/>
    </row>
    <row r="17" spans="1:11" ht="51.75" customHeight="1">
      <c r="A17" s="8"/>
      <c r="B17" s="24"/>
      <c r="C17" s="19"/>
      <c r="D17" s="19"/>
      <c r="E17" s="19"/>
      <c r="F17" s="20"/>
      <c r="G17" s="19"/>
      <c r="H17" s="21"/>
      <c r="I17" s="22"/>
      <c r="J17" s="23"/>
      <c r="K17" s="434"/>
    </row>
    <row r="18" spans="1:11" ht="45.75" customHeight="1">
      <c r="A18" s="8"/>
      <c r="B18" s="18"/>
      <c r="C18" s="19"/>
      <c r="D18" s="19"/>
      <c r="E18" s="19"/>
      <c r="F18" s="20"/>
      <c r="G18" s="19"/>
      <c r="H18" s="21"/>
      <c r="I18" s="22"/>
      <c r="J18" s="23"/>
      <c r="K18" s="434"/>
    </row>
    <row r="19" spans="1:11" ht="25.5" customHeight="1">
      <c r="A19" s="8"/>
      <c r="B19" s="24"/>
      <c r="C19" s="19"/>
      <c r="D19" s="19"/>
      <c r="E19" s="19"/>
      <c r="F19" s="20"/>
      <c r="G19" s="19"/>
      <c r="H19" s="21"/>
      <c r="I19" s="22"/>
      <c r="J19" s="23"/>
      <c r="K19" s="434"/>
    </row>
    <row r="20" spans="1:11" ht="39.75" customHeight="1">
      <c r="A20" s="8"/>
      <c r="B20" s="24"/>
      <c r="C20" s="19"/>
      <c r="D20" s="19"/>
      <c r="E20" s="19"/>
      <c r="F20" s="20"/>
      <c r="G20" s="19"/>
      <c r="H20" s="21"/>
      <c r="I20" s="22"/>
      <c r="J20" s="23"/>
      <c r="K20" s="434"/>
    </row>
    <row r="21" spans="1:11" ht="51" customHeight="1">
      <c r="A21" s="8"/>
      <c r="B21" s="18"/>
      <c r="C21" s="19"/>
      <c r="D21" s="19"/>
      <c r="E21" s="19"/>
      <c r="F21" s="20"/>
      <c r="G21" s="19"/>
      <c r="H21" s="21"/>
      <c r="I21" s="22"/>
      <c r="J21" s="23"/>
      <c r="K21" s="434"/>
    </row>
    <row r="22" spans="1:11" ht="18">
      <c r="A22" s="8"/>
      <c r="B22" s="25" t="s">
        <v>30</v>
      </c>
      <c r="C22" s="19"/>
      <c r="D22" s="19"/>
      <c r="E22" s="19"/>
      <c r="F22" s="20"/>
      <c r="G22" s="19"/>
      <c r="H22" s="21"/>
      <c r="I22" s="26"/>
      <c r="J22" s="27">
        <f>SUM(J15:J21)</f>
        <v>0</v>
      </c>
      <c r="K22" s="434"/>
    </row>
    <row r="23" spans="1:11" ht="16.5" thickBot="1">
      <c r="A23" s="8"/>
      <c r="B23" s="28"/>
      <c r="C23" s="29"/>
      <c r="D23" s="29"/>
      <c r="E23" s="29"/>
      <c r="F23" s="29" t="s">
        <v>31</v>
      </c>
      <c r="G23" s="29"/>
      <c r="H23" s="29"/>
      <c r="I23" s="29">
        <v>0</v>
      </c>
      <c r="J23" s="30"/>
      <c r="K23" s="434"/>
    </row>
    <row r="24" spans="1:11" ht="15.75">
      <c r="A24" s="8"/>
      <c r="B24" s="18"/>
      <c r="C24" s="19"/>
      <c r="D24" s="19"/>
      <c r="E24" s="19"/>
      <c r="F24" s="31"/>
      <c r="G24" s="19"/>
      <c r="H24" s="21"/>
      <c r="I24" s="22"/>
      <c r="J24" s="23"/>
      <c r="K24" s="434"/>
    </row>
    <row r="25" spans="1:11" ht="15.75">
      <c r="A25" s="8"/>
      <c r="B25" s="18"/>
      <c r="C25" s="32"/>
      <c r="D25" s="19"/>
      <c r="E25" s="19"/>
      <c r="F25" s="20"/>
      <c r="G25" s="19"/>
      <c r="H25" s="21"/>
      <c r="I25" s="22"/>
      <c r="J25" s="23"/>
      <c r="K25" s="434"/>
    </row>
    <row r="26" spans="1:11" ht="16.5">
      <c r="A26" s="33"/>
      <c r="B26" s="18"/>
      <c r="C26" s="19"/>
      <c r="D26" s="19"/>
      <c r="E26" s="19"/>
      <c r="F26" s="31"/>
      <c r="G26" s="19"/>
      <c r="H26" s="21"/>
      <c r="I26" s="22"/>
      <c r="J26" s="23"/>
      <c r="K26" s="434"/>
    </row>
    <row r="27" spans="1:11" ht="18.75" thickBot="1">
      <c r="A27" s="8"/>
      <c r="B27" s="34" t="s">
        <v>30</v>
      </c>
      <c r="C27" s="35"/>
      <c r="D27" s="36"/>
      <c r="E27" s="35"/>
      <c r="F27" s="35"/>
      <c r="G27" s="35"/>
      <c r="H27" s="21"/>
      <c r="I27" s="35">
        <v>0</v>
      </c>
      <c r="J27" s="37">
        <f>SUM(J24:J26)</f>
        <v>0</v>
      </c>
      <c r="K27" s="434"/>
    </row>
    <row r="28" spans="1:11" ht="16.5" thickBot="1">
      <c r="A28" s="8"/>
      <c r="B28" s="15"/>
      <c r="C28" s="16"/>
      <c r="D28" s="16"/>
      <c r="E28" s="16"/>
      <c r="F28" s="16" t="s">
        <v>35</v>
      </c>
      <c r="G28" s="16"/>
      <c r="H28" s="16"/>
      <c r="I28" s="16">
        <v>0</v>
      </c>
      <c r="J28" s="17"/>
      <c r="K28" s="434"/>
    </row>
    <row r="29" spans="1:11" ht="66.75" customHeight="1">
      <c r="A29" s="8"/>
      <c r="B29" s="18"/>
      <c r="C29" s="38"/>
      <c r="D29" s="38"/>
      <c r="E29" s="38"/>
      <c r="F29" s="39"/>
      <c r="G29" s="38"/>
      <c r="H29" s="40"/>
      <c r="I29" s="22"/>
      <c r="J29" s="23"/>
      <c r="K29" s="434"/>
    </row>
    <row r="30" spans="1:11" ht="63.75" customHeight="1">
      <c r="A30" s="8"/>
      <c r="B30" s="18"/>
      <c r="C30" s="38"/>
      <c r="D30" s="38"/>
      <c r="E30" s="38"/>
      <c r="F30" s="39"/>
      <c r="G30" s="41"/>
      <c r="H30" s="21"/>
      <c r="I30" s="22"/>
      <c r="J30" s="23"/>
      <c r="K30" s="434"/>
    </row>
    <row r="31" spans="1:11" ht="18.75" thickBot="1">
      <c r="A31" s="8"/>
      <c r="B31" s="42" t="s">
        <v>30</v>
      </c>
      <c r="C31" s="43"/>
      <c r="D31" s="43"/>
      <c r="E31" s="43"/>
      <c r="F31" s="44"/>
      <c r="G31" s="43"/>
      <c r="H31" s="21"/>
      <c r="I31" s="45">
        <v>0</v>
      </c>
      <c r="J31" s="46">
        <f>SUM(J29:J30)</f>
        <v>0</v>
      </c>
      <c r="K31" s="434"/>
    </row>
    <row r="32" spans="1:11" ht="16.5" thickBot="1">
      <c r="A32" s="8"/>
      <c r="B32" s="15"/>
      <c r="C32" s="16"/>
      <c r="D32" s="16"/>
      <c r="E32" s="16"/>
      <c r="F32" s="16" t="s">
        <v>39</v>
      </c>
      <c r="G32" s="16"/>
      <c r="H32" s="16"/>
      <c r="I32" s="16">
        <v>0</v>
      </c>
      <c r="J32" s="17"/>
      <c r="K32" s="434"/>
    </row>
    <row r="33" spans="1:11" ht="53.25" customHeight="1">
      <c r="A33" s="8"/>
      <c r="B33" s="18"/>
      <c r="C33" s="38"/>
      <c r="D33" s="38"/>
      <c r="E33" s="38"/>
      <c r="F33" s="39"/>
      <c r="G33" s="38"/>
      <c r="H33" s="21"/>
      <c r="I33" s="22"/>
      <c r="J33" s="23"/>
      <c r="K33" s="434"/>
    </row>
    <row r="34" spans="1:11" ht="48.75" customHeight="1">
      <c r="A34" s="8"/>
      <c r="B34" s="24"/>
      <c r="C34" s="38"/>
      <c r="D34" s="38"/>
      <c r="E34" s="38"/>
      <c r="F34" s="39"/>
      <c r="G34" s="38"/>
      <c r="H34" s="21"/>
      <c r="I34" s="22"/>
      <c r="J34" s="23"/>
      <c r="K34" s="434"/>
    </row>
    <row r="35" spans="1:11" ht="18.75" thickBot="1">
      <c r="A35" s="8"/>
      <c r="B35" s="34" t="s">
        <v>30</v>
      </c>
      <c r="C35" s="47"/>
      <c r="D35" s="47"/>
      <c r="E35" s="47"/>
      <c r="F35" s="48"/>
      <c r="G35" s="49"/>
      <c r="H35" s="21"/>
      <c r="I35" s="50">
        <v>0</v>
      </c>
      <c r="J35" s="37">
        <f>SUM(J33:J34)</f>
        <v>0</v>
      </c>
      <c r="K35" s="434"/>
    </row>
    <row r="36" spans="1:11" ht="16.5" thickBot="1">
      <c r="A36" s="8"/>
      <c r="B36" s="15"/>
      <c r="C36" s="16"/>
      <c r="D36" s="16"/>
      <c r="E36" s="16"/>
      <c r="F36" s="16" t="s">
        <v>43</v>
      </c>
      <c r="G36" s="16"/>
      <c r="H36" s="16"/>
      <c r="I36" s="16">
        <v>0</v>
      </c>
      <c r="J36" s="17"/>
      <c r="K36" s="434"/>
    </row>
    <row r="37" spans="1:11" ht="51.75" customHeight="1">
      <c r="A37" s="8"/>
      <c r="B37" s="18"/>
      <c r="C37" s="38"/>
      <c r="D37" s="38"/>
      <c r="E37" s="38"/>
      <c r="F37" s="39"/>
      <c r="G37" s="38"/>
      <c r="H37" s="21"/>
      <c r="I37" s="22"/>
      <c r="J37" s="23"/>
      <c r="K37" s="434"/>
    </row>
    <row r="38" spans="1:11" ht="22.5" customHeight="1">
      <c r="A38" s="8"/>
      <c r="B38" s="18"/>
      <c r="C38" s="38"/>
      <c r="D38" s="38"/>
      <c r="E38" s="38"/>
      <c r="F38" s="39"/>
      <c r="G38" s="38"/>
      <c r="H38" s="21"/>
      <c r="I38" s="22"/>
      <c r="J38" s="23"/>
      <c r="K38" s="434"/>
    </row>
    <row r="39" spans="1:11" ht="30" customHeight="1">
      <c r="A39" s="8"/>
      <c r="B39" s="24"/>
      <c r="C39" s="51"/>
      <c r="D39" s="51"/>
      <c r="E39" s="51"/>
      <c r="F39" s="52"/>
      <c r="G39" s="51"/>
      <c r="H39" s="21"/>
      <c r="I39" s="22"/>
      <c r="J39" s="23"/>
      <c r="K39" s="434"/>
    </row>
    <row r="40" spans="1:11" ht="18.75" thickBot="1">
      <c r="A40" s="8"/>
      <c r="B40" s="34" t="s">
        <v>30</v>
      </c>
      <c r="C40" s="53"/>
      <c r="D40" s="53"/>
      <c r="E40" s="53"/>
      <c r="F40" s="54"/>
      <c r="G40" s="55"/>
      <c r="H40" s="56"/>
      <c r="I40" s="26">
        <v>0</v>
      </c>
      <c r="J40" s="57">
        <f>SUM(J37:J39)</f>
        <v>0</v>
      </c>
      <c r="K40" s="434"/>
    </row>
    <row r="41" spans="1:11" ht="16.5" thickBot="1">
      <c r="A41" s="8"/>
      <c r="B41" s="28"/>
      <c r="C41" s="29"/>
      <c r="D41" s="29"/>
      <c r="E41" s="29"/>
      <c r="F41" s="29" t="s">
        <v>50</v>
      </c>
      <c r="G41" s="29"/>
      <c r="H41" s="16"/>
      <c r="I41" s="16">
        <v>0</v>
      </c>
      <c r="J41" s="17"/>
      <c r="K41" s="434"/>
    </row>
    <row r="42" spans="1:11" ht="30" customHeight="1">
      <c r="A42" s="8"/>
      <c r="B42" s="18"/>
      <c r="C42" s="38"/>
      <c r="D42" s="38"/>
      <c r="E42" s="38"/>
      <c r="F42" s="39"/>
      <c r="G42" s="38"/>
      <c r="H42" s="21"/>
      <c r="I42" s="22"/>
      <c r="J42" s="23"/>
      <c r="K42" s="434"/>
    </row>
    <row r="43" spans="1:11" ht="45" customHeight="1">
      <c r="A43" s="8"/>
      <c r="B43" s="24"/>
      <c r="C43" s="38"/>
      <c r="D43" s="38"/>
      <c r="E43" s="38"/>
      <c r="F43" s="39"/>
      <c r="G43" s="38"/>
      <c r="H43" s="21"/>
      <c r="I43" s="22"/>
      <c r="J43" s="23"/>
      <c r="K43" s="434"/>
    </row>
    <row r="44" spans="1:11" ht="18.75" thickBot="1">
      <c r="A44" s="8"/>
      <c r="B44" s="34" t="s">
        <v>30</v>
      </c>
      <c r="C44" s="43"/>
      <c r="D44" s="43"/>
      <c r="E44" s="43"/>
      <c r="F44" s="44"/>
      <c r="G44" s="43"/>
      <c r="H44" s="21"/>
      <c r="I44" s="45">
        <v>0</v>
      </c>
      <c r="J44" s="58">
        <f>SUM(J42:J43)</f>
        <v>0</v>
      </c>
      <c r="K44" s="434"/>
    </row>
    <row r="45" spans="1:11" ht="16.5" thickBot="1">
      <c r="A45" s="8"/>
      <c r="B45" s="15"/>
      <c r="C45" s="16"/>
      <c r="D45" s="16"/>
      <c r="E45" s="16"/>
      <c r="F45" s="16" t="s">
        <v>55</v>
      </c>
      <c r="G45" s="16"/>
      <c r="H45" s="16"/>
      <c r="I45" s="16">
        <v>0</v>
      </c>
      <c r="J45" s="17"/>
      <c r="K45" s="434"/>
    </row>
    <row r="46" spans="1:11" ht="60.75" customHeight="1">
      <c r="A46" s="8"/>
      <c r="B46" s="18"/>
      <c r="C46" s="38"/>
      <c r="D46" s="38"/>
      <c r="E46" s="38"/>
      <c r="F46" s="39"/>
      <c r="G46" s="38"/>
      <c r="H46" s="21"/>
      <c r="I46" s="22"/>
      <c r="J46" s="23"/>
      <c r="K46" s="434"/>
    </row>
    <row r="47" spans="1:11" ht="44.25" customHeight="1">
      <c r="A47" s="8"/>
      <c r="B47" s="24"/>
      <c r="C47" s="38"/>
      <c r="D47" s="38"/>
      <c r="E47" s="38"/>
      <c r="F47" s="59"/>
      <c r="G47" s="38"/>
      <c r="H47" s="21"/>
      <c r="I47" s="22"/>
      <c r="J47" s="23"/>
      <c r="K47" s="434"/>
    </row>
    <row r="48" spans="1:11" ht="18.75" thickBot="1">
      <c r="A48" s="8"/>
      <c r="B48" s="34" t="s">
        <v>30</v>
      </c>
      <c r="C48" s="47"/>
      <c r="D48" s="47"/>
      <c r="E48" s="47"/>
      <c r="F48" s="48"/>
      <c r="G48" s="49"/>
      <c r="H48" s="21"/>
      <c r="I48" s="50">
        <v>0</v>
      </c>
      <c r="J48" s="37">
        <f>SUM(J46:J47)</f>
        <v>0</v>
      </c>
      <c r="K48" s="434"/>
    </row>
    <row r="49" spans="1:11" ht="16.5" thickBot="1">
      <c r="A49" s="8"/>
      <c r="B49" s="15"/>
      <c r="C49" s="16"/>
      <c r="D49" s="16"/>
      <c r="E49" s="16"/>
      <c r="F49" s="16" t="s">
        <v>56</v>
      </c>
      <c r="G49" s="16"/>
      <c r="H49" s="16"/>
      <c r="I49" s="16">
        <v>0</v>
      </c>
      <c r="J49" s="17"/>
      <c r="K49" s="434"/>
    </row>
    <row r="50" spans="1:11" ht="57.75" customHeight="1">
      <c r="A50" s="8"/>
      <c r="B50" s="18"/>
      <c r="C50" s="38"/>
      <c r="D50" s="38"/>
      <c r="E50" s="38"/>
      <c r="F50" s="39"/>
      <c r="G50" s="38"/>
      <c r="H50" s="21"/>
      <c r="I50" s="22"/>
      <c r="J50" s="23"/>
      <c r="K50" s="434"/>
    </row>
    <row r="51" spans="1:11" ht="53.25" customHeight="1">
      <c r="A51" s="8"/>
      <c r="B51" s="18"/>
      <c r="C51" s="38"/>
      <c r="D51" s="38"/>
      <c r="E51" s="38"/>
      <c r="F51" s="39"/>
      <c r="G51" s="38"/>
      <c r="H51" s="21"/>
      <c r="I51" s="22"/>
      <c r="J51" s="23"/>
      <c r="K51" s="434"/>
    </row>
    <row r="52" spans="1:11" ht="42.75" customHeight="1">
      <c r="A52" s="8"/>
      <c r="B52" s="18"/>
      <c r="C52" s="38"/>
      <c r="D52" s="38"/>
      <c r="E52" s="38"/>
      <c r="F52" s="39"/>
      <c r="G52" s="38"/>
      <c r="H52" s="21"/>
      <c r="I52" s="22"/>
      <c r="J52" s="23"/>
      <c r="K52" s="434"/>
    </row>
    <row r="53" spans="1:11" ht="107.25" customHeight="1">
      <c r="A53" s="8"/>
      <c r="B53" s="18"/>
      <c r="C53" s="38"/>
      <c r="D53" s="38"/>
      <c r="E53" s="38"/>
      <c r="F53" s="39"/>
      <c r="G53" s="38"/>
      <c r="H53" s="21"/>
      <c r="I53" s="22"/>
      <c r="J53" s="23"/>
      <c r="K53" s="434"/>
    </row>
    <row r="54" spans="1:11" ht="60" customHeight="1">
      <c r="A54" s="8"/>
      <c r="B54" s="18"/>
      <c r="C54" s="38"/>
      <c r="D54" s="38"/>
      <c r="E54" s="38"/>
      <c r="F54" s="39"/>
      <c r="G54" s="38"/>
      <c r="H54" s="40"/>
      <c r="I54" s="22"/>
      <c r="J54" s="23"/>
      <c r="K54" s="434"/>
    </row>
    <row r="55" spans="1:11" ht="65.25" customHeight="1">
      <c r="A55" s="8"/>
      <c r="B55" s="18"/>
      <c r="C55" s="38"/>
      <c r="D55" s="38"/>
      <c r="E55" s="38"/>
      <c r="F55" s="39"/>
      <c r="G55" s="38"/>
      <c r="H55" s="40"/>
      <c r="I55" s="22"/>
      <c r="J55" s="23"/>
      <c r="K55" s="434"/>
    </row>
    <row r="56" spans="1:11" ht="69" customHeight="1">
      <c r="A56" s="8"/>
      <c r="B56" s="18"/>
      <c r="C56" s="38"/>
      <c r="D56" s="38"/>
      <c r="E56" s="38"/>
      <c r="F56" s="39"/>
      <c r="G56" s="38"/>
      <c r="H56" s="40"/>
      <c r="I56" s="22"/>
      <c r="J56" s="23"/>
      <c r="K56" s="434"/>
    </row>
    <row r="57" spans="1:11" ht="32.25" customHeight="1">
      <c r="A57" s="8"/>
      <c r="B57" s="18"/>
      <c r="C57" s="38"/>
      <c r="D57" s="38"/>
      <c r="E57" s="38"/>
      <c r="F57" s="39"/>
      <c r="G57" s="38"/>
      <c r="H57" s="40"/>
      <c r="I57" s="22"/>
      <c r="J57" s="23"/>
      <c r="K57" s="434"/>
    </row>
    <row r="58" spans="1:11" ht="15.75">
      <c r="A58" s="8"/>
      <c r="B58" s="18"/>
      <c r="C58" s="38"/>
      <c r="D58" s="38"/>
      <c r="E58" s="38"/>
      <c r="F58" s="39"/>
      <c r="G58" s="38"/>
      <c r="H58" s="40"/>
      <c r="I58" s="22"/>
      <c r="J58" s="23"/>
      <c r="K58" s="434"/>
    </row>
    <row r="59" spans="1:11" ht="35.25" customHeight="1">
      <c r="A59" s="8"/>
      <c r="B59" s="18"/>
      <c r="C59" s="38"/>
      <c r="D59" s="38"/>
      <c r="E59" s="38"/>
      <c r="F59" s="39"/>
      <c r="G59" s="38"/>
      <c r="H59" s="40"/>
      <c r="I59" s="22"/>
      <c r="J59" s="23"/>
      <c r="K59" s="434"/>
    </row>
    <row r="60" spans="1:11" ht="85.5" customHeight="1">
      <c r="A60" s="8"/>
      <c r="B60" s="18"/>
      <c r="C60" s="38"/>
      <c r="D60" s="38"/>
      <c r="E60" s="38"/>
      <c r="F60" s="39"/>
      <c r="G60" s="38"/>
      <c r="H60" s="40"/>
      <c r="I60" s="22"/>
      <c r="J60" s="23"/>
      <c r="K60" s="434"/>
    </row>
    <row r="61" spans="1:11" ht="18.75" thickBot="1">
      <c r="A61" s="8"/>
      <c r="B61" s="34" t="s">
        <v>30</v>
      </c>
      <c r="C61" s="47"/>
      <c r="D61" s="47"/>
      <c r="E61" s="47"/>
      <c r="F61" s="60"/>
      <c r="G61" s="49"/>
      <c r="H61" s="61"/>
      <c r="I61" s="50"/>
      <c r="J61" s="37">
        <f>SUM(J50:J60)</f>
        <v>0</v>
      </c>
      <c r="K61" s="434"/>
    </row>
    <row r="62" spans="1:11" ht="21" thickBot="1">
      <c r="A62" s="63"/>
      <c r="B62" s="585" t="s">
        <v>73</v>
      </c>
      <c r="C62" s="586"/>
      <c r="D62" s="586"/>
      <c r="E62" s="586"/>
      <c r="F62" s="586"/>
      <c r="G62" s="586"/>
      <c r="H62" s="586"/>
      <c r="I62" s="587"/>
      <c r="J62" s="64">
        <f>J22+J27+J31+J35+J40+J44+J48+J61</f>
        <v>0</v>
      </c>
      <c r="K62" s="434"/>
    </row>
    <row r="63" spans="1:11" ht="16.5" thickBot="1">
      <c r="A63" s="63"/>
      <c r="B63" s="435"/>
      <c r="C63" s="435"/>
      <c r="D63" s="435"/>
      <c r="E63" s="435"/>
      <c r="F63" s="435"/>
      <c r="G63" s="435"/>
      <c r="H63" s="435"/>
      <c r="I63" s="435"/>
      <c r="J63" s="436"/>
      <c r="K63" s="434"/>
    </row>
    <row r="64" spans="1:11" ht="15.75">
      <c r="A64" s="63"/>
      <c r="B64" s="437"/>
      <c r="C64" s="438"/>
      <c r="D64" s="437"/>
      <c r="E64" s="437"/>
      <c r="F64" s="588"/>
      <c r="G64" s="589"/>
      <c r="H64" s="590"/>
      <c r="I64" s="71"/>
      <c r="J64" s="72"/>
      <c r="K64" s="434"/>
    </row>
    <row r="65" spans="1:11" ht="21" thickBot="1">
      <c r="A65" s="63"/>
      <c r="B65" s="437"/>
      <c r="C65" s="439"/>
      <c r="D65" s="439"/>
      <c r="E65" s="439"/>
      <c r="F65" s="74" t="s">
        <v>352</v>
      </c>
      <c r="G65" s="75"/>
      <c r="H65" s="76"/>
      <c r="I65" s="77"/>
      <c r="J65" s="78">
        <f>J62</f>
        <v>0</v>
      </c>
      <c r="K65" s="434"/>
    </row>
    <row r="66" spans="1:11" ht="21" thickBot="1">
      <c r="A66" s="63"/>
      <c r="B66" s="437"/>
      <c r="C66" s="438"/>
      <c r="D66" s="437"/>
      <c r="E66" s="437"/>
      <c r="F66" s="79" t="s">
        <v>74</v>
      </c>
      <c r="G66" s="80"/>
      <c r="H66" s="81"/>
      <c r="I66" s="82"/>
      <c r="J66" s="64">
        <f>J65</f>
        <v>0</v>
      </c>
      <c r="K66" s="434"/>
    </row>
    <row r="67" spans="1:11" ht="16.5" thickBot="1">
      <c r="A67" s="63"/>
      <c r="B67" s="437"/>
      <c r="C67" s="438"/>
      <c r="D67" s="438"/>
      <c r="E67" s="438"/>
      <c r="F67" s="437"/>
      <c r="G67" s="437"/>
      <c r="H67" s="440"/>
      <c r="I67" s="441"/>
      <c r="J67" s="442"/>
      <c r="K67" s="434"/>
    </row>
    <row r="68" spans="1:11" ht="31.5" customHeight="1">
      <c r="A68" s="63"/>
      <c r="B68" s="626" t="s">
        <v>75</v>
      </c>
      <c r="C68" s="627"/>
      <c r="D68" s="627"/>
      <c r="E68" s="627"/>
      <c r="F68" s="627"/>
      <c r="G68" s="628" t="s">
        <v>7</v>
      </c>
      <c r="H68" s="628"/>
      <c r="I68" s="628"/>
      <c r="J68" s="432" t="s">
        <v>76</v>
      </c>
      <c r="K68" s="434"/>
    </row>
    <row r="69" spans="1:11" ht="51" customHeight="1">
      <c r="A69" s="63"/>
      <c r="B69" s="575" t="s">
        <v>364</v>
      </c>
      <c r="C69" s="576"/>
      <c r="D69" s="576"/>
      <c r="E69" s="576"/>
      <c r="F69" s="576"/>
      <c r="G69" s="577" t="s">
        <v>78</v>
      </c>
      <c r="H69" s="577"/>
      <c r="I69" s="87" t="s">
        <v>79</v>
      </c>
      <c r="J69" s="429" t="s">
        <v>363</v>
      </c>
      <c r="K69" s="434"/>
    </row>
    <row r="70" spans="1:11" ht="39" customHeight="1">
      <c r="A70" s="63"/>
      <c r="B70" s="575" t="s">
        <v>80</v>
      </c>
      <c r="C70" s="576"/>
      <c r="D70" s="576"/>
      <c r="E70" s="576"/>
      <c r="F70" s="576"/>
      <c r="G70" s="597" t="s">
        <v>81</v>
      </c>
      <c r="H70" s="598"/>
      <c r="I70" s="87" t="s">
        <v>82</v>
      </c>
      <c r="J70" s="429" t="s">
        <v>363</v>
      </c>
      <c r="K70" s="434"/>
    </row>
    <row r="71" spans="1:11" ht="57.75" customHeight="1">
      <c r="A71" s="63"/>
      <c r="B71" s="624" t="s">
        <v>448</v>
      </c>
      <c r="C71" s="625"/>
      <c r="D71" s="625"/>
      <c r="E71" s="625"/>
      <c r="F71" s="625"/>
      <c r="G71" s="591" t="s">
        <v>83</v>
      </c>
      <c r="H71" s="577"/>
      <c r="I71" s="87" t="s">
        <v>84</v>
      </c>
      <c r="J71" s="429" t="s">
        <v>363</v>
      </c>
      <c r="K71" s="434"/>
    </row>
    <row r="72" spans="1:11" ht="58.5" customHeight="1">
      <c r="A72" s="8"/>
      <c r="B72" s="614" t="s">
        <v>449</v>
      </c>
      <c r="C72" s="615"/>
      <c r="D72" s="615"/>
      <c r="E72" s="615"/>
      <c r="F72" s="616"/>
      <c r="G72" s="617" t="s">
        <v>85</v>
      </c>
      <c r="H72" s="577"/>
      <c r="I72" s="87" t="s">
        <v>86</v>
      </c>
      <c r="J72" s="429" t="s">
        <v>363</v>
      </c>
      <c r="K72" s="434"/>
    </row>
    <row r="73" spans="1:11" ht="60.75" customHeight="1" thickBot="1">
      <c r="A73" s="8"/>
      <c r="B73" s="618" t="s">
        <v>450</v>
      </c>
      <c r="C73" s="619"/>
      <c r="D73" s="619"/>
      <c r="E73" s="619"/>
      <c r="F73" s="620"/>
      <c r="G73" s="621"/>
      <c r="H73" s="622"/>
      <c r="I73" s="622"/>
      <c r="J73" s="623"/>
      <c r="K73" s="434"/>
    </row>
    <row r="74" spans="1:11" ht="60.75" customHeight="1">
      <c r="A74" s="8"/>
      <c r="B74" s="427"/>
      <c r="C74" s="428"/>
      <c r="D74" s="428"/>
      <c r="E74" s="428"/>
      <c r="F74" s="425"/>
      <c r="G74" s="425"/>
      <c r="H74" s="425"/>
      <c r="I74" s="425"/>
      <c r="J74" s="425"/>
      <c r="K74" s="434"/>
    </row>
    <row r="75" spans="1:11" ht="60.75" customHeight="1">
      <c r="A75" s="8"/>
      <c r="B75" s="427"/>
      <c r="C75" s="428"/>
      <c r="D75" s="428"/>
      <c r="E75" s="428"/>
      <c r="F75" s="426" t="s">
        <v>362</v>
      </c>
      <c r="G75" s="425"/>
      <c r="H75" s="425"/>
      <c r="I75" s="425"/>
      <c r="J75" s="425"/>
      <c r="K75" s="434"/>
    </row>
    <row r="76" spans="1:11" ht="16.5" thickBot="1">
      <c r="A76" s="90"/>
      <c r="B76" s="91"/>
      <c r="C76" s="91"/>
      <c r="D76" s="92"/>
      <c r="E76" s="91"/>
      <c r="F76" s="93"/>
      <c r="G76" s="91"/>
      <c r="H76" s="91"/>
      <c r="I76" s="91"/>
      <c r="J76" s="91"/>
      <c r="K76" s="443"/>
    </row>
    <row r="77" spans="1:11" ht="13.5" thickTop="1"/>
  </sheetData>
  <mergeCells count="28">
    <mergeCell ref="F64:H64"/>
    <mergeCell ref="B72:F72"/>
    <mergeCell ref="G72:H72"/>
    <mergeCell ref="B73:F73"/>
    <mergeCell ref="G73:J73"/>
    <mergeCell ref="B69:F69"/>
    <mergeCell ref="G69:H69"/>
    <mergeCell ref="B70:F70"/>
    <mergeCell ref="G70:H70"/>
    <mergeCell ref="B71:F71"/>
    <mergeCell ref="G71:H71"/>
    <mergeCell ref="B68:F68"/>
    <mergeCell ref="G68:I68"/>
    <mergeCell ref="B3:E3"/>
    <mergeCell ref="H12:H13"/>
    <mergeCell ref="I12:I13"/>
    <mergeCell ref="J12:J13"/>
    <mergeCell ref="B62:I62"/>
    <mergeCell ref="B12:B13"/>
    <mergeCell ref="C12:C13"/>
    <mergeCell ref="D12:E12"/>
    <mergeCell ref="F12:F13"/>
    <mergeCell ref="G12:G13"/>
    <mergeCell ref="B6:J6"/>
    <mergeCell ref="B7:J7"/>
    <mergeCell ref="B8:J9"/>
    <mergeCell ref="B10:J10"/>
    <mergeCell ref="B11:J11"/>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57"/>
  <sheetViews>
    <sheetView view="pageBreakPreview" topLeftCell="D215" zoomScaleNormal="80" zoomScaleSheetLayoutView="100" workbookViewId="0">
      <selection activeCell="M257" sqref="M257"/>
    </sheetView>
  </sheetViews>
  <sheetFormatPr baseColWidth="10" defaultRowHeight="12.75"/>
  <cols>
    <col min="1" max="1" width="11.5703125" customWidth="1"/>
    <col min="3" max="3" width="84.5703125" customWidth="1"/>
    <col min="10" max="10" width="19.140625" customWidth="1"/>
  </cols>
  <sheetData>
    <row r="1" spans="1:10" ht="30.75" customHeight="1" thickBot="1">
      <c r="A1" s="629" t="str">
        <f>+'PRESUPUESTO OFICIAL'!C10</f>
        <v>“MANTENIMIENTO Y REHABILITACIÓN DE VÍAS URBANAS, MEDIANTE LA REPARACIÓN Y CONSTRUCCIÓN DE PAVIMENTOS Y PEATONALES EN LA COMUNA 1 – ATARDECERES EN LA CIUDAD DE MANIZALES”</v>
      </c>
      <c r="B1" s="630"/>
      <c r="C1" s="630"/>
      <c r="D1" s="630"/>
      <c r="E1" s="630"/>
      <c r="F1" s="630"/>
      <c r="G1" s="630"/>
      <c r="H1" s="631"/>
      <c r="I1" s="267"/>
    </row>
    <row r="2" spans="1:10" ht="13.5" thickBot="1">
      <c r="A2" s="247"/>
      <c r="B2" s="247"/>
      <c r="C2" s="247"/>
      <c r="D2" s="247"/>
      <c r="E2" s="247"/>
      <c r="F2" s="247"/>
      <c r="G2" s="247"/>
      <c r="H2" s="247"/>
    </row>
    <row r="3" spans="1:10" ht="13.5" thickBot="1">
      <c r="A3" s="632" t="s">
        <v>14</v>
      </c>
      <c r="B3" s="633"/>
      <c r="C3" s="633"/>
      <c r="D3" s="633"/>
      <c r="E3" s="633"/>
      <c r="F3" s="633"/>
      <c r="G3" s="633"/>
      <c r="H3" s="634"/>
    </row>
    <row r="4" spans="1:10" ht="13.5" thickBot="1">
      <c r="A4" s="248"/>
      <c r="B4" s="249"/>
      <c r="C4" s="249"/>
      <c r="D4" s="249"/>
      <c r="E4" s="249"/>
      <c r="F4" s="249"/>
      <c r="G4" s="249"/>
      <c r="H4" s="249"/>
    </row>
    <row r="5" spans="1:10" ht="47.25" customHeight="1" thickBot="1">
      <c r="A5" s="250" t="s">
        <v>156</v>
      </c>
      <c r="B5" s="251" t="s">
        <v>157</v>
      </c>
      <c r="C5" s="252" t="s">
        <v>158</v>
      </c>
      <c r="D5" s="253" t="s">
        <v>159</v>
      </c>
      <c r="E5" s="253" t="s">
        <v>90</v>
      </c>
      <c r="F5" s="254" t="s">
        <v>160</v>
      </c>
      <c r="G5" s="255" t="s">
        <v>10</v>
      </c>
      <c r="H5" s="256" t="s">
        <v>74</v>
      </c>
      <c r="I5" s="273" t="s">
        <v>91</v>
      </c>
      <c r="J5" s="274" t="s">
        <v>192</v>
      </c>
    </row>
    <row r="6" spans="1:10" ht="15">
      <c r="A6" s="268" t="s">
        <v>16</v>
      </c>
      <c r="B6" s="269" t="s">
        <v>161</v>
      </c>
      <c r="C6" s="270" t="s">
        <v>173</v>
      </c>
      <c r="D6" s="270" t="s">
        <v>162</v>
      </c>
      <c r="E6" s="270" t="s">
        <v>174</v>
      </c>
      <c r="F6" s="270"/>
      <c r="G6" s="271"/>
      <c r="H6" s="272">
        <f>SUM(H7:H10)</f>
        <v>2157</v>
      </c>
      <c r="I6" s="275">
        <f>+(1+AIU!J52)</f>
        <v>1.3655999999999999</v>
      </c>
      <c r="J6" s="276">
        <f>ROUND(H6*I6,0)</f>
        <v>2946</v>
      </c>
    </row>
    <row r="7" spans="1:10">
      <c r="A7" s="257" t="s">
        <v>16</v>
      </c>
      <c r="B7" s="258" t="s">
        <v>175</v>
      </c>
      <c r="C7" s="259" t="s">
        <v>176</v>
      </c>
      <c r="D7" s="259" t="s">
        <v>177</v>
      </c>
      <c r="E7" s="259" t="s">
        <v>178</v>
      </c>
      <c r="F7" s="259">
        <v>0.09</v>
      </c>
      <c r="G7" s="260">
        <v>18395</v>
      </c>
      <c r="H7" s="261">
        <f>+ROUND(F7*G7,0)</f>
        <v>1656</v>
      </c>
    </row>
    <row r="8" spans="1:10">
      <c r="A8" s="257" t="s">
        <v>16</v>
      </c>
      <c r="B8" s="258" t="s">
        <v>179</v>
      </c>
      <c r="C8" s="259" t="s">
        <v>180</v>
      </c>
      <c r="D8" s="259" t="s">
        <v>181</v>
      </c>
      <c r="E8" s="259" t="s">
        <v>182</v>
      </c>
      <c r="F8" s="259">
        <v>1E-3</v>
      </c>
      <c r="G8" s="260">
        <v>124723</v>
      </c>
      <c r="H8" s="261">
        <f>+ROUND(F8*G8,0)</f>
        <v>125</v>
      </c>
    </row>
    <row r="9" spans="1:10">
      <c r="A9" s="257" t="s">
        <v>16</v>
      </c>
      <c r="B9" s="258" t="s">
        <v>164</v>
      </c>
      <c r="C9" s="259" t="s">
        <v>165</v>
      </c>
      <c r="D9" s="259" t="s">
        <v>166</v>
      </c>
      <c r="E9" s="259" t="s">
        <v>167</v>
      </c>
      <c r="F9" s="259">
        <v>0.09</v>
      </c>
      <c r="G9" s="260">
        <v>2679</v>
      </c>
      <c r="H9" s="261">
        <f>+ROUND(F9*G9,0)</f>
        <v>241</v>
      </c>
    </row>
    <row r="10" spans="1:10" ht="13.5" thickBot="1">
      <c r="A10" s="262" t="s">
        <v>16</v>
      </c>
      <c r="B10" s="263" t="s">
        <v>183</v>
      </c>
      <c r="C10" s="264" t="s">
        <v>184</v>
      </c>
      <c r="D10" s="264" t="s">
        <v>170</v>
      </c>
      <c r="E10" s="264" t="s">
        <v>167</v>
      </c>
      <c r="F10" s="264">
        <v>9.6000000000000002E-2</v>
      </c>
      <c r="G10" s="265">
        <v>1402</v>
      </c>
      <c r="H10" s="266">
        <f>+ROUND(F10*G10,0)</f>
        <v>135</v>
      </c>
    </row>
    <row r="11" spans="1:10" ht="13.5" thickBot="1"/>
    <row r="12" spans="1:10" ht="15">
      <c r="A12" s="268" t="s">
        <v>19</v>
      </c>
      <c r="B12" s="269" t="s">
        <v>161</v>
      </c>
      <c r="C12" s="270" t="s">
        <v>185</v>
      </c>
      <c r="D12" s="270" t="s">
        <v>162</v>
      </c>
      <c r="E12" s="270" t="s">
        <v>186</v>
      </c>
      <c r="F12" s="270"/>
      <c r="G12" s="271"/>
      <c r="H12" s="272">
        <f>SUM(H13:H17)</f>
        <v>105565</v>
      </c>
      <c r="I12" s="275">
        <f>+$I$6</f>
        <v>1.3655999999999999</v>
      </c>
      <c r="J12" s="276">
        <f>ROUND(H12*I12,0)</f>
        <v>144160</v>
      </c>
    </row>
    <row r="13" spans="1:10">
      <c r="A13" s="257" t="s">
        <v>19</v>
      </c>
      <c r="B13" s="258" t="s">
        <v>187</v>
      </c>
      <c r="C13" s="259" t="s">
        <v>188</v>
      </c>
      <c r="D13" s="259" t="s">
        <v>177</v>
      </c>
      <c r="E13" s="259" t="s">
        <v>178</v>
      </c>
      <c r="F13" s="259">
        <v>0.4</v>
      </c>
      <c r="G13" s="260">
        <v>39620</v>
      </c>
      <c r="H13" s="261">
        <f>+ROUND(F13*G13,0)</f>
        <v>15848</v>
      </c>
    </row>
    <row r="14" spans="1:10">
      <c r="A14" s="257" t="s">
        <v>19</v>
      </c>
      <c r="B14" s="258" t="s">
        <v>179</v>
      </c>
      <c r="C14" s="259" t="s">
        <v>180</v>
      </c>
      <c r="D14" s="259" t="s">
        <v>181</v>
      </c>
      <c r="E14" s="259" t="s">
        <v>182</v>
      </c>
      <c r="F14" s="259">
        <v>0.25</v>
      </c>
      <c r="G14" s="260">
        <v>124723</v>
      </c>
      <c r="H14" s="261">
        <f>+ROUND(F14*G14,0)</f>
        <v>31181</v>
      </c>
    </row>
    <row r="15" spans="1:10">
      <c r="A15" s="257" t="s">
        <v>19</v>
      </c>
      <c r="B15" s="258" t="s">
        <v>189</v>
      </c>
      <c r="C15" s="259" t="s">
        <v>190</v>
      </c>
      <c r="D15" s="259" t="s">
        <v>181</v>
      </c>
      <c r="E15" s="259" t="s">
        <v>178</v>
      </c>
      <c r="F15" s="259">
        <v>0.7</v>
      </c>
      <c r="G15" s="260">
        <v>80383</v>
      </c>
      <c r="H15" s="261">
        <f>+ROUND(F15*G15,0)</f>
        <v>56268</v>
      </c>
    </row>
    <row r="16" spans="1:10">
      <c r="A16" s="257" t="s">
        <v>19</v>
      </c>
      <c r="B16" s="258" t="s">
        <v>164</v>
      </c>
      <c r="C16" s="259" t="s">
        <v>165</v>
      </c>
      <c r="D16" s="259" t="s">
        <v>166</v>
      </c>
      <c r="E16" s="259" t="s">
        <v>167</v>
      </c>
      <c r="F16" s="259">
        <v>0.4</v>
      </c>
      <c r="G16" s="260">
        <v>2679</v>
      </c>
      <c r="H16" s="261">
        <f>+ROUND(F16*G16,0)</f>
        <v>1072</v>
      </c>
    </row>
    <row r="17" spans="1:12" ht="13.5" thickBot="1">
      <c r="A17" s="262" t="s">
        <v>19</v>
      </c>
      <c r="B17" s="263" t="s">
        <v>183</v>
      </c>
      <c r="C17" s="264" t="s">
        <v>184</v>
      </c>
      <c r="D17" s="264" t="s">
        <v>170</v>
      </c>
      <c r="E17" s="264" t="s">
        <v>167</v>
      </c>
      <c r="F17" s="264">
        <v>0.85299999999999998</v>
      </c>
      <c r="G17" s="265">
        <v>1402</v>
      </c>
      <c r="H17" s="266">
        <f>+ROUND(F17*G17,0)</f>
        <v>1196</v>
      </c>
    </row>
    <row r="18" spans="1:12" ht="13.5" thickBot="1"/>
    <row r="19" spans="1:12" ht="15">
      <c r="A19" s="268" t="s">
        <v>22</v>
      </c>
      <c r="B19" s="269" t="s">
        <v>161</v>
      </c>
      <c r="C19" s="270" t="s">
        <v>191</v>
      </c>
      <c r="D19" s="270" t="s">
        <v>162</v>
      </c>
      <c r="E19" s="270" t="s">
        <v>186</v>
      </c>
      <c r="F19" s="270"/>
      <c r="G19" s="271"/>
      <c r="H19" s="272">
        <f>SUM(H20:H23)</f>
        <v>167037</v>
      </c>
      <c r="I19" s="275">
        <f>+$I$6</f>
        <v>1.3655999999999999</v>
      </c>
      <c r="J19" s="276">
        <f>ROUND(H19*I19,0)</f>
        <v>228106</v>
      </c>
    </row>
    <row r="20" spans="1:12">
      <c r="A20" s="257" t="s">
        <v>22</v>
      </c>
      <c r="B20" s="258" t="s">
        <v>187</v>
      </c>
      <c r="C20" s="259" t="s">
        <v>188</v>
      </c>
      <c r="D20" s="259" t="s">
        <v>177</v>
      </c>
      <c r="E20" s="259" t="s">
        <v>178</v>
      </c>
      <c r="F20" s="259">
        <v>3</v>
      </c>
      <c r="G20" s="260">
        <v>39620</v>
      </c>
      <c r="H20" s="261">
        <f>+ROUND(F20*G20,0)</f>
        <v>118860</v>
      </c>
    </row>
    <row r="21" spans="1:12">
      <c r="A21" s="257" t="s">
        <v>22</v>
      </c>
      <c r="B21" s="258" t="s">
        <v>179</v>
      </c>
      <c r="C21" s="259" t="s">
        <v>180</v>
      </c>
      <c r="D21" s="259" t="s">
        <v>181</v>
      </c>
      <c r="E21" s="259" t="s">
        <v>182</v>
      </c>
      <c r="F21" s="259">
        <v>0.25</v>
      </c>
      <c r="G21" s="260">
        <v>124723</v>
      </c>
      <c r="H21" s="261">
        <f>+ROUND(F21*G21,0)</f>
        <v>31181</v>
      </c>
    </row>
    <row r="22" spans="1:12">
      <c r="A22" s="257" t="s">
        <v>22</v>
      </c>
      <c r="B22" s="258" t="s">
        <v>164</v>
      </c>
      <c r="C22" s="259" t="s">
        <v>165</v>
      </c>
      <c r="D22" s="259" t="s">
        <v>166</v>
      </c>
      <c r="E22" s="259" t="s">
        <v>167</v>
      </c>
      <c r="F22" s="259">
        <v>3</v>
      </c>
      <c r="G22" s="260">
        <v>2679</v>
      </c>
      <c r="H22" s="261">
        <f>+ROUND(F22*G22,0)</f>
        <v>8037</v>
      </c>
    </row>
    <row r="23" spans="1:12" ht="13.5" thickBot="1">
      <c r="A23" s="262" t="s">
        <v>22</v>
      </c>
      <c r="B23" s="263" t="s">
        <v>183</v>
      </c>
      <c r="C23" s="264" t="s">
        <v>184</v>
      </c>
      <c r="D23" s="264" t="s">
        <v>170</v>
      </c>
      <c r="E23" s="264" t="s">
        <v>167</v>
      </c>
      <c r="F23" s="264">
        <v>6.39</v>
      </c>
      <c r="G23" s="265">
        <v>1402</v>
      </c>
      <c r="H23" s="266">
        <f>+ROUND(F23*G23,0)</f>
        <v>8959</v>
      </c>
    </row>
    <row r="24" spans="1:12" ht="13.5" thickBot="1">
      <c r="A24" s="395"/>
      <c r="B24" s="395"/>
      <c r="C24" s="396"/>
      <c r="D24" s="396"/>
      <c r="E24" s="396"/>
      <c r="F24" s="396"/>
      <c r="G24" s="397"/>
      <c r="H24" s="397"/>
    </row>
    <row r="25" spans="1:12" ht="15">
      <c r="A25" s="268" t="s">
        <v>24</v>
      </c>
      <c r="B25" s="269" t="s">
        <v>161</v>
      </c>
      <c r="C25" s="270" t="s">
        <v>193</v>
      </c>
      <c r="D25" s="270" t="s">
        <v>162</v>
      </c>
      <c r="E25" s="270" t="s">
        <v>186</v>
      </c>
      <c r="F25" s="270"/>
      <c r="G25" s="271"/>
      <c r="H25" s="272">
        <f>SUM(H26:H30)</f>
        <v>84598</v>
      </c>
      <c r="I25" s="275">
        <f>+$I$6</f>
        <v>1.3655999999999999</v>
      </c>
      <c r="J25" s="276">
        <f>ROUND(H25*I25,0)</f>
        <v>115527</v>
      </c>
    </row>
    <row r="26" spans="1:12">
      <c r="A26" s="257" t="s">
        <v>24</v>
      </c>
      <c r="B26" s="258" t="s">
        <v>194</v>
      </c>
      <c r="C26" s="259" t="s">
        <v>195</v>
      </c>
      <c r="D26" s="259" t="s">
        <v>177</v>
      </c>
      <c r="E26" s="259" t="s">
        <v>178</v>
      </c>
      <c r="F26" s="259">
        <v>0.35</v>
      </c>
      <c r="G26" s="260">
        <v>32545</v>
      </c>
      <c r="H26" s="261">
        <f>+ROUND(F26*G26,0)</f>
        <v>11391</v>
      </c>
    </row>
    <row r="27" spans="1:12">
      <c r="A27" s="257" t="s">
        <v>24</v>
      </c>
      <c r="B27" s="258" t="s">
        <v>179</v>
      </c>
      <c r="C27" s="259" t="s">
        <v>180</v>
      </c>
      <c r="D27" s="259" t="s">
        <v>181</v>
      </c>
      <c r="E27" s="259" t="s">
        <v>182</v>
      </c>
      <c r="F27" s="259">
        <v>0.25</v>
      </c>
      <c r="G27" s="260">
        <v>124723</v>
      </c>
      <c r="H27" s="261">
        <f>+ROUND(F27*G27,0)</f>
        <v>31181</v>
      </c>
    </row>
    <row r="28" spans="1:12">
      <c r="A28" s="257" t="s">
        <v>24</v>
      </c>
      <c r="B28" s="258" t="s">
        <v>189</v>
      </c>
      <c r="C28" s="259" t="s">
        <v>190</v>
      </c>
      <c r="D28" s="259" t="s">
        <v>181</v>
      </c>
      <c r="E28" s="259" t="s">
        <v>178</v>
      </c>
      <c r="F28" s="259">
        <v>0.5</v>
      </c>
      <c r="G28" s="260">
        <v>80383</v>
      </c>
      <c r="H28" s="261">
        <f>+ROUND(F28*G28,0)</f>
        <v>40192</v>
      </c>
    </row>
    <row r="29" spans="1:12">
      <c r="A29" s="257" t="s">
        <v>24</v>
      </c>
      <c r="B29" s="258" t="s">
        <v>164</v>
      </c>
      <c r="C29" s="259" t="s">
        <v>165</v>
      </c>
      <c r="D29" s="259" t="s">
        <v>166</v>
      </c>
      <c r="E29" s="259" t="s">
        <v>167</v>
      </c>
      <c r="F29" s="259">
        <v>0.35</v>
      </c>
      <c r="G29" s="260">
        <v>2679</v>
      </c>
      <c r="H29" s="261">
        <f>+ROUND(F29*G29,0)</f>
        <v>938</v>
      </c>
    </row>
    <row r="30" spans="1:12" ht="13.5" thickBot="1">
      <c r="A30" s="262" t="s">
        <v>24</v>
      </c>
      <c r="B30" s="263" t="s">
        <v>183</v>
      </c>
      <c r="C30" s="264" t="s">
        <v>184</v>
      </c>
      <c r="D30" s="264" t="s">
        <v>170</v>
      </c>
      <c r="E30" s="264" t="s">
        <v>167</v>
      </c>
      <c r="F30" s="264">
        <v>0.63900000000000001</v>
      </c>
      <c r="G30" s="265">
        <v>1402</v>
      </c>
      <c r="H30" s="266">
        <f>+ROUND(F30*G30,0)</f>
        <v>896</v>
      </c>
    </row>
    <row r="31" spans="1:12" ht="13.5" thickBot="1">
      <c r="A31" s="395"/>
      <c r="B31" s="395"/>
      <c r="C31" s="396"/>
      <c r="D31" s="396"/>
      <c r="E31" s="396"/>
      <c r="F31" s="396"/>
      <c r="G31" s="397"/>
      <c r="H31" s="397"/>
    </row>
    <row r="32" spans="1:12" ht="15">
      <c r="A32" s="268" t="s">
        <v>26</v>
      </c>
      <c r="B32" s="269" t="s">
        <v>161</v>
      </c>
      <c r="C32" s="270" t="s">
        <v>345</v>
      </c>
      <c r="D32" s="270" t="s">
        <v>162</v>
      </c>
      <c r="E32" s="270" t="s">
        <v>186</v>
      </c>
      <c r="F32" s="270"/>
      <c r="G32" s="271"/>
      <c r="H32" s="272">
        <f>SUM(H33:H35)</f>
        <v>24717</v>
      </c>
      <c r="I32" s="275">
        <f>+$I$6</f>
        <v>1.3655999999999999</v>
      </c>
      <c r="J32" s="276">
        <f>ROUND(H32*I32,0)</f>
        <v>33754</v>
      </c>
      <c r="L32" s="447"/>
    </row>
    <row r="33" spans="1:10">
      <c r="A33" s="257" t="s">
        <v>26</v>
      </c>
      <c r="B33" s="258" t="s">
        <v>187</v>
      </c>
      <c r="C33" s="259" t="s">
        <v>188</v>
      </c>
      <c r="D33" s="259" t="s">
        <v>177</v>
      </c>
      <c r="E33" s="259" t="s">
        <v>178</v>
      </c>
      <c r="F33" s="259">
        <v>0.54</v>
      </c>
      <c r="G33" s="260">
        <v>39620</v>
      </c>
      <c r="H33" s="261">
        <f>+ROUND(F33*G33,0)</f>
        <v>21395</v>
      </c>
    </row>
    <row r="34" spans="1:10">
      <c r="A34" s="257" t="s">
        <v>26</v>
      </c>
      <c r="B34" s="498" t="s">
        <v>420</v>
      </c>
      <c r="C34" s="499" t="s">
        <v>421</v>
      </c>
      <c r="D34" s="499" t="s">
        <v>170</v>
      </c>
      <c r="E34" s="499" t="s">
        <v>186</v>
      </c>
      <c r="F34" s="499">
        <v>1.4999999999999999E-2</v>
      </c>
      <c r="G34" s="500">
        <v>149975</v>
      </c>
      <c r="H34" s="261">
        <f>+ROUND(F34*G34,0)</f>
        <v>2250</v>
      </c>
    </row>
    <row r="35" spans="1:10" ht="13.5" thickBot="1">
      <c r="A35" s="262" t="s">
        <v>26</v>
      </c>
      <c r="B35" s="263" t="s">
        <v>164</v>
      </c>
      <c r="C35" s="264" t="s">
        <v>165</v>
      </c>
      <c r="D35" s="264" t="s">
        <v>166</v>
      </c>
      <c r="E35" s="264" t="s">
        <v>167</v>
      </c>
      <c r="F35" s="264">
        <v>0.4</v>
      </c>
      <c r="G35" s="265">
        <v>2679</v>
      </c>
      <c r="H35" s="266">
        <f>+ROUND(F35*G35,0)</f>
        <v>1072</v>
      </c>
    </row>
    <row r="36" spans="1:10" ht="13.5" thickBot="1">
      <c r="A36" s="395"/>
      <c r="B36" s="395"/>
      <c r="C36" s="396"/>
      <c r="D36" s="396"/>
      <c r="E36" s="396"/>
      <c r="F36" s="396"/>
      <c r="G36" s="397"/>
      <c r="H36" s="397"/>
    </row>
    <row r="37" spans="1:10" ht="15">
      <c r="A37" s="268" t="s">
        <v>28</v>
      </c>
      <c r="B37" s="269" t="s">
        <v>161</v>
      </c>
      <c r="C37" s="270" t="s">
        <v>196</v>
      </c>
      <c r="D37" s="270" t="s">
        <v>162</v>
      </c>
      <c r="E37" s="270" t="s">
        <v>186</v>
      </c>
      <c r="F37" s="270"/>
      <c r="G37" s="271"/>
      <c r="H37" s="272">
        <f>SUM(H38:H40)</f>
        <v>35949</v>
      </c>
      <c r="I37" s="275">
        <f>+$I$6</f>
        <v>1.3655999999999999</v>
      </c>
      <c r="J37" s="276">
        <f>ROUND(H37*I37,0)</f>
        <v>49092</v>
      </c>
    </row>
    <row r="38" spans="1:10">
      <c r="A38" s="257" t="s">
        <v>28</v>
      </c>
      <c r="B38" s="258" t="s">
        <v>187</v>
      </c>
      <c r="C38" s="259" t="s">
        <v>188</v>
      </c>
      <c r="D38" s="259" t="s">
        <v>177</v>
      </c>
      <c r="E38" s="259" t="s">
        <v>178</v>
      </c>
      <c r="F38" s="259">
        <v>0.81</v>
      </c>
      <c r="G38" s="260">
        <v>39620</v>
      </c>
      <c r="H38" s="261">
        <f>+ROUND(F38*G38,0)</f>
        <v>32092</v>
      </c>
    </row>
    <row r="39" spans="1:10">
      <c r="A39" s="257" t="s">
        <v>28</v>
      </c>
      <c r="B39" s="498" t="s">
        <v>420</v>
      </c>
      <c r="C39" s="499" t="s">
        <v>421</v>
      </c>
      <c r="D39" s="499" t="s">
        <v>170</v>
      </c>
      <c r="E39" s="499" t="s">
        <v>186</v>
      </c>
      <c r="F39" s="499">
        <v>1.4999999999999999E-2</v>
      </c>
      <c r="G39" s="500">
        <v>149975</v>
      </c>
      <c r="H39" s="261">
        <f>+ROUND(F39*G39,0)</f>
        <v>2250</v>
      </c>
    </row>
    <row r="40" spans="1:10" ht="13.5" thickBot="1">
      <c r="A40" s="262" t="s">
        <v>28</v>
      </c>
      <c r="B40" s="263" t="s">
        <v>164</v>
      </c>
      <c r="C40" s="264" t="s">
        <v>165</v>
      </c>
      <c r="D40" s="264" t="s">
        <v>166</v>
      </c>
      <c r="E40" s="264" t="s">
        <v>167</v>
      </c>
      <c r="F40" s="264">
        <v>0.6</v>
      </c>
      <c r="G40" s="265">
        <v>2679</v>
      </c>
      <c r="H40" s="266">
        <f>+ROUND(F40*G40,0)</f>
        <v>1607</v>
      </c>
    </row>
    <row r="41" spans="1:10" ht="13.5" thickBot="1"/>
    <row r="42" spans="1:10" ht="26.25">
      <c r="A42" s="495" t="s">
        <v>392</v>
      </c>
      <c r="B42" s="449" t="s">
        <v>161</v>
      </c>
      <c r="C42" s="448" t="s">
        <v>393</v>
      </c>
      <c r="D42" s="270" t="s">
        <v>162</v>
      </c>
      <c r="E42" s="270" t="s">
        <v>174</v>
      </c>
      <c r="F42" s="450"/>
      <c r="G42" s="451"/>
      <c r="H42" s="272">
        <f>SUM(H43:H48)</f>
        <v>6009</v>
      </c>
      <c r="I42" s="275">
        <f>+$I$6</f>
        <v>1.3655999999999999</v>
      </c>
      <c r="J42" s="276">
        <f>ROUND(H42*I42,0)</f>
        <v>8206</v>
      </c>
    </row>
    <row r="43" spans="1:10">
      <c r="A43" s="484" t="s">
        <v>392</v>
      </c>
      <c r="B43" s="258" t="s">
        <v>187</v>
      </c>
      <c r="C43" s="259" t="s">
        <v>188</v>
      </c>
      <c r="D43" s="259" t="s">
        <v>177</v>
      </c>
      <c r="E43" s="259" t="s">
        <v>178</v>
      </c>
      <c r="F43" s="259">
        <v>0.05</v>
      </c>
      <c r="G43" s="260">
        <f>+VLOOKUP(B43,[111]Insumos!$A$2:$F$2700,5,FALSE)</f>
        <v>39620</v>
      </c>
      <c r="H43" s="261">
        <f t="shared" ref="H43:H48" si="0">+ROUND(F43*G43,0)</f>
        <v>1981</v>
      </c>
    </row>
    <row r="44" spans="1:10">
      <c r="A44" s="484" t="s">
        <v>392</v>
      </c>
      <c r="B44" s="258" t="s">
        <v>203</v>
      </c>
      <c r="C44" s="259" t="s">
        <v>204</v>
      </c>
      <c r="D44" s="259" t="s">
        <v>181</v>
      </c>
      <c r="E44" s="259" t="s">
        <v>97</v>
      </c>
      <c r="F44" s="259">
        <v>5.1999999999999995E-4</v>
      </c>
      <c r="G44" s="260">
        <f>+VLOOKUP(B44,[111]Insumos!$A$2:$F$2700,5,FALSE)</f>
        <v>138578</v>
      </c>
      <c r="H44" s="261">
        <f t="shared" si="0"/>
        <v>72</v>
      </c>
    </row>
    <row r="45" spans="1:10">
      <c r="A45" s="484" t="s">
        <v>392</v>
      </c>
      <c r="B45" s="258" t="s">
        <v>164</v>
      </c>
      <c r="C45" s="259" t="s">
        <v>165</v>
      </c>
      <c r="D45" s="259" t="s">
        <v>166</v>
      </c>
      <c r="E45" s="259" t="s">
        <v>167</v>
      </c>
      <c r="F45" s="259">
        <v>0.15</v>
      </c>
      <c r="G45" s="260">
        <f>+VLOOKUP(B45,[111]Insumos!$A$2:$F$2700,5,FALSE)</f>
        <v>2679</v>
      </c>
      <c r="H45" s="261">
        <f t="shared" si="0"/>
        <v>402</v>
      </c>
    </row>
    <row r="46" spans="1:10">
      <c r="A46" s="484" t="s">
        <v>392</v>
      </c>
      <c r="B46" s="258" t="s">
        <v>183</v>
      </c>
      <c r="C46" s="259" t="s">
        <v>184</v>
      </c>
      <c r="D46" s="259" t="s">
        <v>170</v>
      </c>
      <c r="E46" s="259" t="s">
        <v>167</v>
      </c>
      <c r="F46" s="259">
        <v>0.159</v>
      </c>
      <c r="G46" s="260">
        <f>+VLOOKUP(B46,[111]Insumos!$A$2:$F$2700,5,FALSE)</f>
        <v>1402</v>
      </c>
      <c r="H46" s="261">
        <f t="shared" si="0"/>
        <v>223</v>
      </c>
    </row>
    <row r="47" spans="1:10">
      <c r="A47" s="484" t="s">
        <v>392</v>
      </c>
      <c r="B47" s="258" t="s">
        <v>394</v>
      </c>
      <c r="C47" s="259" t="s">
        <v>395</v>
      </c>
      <c r="D47" s="259" t="s">
        <v>170</v>
      </c>
      <c r="E47" s="259" t="s">
        <v>174</v>
      </c>
      <c r="F47" s="259">
        <v>0.25</v>
      </c>
      <c r="G47" s="260">
        <f>+VLOOKUP(B47,[111]Insumos!$A$2:$F$2700,5,FALSE)</f>
        <v>2423</v>
      </c>
      <c r="H47" s="261">
        <f t="shared" si="0"/>
        <v>606</v>
      </c>
    </row>
    <row r="48" spans="1:10" ht="13.5" thickBot="1">
      <c r="A48" s="485" t="s">
        <v>392</v>
      </c>
      <c r="B48" s="263" t="s">
        <v>396</v>
      </c>
      <c r="C48" s="264" t="s">
        <v>397</v>
      </c>
      <c r="D48" s="264" t="s">
        <v>170</v>
      </c>
      <c r="E48" s="264" t="s">
        <v>174</v>
      </c>
      <c r="F48" s="264">
        <v>1</v>
      </c>
      <c r="G48" s="265">
        <f>+VLOOKUP(B48,[111]Insumos!$A$2:$F$2700,5,FALSE)</f>
        <v>2725</v>
      </c>
      <c r="H48" s="266">
        <f t="shared" si="0"/>
        <v>2725</v>
      </c>
    </row>
    <row r="49" spans="1:10" ht="13.5" thickBot="1"/>
    <row r="50" spans="1:10" ht="15">
      <c r="A50" s="268" t="s">
        <v>32</v>
      </c>
      <c r="B50" s="269" t="s">
        <v>161</v>
      </c>
      <c r="C50" s="270" t="s">
        <v>197</v>
      </c>
      <c r="D50" s="270" t="s">
        <v>162</v>
      </c>
      <c r="E50" s="270" t="s">
        <v>186</v>
      </c>
      <c r="F50" s="270"/>
      <c r="G50" s="271"/>
      <c r="H50" s="272">
        <f>SUM(H51:H55)</f>
        <v>109343</v>
      </c>
      <c r="I50" s="275">
        <f>+$I$6</f>
        <v>1.3655999999999999</v>
      </c>
      <c r="J50" s="276">
        <f>ROUND(H50*I50,0)</f>
        <v>149319</v>
      </c>
    </row>
    <row r="51" spans="1:10">
      <c r="A51" s="257" t="s">
        <v>32</v>
      </c>
      <c r="B51" s="258" t="s">
        <v>194</v>
      </c>
      <c r="C51" s="259" t="s">
        <v>195</v>
      </c>
      <c r="D51" s="259" t="s">
        <v>177</v>
      </c>
      <c r="E51" s="259" t="s">
        <v>178</v>
      </c>
      <c r="F51" s="259">
        <v>0.4</v>
      </c>
      <c r="G51" s="260">
        <v>32545</v>
      </c>
      <c r="H51" s="261">
        <f>+ROUND(F51*G51,0)</f>
        <v>13018</v>
      </c>
    </row>
    <row r="52" spans="1:10">
      <c r="A52" s="257" t="s">
        <v>32</v>
      </c>
      <c r="B52" s="258" t="s">
        <v>198</v>
      </c>
      <c r="C52" s="259" t="s">
        <v>199</v>
      </c>
      <c r="D52" s="259" t="s">
        <v>181</v>
      </c>
      <c r="E52" s="259" t="s">
        <v>97</v>
      </c>
      <c r="F52" s="259">
        <v>0.5</v>
      </c>
      <c r="G52" s="260">
        <v>45733</v>
      </c>
      <c r="H52" s="261">
        <f>+ROUND(F52*G52,0)</f>
        <v>22867</v>
      </c>
    </row>
    <row r="53" spans="1:10">
      <c r="A53" s="257" t="s">
        <v>32</v>
      </c>
      <c r="B53" s="258" t="s">
        <v>164</v>
      </c>
      <c r="C53" s="259" t="s">
        <v>165</v>
      </c>
      <c r="D53" s="259" t="s">
        <v>166</v>
      </c>
      <c r="E53" s="259" t="s">
        <v>167</v>
      </c>
      <c r="F53" s="259">
        <v>0.5</v>
      </c>
      <c r="G53" s="260">
        <v>2679</v>
      </c>
      <c r="H53" s="261">
        <f>+ROUND(F53*G53,0)</f>
        <v>1340</v>
      </c>
    </row>
    <row r="54" spans="1:10">
      <c r="A54" s="257" t="s">
        <v>32</v>
      </c>
      <c r="B54" s="258" t="s">
        <v>183</v>
      </c>
      <c r="C54" s="259" t="s">
        <v>184</v>
      </c>
      <c r="D54" s="259" t="s">
        <v>170</v>
      </c>
      <c r="E54" s="259" t="s">
        <v>167</v>
      </c>
      <c r="F54" s="259">
        <v>2.1</v>
      </c>
      <c r="G54" s="260">
        <v>1402</v>
      </c>
      <c r="H54" s="261">
        <f>+ROUND(F54*G54,0)</f>
        <v>2944</v>
      </c>
    </row>
    <row r="55" spans="1:10" ht="13.5" thickBot="1">
      <c r="A55" s="262" t="s">
        <v>32</v>
      </c>
      <c r="B55" s="263" t="s">
        <v>200</v>
      </c>
      <c r="C55" s="264" t="s">
        <v>201</v>
      </c>
      <c r="D55" s="264" t="s">
        <v>170</v>
      </c>
      <c r="E55" s="264" t="s">
        <v>186</v>
      </c>
      <c r="F55" s="264">
        <v>1.3</v>
      </c>
      <c r="G55" s="265">
        <v>53211</v>
      </c>
      <c r="H55" s="266">
        <f>+ROUND(F55*G55,0)</f>
        <v>69174</v>
      </c>
    </row>
    <row r="56" spans="1:10" ht="13.5" thickBot="1"/>
    <row r="57" spans="1:10" ht="15">
      <c r="A57" s="268" t="s">
        <v>366</v>
      </c>
      <c r="B57" s="475" t="s">
        <v>161</v>
      </c>
      <c r="C57" s="477" t="s">
        <v>365</v>
      </c>
      <c r="D57" s="477" t="s">
        <v>162</v>
      </c>
      <c r="E57" s="477" t="s">
        <v>186</v>
      </c>
      <c r="F57" s="477"/>
      <c r="G57" s="478"/>
      <c r="H57" s="479">
        <f>SUM(H58:H63)</f>
        <v>152551</v>
      </c>
      <c r="I57" s="275">
        <f>+$I$6</f>
        <v>1.3655999999999999</v>
      </c>
      <c r="J57" s="276">
        <f>ROUND(H57*I57,0)</f>
        <v>208324</v>
      </c>
    </row>
    <row r="58" spans="1:10">
      <c r="A58" s="257" t="s">
        <v>202</v>
      </c>
      <c r="B58" s="471" t="s">
        <v>194</v>
      </c>
      <c r="C58" s="472" t="s">
        <v>195</v>
      </c>
      <c r="D58" s="472" t="s">
        <v>177</v>
      </c>
      <c r="E58" s="472" t="s">
        <v>178</v>
      </c>
      <c r="F58" s="472">
        <v>0.4</v>
      </c>
      <c r="G58" s="473">
        <v>32545</v>
      </c>
      <c r="H58" s="480">
        <f t="shared" ref="H58:H63" si="1">+ROUND(F58*G58,0)</f>
        <v>13018</v>
      </c>
    </row>
    <row r="59" spans="1:10">
      <c r="A59" s="257" t="s">
        <v>202</v>
      </c>
      <c r="B59" s="471" t="s">
        <v>203</v>
      </c>
      <c r="C59" s="472" t="s">
        <v>204</v>
      </c>
      <c r="D59" s="472" t="s">
        <v>181</v>
      </c>
      <c r="E59" s="472" t="s">
        <v>97</v>
      </c>
      <c r="F59" s="472">
        <v>0.02</v>
      </c>
      <c r="G59" s="473">
        <v>138578</v>
      </c>
      <c r="H59" s="480">
        <f t="shared" si="1"/>
        <v>2772</v>
      </c>
    </row>
    <row r="60" spans="1:10">
      <c r="A60" s="257" t="s">
        <v>202</v>
      </c>
      <c r="B60" s="471" t="s">
        <v>415</v>
      </c>
      <c r="C60" s="472" t="s">
        <v>414</v>
      </c>
      <c r="D60" s="472" t="s">
        <v>181</v>
      </c>
      <c r="E60" s="472" t="s">
        <v>97</v>
      </c>
      <c r="F60" s="472">
        <v>0.15</v>
      </c>
      <c r="G60" s="473">
        <v>110702</v>
      </c>
      <c r="H60" s="480">
        <f t="shared" si="1"/>
        <v>16605</v>
      </c>
    </row>
    <row r="61" spans="1:10">
      <c r="A61" s="257" t="s">
        <v>202</v>
      </c>
      <c r="B61" s="471" t="s">
        <v>164</v>
      </c>
      <c r="C61" s="472" t="s">
        <v>165</v>
      </c>
      <c r="D61" s="472" t="s">
        <v>166</v>
      </c>
      <c r="E61" s="472" t="s">
        <v>167</v>
      </c>
      <c r="F61" s="472">
        <v>0.5</v>
      </c>
      <c r="G61" s="473">
        <v>2679</v>
      </c>
      <c r="H61" s="480">
        <f t="shared" si="1"/>
        <v>1340</v>
      </c>
    </row>
    <row r="62" spans="1:10">
      <c r="A62" s="257" t="s">
        <v>202</v>
      </c>
      <c r="B62" s="471" t="s">
        <v>183</v>
      </c>
      <c r="C62" s="472" t="s">
        <v>184</v>
      </c>
      <c r="D62" s="472" t="s">
        <v>170</v>
      </c>
      <c r="E62" s="472" t="s">
        <v>167</v>
      </c>
      <c r="F62" s="472">
        <v>1</v>
      </c>
      <c r="G62" s="473">
        <v>1402</v>
      </c>
      <c r="H62" s="480">
        <f t="shared" si="1"/>
        <v>1402</v>
      </c>
    </row>
    <row r="63" spans="1:10" ht="13.5" thickBot="1">
      <c r="A63" s="262" t="s">
        <v>202</v>
      </c>
      <c r="B63" s="481" t="s">
        <v>205</v>
      </c>
      <c r="C63" s="482" t="s">
        <v>206</v>
      </c>
      <c r="D63" s="482" t="s">
        <v>170</v>
      </c>
      <c r="E63" s="482" t="s">
        <v>186</v>
      </c>
      <c r="F63" s="482">
        <v>1.25</v>
      </c>
      <c r="G63" s="452">
        <v>93931</v>
      </c>
      <c r="H63" s="483">
        <f t="shared" si="1"/>
        <v>117414</v>
      </c>
    </row>
    <row r="64" spans="1:10" ht="13.5" thickBot="1"/>
    <row r="65" spans="1:12" ht="26.25">
      <c r="A65" s="268" t="s">
        <v>36</v>
      </c>
      <c r="B65" s="269" t="s">
        <v>161</v>
      </c>
      <c r="C65" s="448" t="s">
        <v>207</v>
      </c>
      <c r="D65" s="270" t="s">
        <v>162</v>
      </c>
      <c r="E65" s="270" t="s">
        <v>186</v>
      </c>
      <c r="F65" s="270"/>
      <c r="G65" s="271"/>
      <c r="H65" s="272">
        <f>SUM(H66:H76)</f>
        <v>689494</v>
      </c>
      <c r="I65" s="275">
        <f>+$I$6</f>
        <v>1.3655999999999999</v>
      </c>
      <c r="J65" s="276">
        <f>ROUND(H65*I65,0)</f>
        <v>941573</v>
      </c>
    </row>
    <row r="66" spans="1:12">
      <c r="A66" s="257" t="s">
        <v>36</v>
      </c>
      <c r="B66" s="258" t="s">
        <v>208</v>
      </c>
      <c r="C66" s="259" t="s">
        <v>209</v>
      </c>
      <c r="D66" s="259" t="s">
        <v>210</v>
      </c>
      <c r="E66" s="259" t="s">
        <v>186</v>
      </c>
      <c r="F66" s="259">
        <v>1.05</v>
      </c>
      <c r="G66" s="260">
        <v>459927</v>
      </c>
      <c r="H66" s="261">
        <f t="shared" ref="H66:H76" si="2">+ROUND(F66*G66,0)</f>
        <v>482923</v>
      </c>
    </row>
    <row r="67" spans="1:12">
      <c r="A67" s="257" t="s">
        <v>36</v>
      </c>
      <c r="B67" s="258" t="s">
        <v>187</v>
      </c>
      <c r="C67" s="259" t="s">
        <v>188</v>
      </c>
      <c r="D67" s="259" t="s">
        <v>177</v>
      </c>
      <c r="E67" s="259" t="s">
        <v>178</v>
      </c>
      <c r="F67" s="259">
        <v>3.5</v>
      </c>
      <c r="G67" s="260">
        <v>39620</v>
      </c>
      <c r="H67" s="261">
        <f t="shared" si="2"/>
        <v>138670</v>
      </c>
    </row>
    <row r="68" spans="1:12">
      <c r="A68" s="257" t="s">
        <v>36</v>
      </c>
      <c r="B68" s="258" t="s">
        <v>203</v>
      </c>
      <c r="C68" s="259" t="s">
        <v>204</v>
      </c>
      <c r="D68" s="259" t="s">
        <v>181</v>
      </c>
      <c r="E68" s="259" t="s">
        <v>97</v>
      </c>
      <c r="F68" s="259">
        <v>6.5699999999999995E-2</v>
      </c>
      <c r="G68" s="260">
        <v>138578</v>
      </c>
      <c r="H68" s="261">
        <f t="shared" si="2"/>
        <v>9105</v>
      </c>
    </row>
    <row r="69" spans="1:12">
      <c r="A69" s="257" t="s">
        <v>36</v>
      </c>
      <c r="B69" s="258" t="s">
        <v>211</v>
      </c>
      <c r="C69" s="259" t="s">
        <v>212</v>
      </c>
      <c r="D69" s="259" t="s">
        <v>181</v>
      </c>
      <c r="E69" s="259" t="s">
        <v>97</v>
      </c>
      <c r="F69" s="259">
        <v>0.1</v>
      </c>
      <c r="G69" s="260">
        <v>80383</v>
      </c>
      <c r="H69" s="261">
        <f t="shared" si="2"/>
        <v>8038</v>
      </c>
    </row>
    <row r="70" spans="1:12">
      <c r="A70" s="257" t="s">
        <v>36</v>
      </c>
      <c r="B70" s="258" t="s">
        <v>213</v>
      </c>
      <c r="C70" s="259" t="s">
        <v>214</v>
      </c>
      <c r="D70" s="259" t="s">
        <v>181</v>
      </c>
      <c r="E70" s="259" t="s">
        <v>97</v>
      </c>
      <c r="F70" s="259">
        <v>0.1</v>
      </c>
      <c r="G70" s="260">
        <v>54867</v>
      </c>
      <c r="H70" s="261">
        <f t="shared" si="2"/>
        <v>5487</v>
      </c>
    </row>
    <row r="71" spans="1:12">
      <c r="A71" s="257" t="s">
        <v>36</v>
      </c>
      <c r="B71" s="258" t="s">
        <v>164</v>
      </c>
      <c r="C71" s="259" t="s">
        <v>165</v>
      </c>
      <c r="D71" s="259" t="s">
        <v>166</v>
      </c>
      <c r="E71" s="259" t="s">
        <v>167</v>
      </c>
      <c r="F71" s="259">
        <v>3.5</v>
      </c>
      <c r="G71" s="260">
        <v>2679</v>
      </c>
      <c r="H71" s="261">
        <f t="shared" si="2"/>
        <v>9377</v>
      </c>
    </row>
    <row r="72" spans="1:12">
      <c r="A72" s="257" t="s">
        <v>36</v>
      </c>
      <c r="B72" s="258" t="s">
        <v>183</v>
      </c>
      <c r="C72" s="259" t="s">
        <v>184</v>
      </c>
      <c r="D72" s="259" t="s">
        <v>170</v>
      </c>
      <c r="E72" s="259" t="s">
        <v>167</v>
      </c>
      <c r="F72" s="259">
        <v>7</v>
      </c>
      <c r="G72" s="260">
        <v>1402</v>
      </c>
      <c r="H72" s="261">
        <f t="shared" si="2"/>
        <v>9814</v>
      </c>
    </row>
    <row r="73" spans="1:12">
      <c r="A73" s="257" t="s">
        <v>36</v>
      </c>
      <c r="B73" s="258" t="s">
        <v>215</v>
      </c>
      <c r="C73" s="259" t="s">
        <v>216</v>
      </c>
      <c r="D73" s="259" t="s">
        <v>170</v>
      </c>
      <c r="E73" s="259" t="s">
        <v>172</v>
      </c>
      <c r="F73" s="259">
        <v>0.2</v>
      </c>
      <c r="G73" s="260">
        <v>3787</v>
      </c>
      <c r="H73" s="261">
        <f t="shared" si="2"/>
        <v>757</v>
      </c>
    </row>
    <row r="74" spans="1:12">
      <c r="A74" s="257" t="s">
        <v>36</v>
      </c>
      <c r="B74" s="258" t="s">
        <v>217</v>
      </c>
      <c r="C74" s="259" t="s">
        <v>218</v>
      </c>
      <c r="D74" s="259" t="s">
        <v>170</v>
      </c>
      <c r="E74" s="259" t="s">
        <v>167</v>
      </c>
      <c r="F74" s="259">
        <v>0.09</v>
      </c>
      <c r="G74" s="260">
        <v>35912</v>
      </c>
      <c r="H74" s="261">
        <f t="shared" si="2"/>
        <v>3232</v>
      </c>
    </row>
    <row r="75" spans="1:12">
      <c r="A75" s="257" t="s">
        <v>36</v>
      </c>
      <c r="B75" s="258" t="s">
        <v>222</v>
      </c>
      <c r="C75" s="259" t="s">
        <v>223</v>
      </c>
      <c r="D75" s="259" t="s">
        <v>170</v>
      </c>
      <c r="E75" s="259" t="s">
        <v>167</v>
      </c>
      <c r="F75" s="259">
        <v>0.8</v>
      </c>
      <c r="G75" s="260">
        <v>11202</v>
      </c>
      <c r="H75" s="261">
        <f t="shared" si="2"/>
        <v>8962</v>
      </c>
    </row>
    <row r="76" spans="1:12" ht="13.5" thickBot="1">
      <c r="A76" s="262" t="s">
        <v>36</v>
      </c>
      <c r="B76" s="263" t="s">
        <v>224</v>
      </c>
      <c r="C76" s="264" t="s">
        <v>225</v>
      </c>
      <c r="D76" s="264" t="s">
        <v>170</v>
      </c>
      <c r="E76" s="264" t="s">
        <v>167</v>
      </c>
      <c r="F76" s="264">
        <v>1.25</v>
      </c>
      <c r="G76" s="265">
        <v>10503</v>
      </c>
      <c r="H76" s="266">
        <f t="shared" si="2"/>
        <v>13129</v>
      </c>
    </row>
    <row r="77" spans="1:12" ht="13.5" thickBot="1"/>
    <row r="78" spans="1:12" ht="28.5" customHeight="1">
      <c r="A78" s="268" t="s">
        <v>370</v>
      </c>
      <c r="B78" s="449" t="s">
        <v>161</v>
      </c>
      <c r="C78" s="448" t="s">
        <v>371</v>
      </c>
      <c r="D78" s="270" t="s">
        <v>162</v>
      </c>
      <c r="E78" s="270" t="s">
        <v>186</v>
      </c>
      <c r="F78" s="450"/>
      <c r="G78" s="451"/>
      <c r="H78" s="272">
        <f>SUM(H79:H89)</f>
        <v>767477</v>
      </c>
      <c r="I78" s="275">
        <f>+$I$6</f>
        <v>1.3655999999999999</v>
      </c>
      <c r="J78" s="276">
        <f>ROUND(H78*I78,0)</f>
        <v>1048067</v>
      </c>
      <c r="L78" s="486"/>
    </row>
    <row r="79" spans="1:12">
      <c r="A79" s="257" t="s">
        <v>367</v>
      </c>
      <c r="B79" s="258" t="s">
        <v>187</v>
      </c>
      <c r="C79" s="259" t="s">
        <v>188</v>
      </c>
      <c r="D79" s="259" t="s">
        <v>177</v>
      </c>
      <c r="E79" s="259" t="s">
        <v>178</v>
      </c>
      <c r="F79" s="259">
        <v>2.4</v>
      </c>
      <c r="G79" s="260">
        <f>+VLOOKUP(B79,[111]Insumos!$A$2:$F$2700,5,FALSE)</f>
        <v>39620</v>
      </c>
      <c r="H79" s="261">
        <f t="shared" ref="H79:H89" si="3">+ROUND(F79*G79,0)</f>
        <v>95088</v>
      </c>
    </row>
    <row r="80" spans="1:12">
      <c r="A80" s="257" t="s">
        <v>367</v>
      </c>
      <c r="B80" s="258" t="s">
        <v>203</v>
      </c>
      <c r="C80" s="259" t="s">
        <v>204</v>
      </c>
      <c r="D80" s="259" t="s">
        <v>181</v>
      </c>
      <c r="E80" s="259" t="s">
        <v>97</v>
      </c>
      <c r="F80" s="259">
        <v>6.5699999999999995E-2</v>
      </c>
      <c r="G80" s="260">
        <f>+VLOOKUP(B80,[111]Insumos!$A$2:$F$2700,5,FALSE)</f>
        <v>138578</v>
      </c>
      <c r="H80" s="261">
        <f t="shared" si="3"/>
        <v>9105</v>
      </c>
    </row>
    <row r="81" spans="1:10">
      <c r="A81" s="257" t="s">
        <v>367</v>
      </c>
      <c r="B81" s="258" t="s">
        <v>211</v>
      </c>
      <c r="C81" s="259" t="s">
        <v>212</v>
      </c>
      <c r="D81" s="259" t="s">
        <v>181</v>
      </c>
      <c r="E81" s="259" t="s">
        <v>97</v>
      </c>
      <c r="F81" s="259">
        <v>0.1</v>
      </c>
      <c r="G81" s="260">
        <f>+VLOOKUP(B81,[111]Insumos!$A$2:$F$2700,5,FALSE)</f>
        <v>80383</v>
      </c>
      <c r="H81" s="261">
        <f t="shared" si="3"/>
        <v>8038</v>
      </c>
    </row>
    <row r="82" spans="1:10">
      <c r="A82" s="257" t="s">
        <v>367</v>
      </c>
      <c r="B82" s="258" t="s">
        <v>213</v>
      </c>
      <c r="C82" s="259" t="s">
        <v>214</v>
      </c>
      <c r="D82" s="259" t="s">
        <v>181</v>
      </c>
      <c r="E82" s="259" t="s">
        <v>97</v>
      </c>
      <c r="F82" s="259">
        <v>0.1</v>
      </c>
      <c r="G82" s="260">
        <f>+VLOOKUP(B82,[111]Insumos!$A$2:$F$2700,5,FALSE)</f>
        <v>54867</v>
      </c>
      <c r="H82" s="261">
        <f t="shared" si="3"/>
        <v>5487</v>
      </c>
    </row>
    <row r="83" spans="1:10">
      <c r="A83" s="257" t="s">
        <v>367</v>
      </c>
      <c r="B83" s="258" t="s">
        <v>164</v>
      </c>
      <c r="C83" s="259" t="s">
        <v>165</v>
      </c>
      <c r="D83" s="259" t="s">
        <v>166</v>
      </c>
      <c r="E83" s="259" t="s">
        <v>167</v>
      </c>
      <c r="F83" s="259">
        <v>2.6</v>
      </c>
      <c r="G83" s="260">
        <f>+VLOOKUP(B83,[111]Insumos!$A$2:$F$2700,5,FALSE)</f>
        <v>2679</v>
      </c>
      <c r="H83" s="261">
        <f t="shared" si="3"/>
        <v>6965</v>
      </c>
    </row>
    <row r="84" spans="1:10">
      <c r="A84" s="257" t="s">
        <v>367</v>
      </c>
      <c r="B84" s="258" t="s">
        <v>183</v>
      </c>
      <c r="C84" s="259" t="s">
        <v>184</v>
      </c>
      <c r="D84" s="259" t="s">
        <v>170</v>
      </c>
      <c r="E84" s="259" t="s">
        <v>167</v>
      </c>
      <c r="F84" s="259">
        <v>7</v>
      </c>
      <c r="G84" s="260">
        <f>+VLOOKUP(B84,[111]Insumos!$A$2:$F$2700,5,FALSE)</f>
        <v>1402</v>
      </c>
      <c r="H84" s="261">
        <f t="shared" si="3"/>
        <v>9814</v>
      </c>
    </row>
    <row r="85" spans="1:10">
      <c r="A85" s="257" t="s">
        <v>367</v>
      </c>
      <c r="B85" s="258" t="s">
        <v>368</v>
      </c>
      <c r="C85" s="259" t="s">
        <v>369</v>
      </c>
      <c r="D85" s="259" t="s">
        <v>170</v>
      </c>
      <c r="E85" s="259" t="s">
        <v>186</v>
      </c>
      <c r="F85" s="259">
        <v>1.05</v>
      </c>
      <c r="G85" s="473">
        <v>578000</v>
      </c>
      <c r="H85" s="261">
        <f t="shared" si="3"/>
        <v>606900</v>
      </c>
    </row>
    <row r="86" spans="1:10">
      <c r="A86" s="257" t="s">
        <v>367</v>
      </c>
      <c r="B86" s="258" t="s">
        <v>215</v>
      </c>
      <c r="C86" s="259" t="s">
        <v>216</v>
      </c>
      <c r="D86" s="259" t="s">
        <v>170</v>
      </c>
      <c r="E86" s="259" t="s">
        <v>172</v>
      </c>
      <c r="F86" s="259">
        <v>0.2</v>
      </c>
      <c r="G86" s="260">
        <f>+VLOOKUP(B86,[111]Insumos!$A$2:$F$2700,5,FALSE)</f>
        <v>3787</v>
      </c>
      <c r="H86" s="261">
        <f t="shared" si="3"/>
        <v>757</v>
      </c>
    </row>
    <row r="87" spans="1:10">
      <c r="A87" s="257" t="s">
        <v>367</v>
      </c>
      <c r="B87" s="258" t="s">
        <v>217</v>
      </c>
      <c r="C87" s="259" t="s">
        <v>218</v>
      </c>
      <c r="D87" s="259" t="s">
        <v>170</v>
      </c>
      <c r="E87" s="259" t="s">
        <v>167</v>
      </c>
      <c r="F87" s="259">
        <v>0.09</v>
      </c>
      <c r="G87" s="260">
        <f>+VLOOKUP(B87,[111]Insumos!$A$2:$F$2700,5,FALSE)</f>
        <v>35912</v>
      </c>
      <c r="H87" s="261">
        <f t="shared" si="3"/>
        <v>3232</v>
      </c>
    </row>
    <row r="88" spans="1:10">
      <c r="A88" s="257" t="s">
        <v>367</v>
      </c>
      <c r="B88" s="258" t="s">
        <v>222</v>
      </c>
      <c r="C88" s="259" t="s">
        <v>223</v>
      </c>
      <c r="D88" s="259" t="s">
        <v>170</v>
      </c>
      <c r="E88" s="259" t="s">
        <v>167</v>
      </c>
      <c r="F88" s="259">
        <v>0.8</v>
      </c>
      <c r="G88" s="260">
        <f>+VLOOKUP(B88,[111]Insumos!$A$2:$F$2700,5,FALSE)</f>
        <v>11202</v>
      </c>
      <c r="H88" s="261">
        <f t="shared" si="3"/>
        <v>8962</v>
      </c>
    </row>
    <row r="89" spans="1:10" ht="13.5" thickBot="1">
      <c r="A89" s="262" t="s">
        <v>367</v>
      </c>
      <c r="B89" s="263" t="s">
        <v>224</v>
      </c>
      <c r="C89" s="264" t="s">
        <v>225</v>
      </c>
      <c r="D89" s="264" t="s">
        <v>170</v>
      </c>
      <c r="E89" s="264" t="s">
        <v>167</v>
      </c>
      <c r="F89" s="264">
        <v>1.25</v>
      </c>
      <c r="G89" s="265">
        <f>+VLOOKUP(B89,[111]Insumos!$A$2:$F$2700,5,FALSE)</f>
        <v>10503</v>
      </c>
      <c r="H89" s="266">
        <f t="shared" si="3"/>
        <v>13129</v>
      </c>
    </row>
    <row r="90" spans="1:10" ht="13.5" thickBot="1"/>
    <row r="91" spans="1:10" ht="26.25">
      <c r="A91" s="268" t="s">
        <v>400</v>
      </c>
      <c r="B91" s="449" t="s">
        <v>161</v>
      </c>
      <c r="C91" s="448" t="s">
        <v>401</v>
      </c>
      <c r="D91" s="270" t="s">
        <v>162</v>
      </c>
      <c r="E91" s="270" t="s">
        <v>174</v>
      </c>
      <c r="F91" s="450"/>
      <c r="G91" s="451"/>
      <c r="H91" s="272">
        <f>SUM(H92:H98)</f>
        <v>3331</v>
      </c>
      <c r="I91" s="275">
        <f>+$I$6</f>
        <v>1.3655999999999999</v>
      </c>
      <c r="J91" s="276">
        <f>ROUND(H91*I91,0)</f>
        <v>4549</v>
      </c>
    </row>
    <row r="92" spans="1:10">
      <c r="A92" s="257" t="s">
        <v>400</v>
      </c>
      <c r="B92" s="258" t="s">
        <v>402</v>
      </c>
      <c r="C92" s="259" t="s">
        <v>403</v>
      </c>
      <c r="D92" s="259" t="s">
        <v>177</v>
      </c>
      <c r="E92" s="259" t="s">
        <v>178</v>
      </c>
      <c r="F92" s="259">
        <v>2E-3</v>
      </c>
      <c r="G92" s="260">
        <f>+VLOOKUP(B92,[111]Insumos!$A$2:$F$2700,5,FALSE)</f>
        <v>25470</v>
      </c>
      <c r="H92" s="261">
        <f t="shared" ref="H92:H98" si="4">+ROUND(F92*G92,0)</f>
        <v>51</v>
      </c>
    </row>
    <row r="93" spans="1:10">
      <c r="A93" s="257" t="s">
        <v>400</v>
      </c>
      <c r="B93" s="258" t="s">
        <v>203</v>
      </c>
      <c r="C93" s="259" t="s">
        <v>204</v>
      </c>
      <c r="D93" s="259" t="s">
        <v>181</v>
      </c>
      <c r="E93" s="259" t="s">
        <v>97</v>
      </c>
      <c r="F93" s="259">
        <v>5.0000000000000001E-4</v>
      </c>
      <c r="G93" s="260">
        <f>+VLOOKUP(B93,[111]Insumos!$A$2:$F$2700,5,FALSE)</f>
        <v>138578</v>
      </c>
      <c r="H93" s="261">
        <f t="shared" si="4"/>
        <v>69</v>
      </c>
    </row>
    <row r="94" spans="1:10">
      <c r="A94" s="257" t="s">
        <v>400</v>
      </c>
      <c r="B94" s="258" t="s">
        <v>404</v>
      </c>
      <c r="C94" s="259" t="s">
        <v>405</v>
      </c>
      <c r="D94" s="259" t="s">
        <v>181</v>
      </c>
      <c r="E94" s="259" t="s">
        <v>178</v>
      </c>
      <c r="F94" s="259">
        <v>2E-3</v>
      </c>
      <c r="G94" s="260">
        <f>+VLOOKUP(B94,[111]Insumos!$A$2:$F$2700,5,FALSE)</f>
        <v>75999</v>
      </c>
      <c r="H94" s="261">
        <f t="shared" si="4"/>
        <v>152</v>
      </c>
    </row>
    <row r="95" spans="1:10">
      <c r="A95" s="257" t="s">
        <v>400</v>
      </c>
      <c r="B95" s="258" t="s">
        <v>406</v>
      </c>
      <c r="C95" s="259" t="s">
        <v>407</v>
      </c>
      <c r="D95" s="259" t="s">
        <v>181</v>
      </c>
      <c r="E95" s="259" t="s">
        <v>178</v>
      </c>
      <c r="F95" s="259">
        <v>2E-3</v>
      </c>
      <c r="G95" s="260">
        <f>+VLOOKUP(B95,[111]Insumos!$A$2:$F$2700,5,FALSE)</f>
        <v>78923</v>
      </c>
      <c r="H95" s="261">
        <f t="shared" si="4"/>
        <v>158</v>
      </c>
    </row>
    <row r="96" spans="1:10">
      <c r="A96" s="257" t="s">
        <v>400</v>
      </c>
      <c r="B96" s="258" t="s">
        <v>164</v>
      </c>
      <c r="C96" s="259" t="s">
        <v>165</v>
      </c>
      <c r="D96" s="259" t="s">
        <v>166</v>
      </c>
      <c r="E96" s="259" t="s">
        <v>167</v>
      </c>
      <c r="F96" s="259">
        <v>1E-3</v>
      </c>
      <c r="G96" s="260">
        <f>+VLOOKUP(B96,[111]Insumos!$A$2:$F$2700,5,FALSE)</f>
        <v>2679</v>
      </c>
      <c r="H96" s="261">
        <f t="shared" si="4"/>
        <v>3</v>
      </c>
    </row>
    <row r="97" spans="1:17">
      <c r="A97" s="257" t="s">
        <v>400</v>
      </c>
      <c r="B97" s="258" t="s">
        <v>183</v>
      </c>
      <c r="C97" s="259" t="s">
        <v>184</v>
      </c>
      <c r="D97" s="259" t="s">
        <v>170</v>
      </c>
      <c r="E97" s="259" t="s">
        <v>167</v>
      </c>
      <c r="F97" s="259">
        <v>2.3E-3</v>
      </c>
      <c r="G97" s="260">
        <f>+VLOOKUP(B97,[111]Insumos!$A$2:$F$2700,5,FALSE)</f>
        <v>1402</v>
      </c>
      <c r="H97" s="261">
        <f t="shared" si="4"/>
        <v>3</v>
      </c>
    </row>
    <row r="98" spans="1:17" ht="13.5" thickBot="1">
      <c r="A98" s="262" t="s">
        <v>400</v>
      </c>
      <c r="B98" s="263" t="s">
        <v>408</v>
      </c>
      <c r="C98" s="264" t="s">
        <v>409</v>
      </c>
      <c r="D98" s="264" t="s">
        <v>170</v>
      </c>
      <c r="E98" s="264" t="s">
        <v>95</v>
      </c>
      <c r="F98" s="264">
        <v>1</v>
      </c>
      <c r="G98" s="265">
        <f>+VLOOKUP(B98,[111]Insumos!$A$2:$F$2700,5,FALSE)</f>
        <v>2895</v>
      </c>
      <c r="H98" s="266">
        <f t="shared" si="4"/>
        <v>2895</v>
      </c>
    </row>
    <row r="99" spans="1:17" ht="13.5" thickBot="1"/>
    <row r="100" spans="1:17" ht="46.5" customHeight="1">
      <c r="A100" s="487" t="s">
        <v>372</v>
      </c>
      <c r="B100" s="488" t="s">
        <v>161</v>
      </c>
      <c r="C100" s="476" t="s">
        <v>418</v>
      </c>
      <c r="D100" s="477" t="s">
        <v>162</v>
      </c>
      <c r="E100" s="477" t="s">
        <v>186</v>
      </c>
      <c r="F100" s="489"/>
      <c r="G100" s="490"/>
      <c r="H100" s="479">
        <f>SUM(H101:H109)</f>
        <v>842205</v>
      </c>
      <c r="I100" s="275">
        <f>+$I$6</f>
        <v>1.3655999999999999</v>
      </c>
      <c r="J100" s="276">
        <f>ROUND(H100*I100,0)</f>
        <v>1150115</v>
      </c>
      <c r="Q100">
        <f>82.99/0.1</f>
        <v>829.89999999999986</v>
      </c>
    </row>
    <row r="101" spans="1:17">
      <c r="A101" s="491" t="s">
        <v>372</v>
      </c>
      <c r="B101" s="471" t="s">
        <v>187</v>
      </c>
      <c r="C101" s="472" t="s">
        <v>188</v>
      </c>
      <c r="D101" s="472" t="s">
        <v>177</v>
      </c>
      <c r="E101" s="472" t="s">
        <v>178</v>
      </c>
      <c r="F101" s="472">
        <v>1</v>
      </c>
      <c r="G101" s="473">
        <f>+VLOOKUP(B101,[111]Insumos!$A$2:$F$2700,5,FALSE)</f>
        <v>39620</v>
      </c>
      <c r="H101" s="480">
        <f t="shared" ref="H101:H109" si="5">+ROUND(F101*G101,0)</f>
        <v>39620</v>
      </c>
    </row>
    <row r="102" spans="1:17">
      <c r="A102" s="491" t="s">
        <v>372</v>
      </c>
      <c r="B102" s="471" t="s">
        <v>203</v>
      </c>
      <c r="C102" s="472" t="s">
        <v>204</v>
      </c>
      <c r="D102" s="472" t="s">
        <v>181</v>
      </c>
      <c r="E102" s="472" t="s">
        <v>97</v>
      </c>
      <c r="F102" s="472">
        <v>0.3</v>
      </c>
      <c r="G102" s="473">
        <f>+VLOOKUP(B102,[111]Insumos!$A$2:$F$2700,5,FALSE)</f>
        <v>138578</v>
      </c>
      <c r="H102" s="480">
        <f t="shared" si="5"/>
        <v>41573</v>
      </c>
    </row>
    <row r="103" spans="1:17">
      <c r="A103" s="491" t="s">
        <v>372</v>
      </c>
      <c r="B103" s="471" t="s">
        <v>373</v>
      </c>
      <c r="C103" s="472" t="s">
        <v>374</v>
      </c>
      <c r="D103" s="472" t="s">
        <v>181</v>
      </c>
      <c r="E103" s="472" t="s">
        <v>178</v>
      </c>
      <c r="F103" s="472">
        <v>0.04</v>
      </c>
      <c r="G103" s="473">
        <f>+VLOOKUP(B103,[111]Insumos!$A$2:$F$2700,5,FALSE)</f>
        <v>153465</v>
      </c>
      <c r="H103" s="480">
        <f t="shared" si="5"/>
        <v>6139</v>
      </c>
    </row>
    <row r="104" spans="1:17">
      <c r="A104" s="491" t="s">
        <v>372</v>
      </c>
      <c r="B104" s="471" t="s">
        <v>375</v>
      </c>
      <c r="C104" s="472" t="s">
        <v>376</v>
      </c>
      <c r="D104" s="472" t="s">
        <v>181</v>
      </c>
      <c r="E104" s="472" t="s">
        <v>178</v>
      </c>
      <c r="F104" s="472">
        <v>0.04</v>
      </c>
      <c r="G104" s="473">
        <f>+VLOOKUP(B104,[111]Insumos!$A$2:$F$2700,5,FALSE)</f>
        <v>124231</v>
      </c>
      <c r="H104" s="480">
        <f t="shared" si="5"/>
        <v>4969</v>
      </c>
    </row>
    <row r="105" spans="1:17">
      <c r="A105" s="491" t="s">
        <v>372</v>
      </c>
      <c r="B105" s="471" t="s">
        <v>377</v>
      </c>
      <c r="C105" s="472" t="s">
        <v>378</v>
      </c>
      <c r="D105" s="472" t="s">
        <v>181</v>
      </c>
      <c r="E105" s="472" t="s">
        <v>178</v>
      </c>
      <c r="F105" s="472">
        <v>2E-3</v>
      </c>
      <c r="G105" s="473">
        <f>+VLOOKUP(B105,[111]Insumos!$A$2:$F$2700,5,FALSE)</f>
        <v>65769</v>
      </c>
      <c r="H105" s="480">
        <f t="shared" si="5"/>
        <v>132</v>
      </c>
    </row>
    <row r="106" spans="1:17">
      <c r="A106" s="491" t="s">
        <v>372</v>
      </c>
      <c r="B106" s="471" t="s">
        <v>379</v>
      </c>
      <c r="C106" s="472" t="s">
        <v>380</v>
      </c>
      <c r="D106" s="472" t="s">
        <v>181</v>
      </c>
      <c r="E106" s="472" t="s">
        <v>178</v>
      </c>
      <c r="F106" s="472">
        <v>0.04</v>
      </c>
      <c r="G106" s="473">
        <f>+VLOOKUP(B106,[111]Insumos!$A$2:$F$2700,5,FALSE)</f>
        <v>116923</v>
      </c>
      <c r="H106" s="480">
        <f t="shared" si="5"/>
        <v>4677</v>
      </c>
    </row>
    <row r="107" spans="1:17">
      <c r="A107" s="491" t="s">
        <v>372</v>
      </c>
      <c r="B107" s="471" t="s">
        <v>164</v>
      </c>
      <c r="C107" s="472" t="s">
        <v>165</v>
      </c>
      <c r="D107" s="472" t="s">
        <v>166</v>
      </c>
      <c r="E107" s="472" t="s">
        <v>167</v>
      </c>
      <c r="F107" s="472">
        <v>1</v>
      </c>
      <c r="G107" s="473">
        <f>+VLOOKUP(B107,[111]Insumos!$A$2:$F$2700,5,FALSE)</f>
        <v>2679</v>
      </c>
      <c r="H107" s="480">
        <f t="shared" si="5"/>
        <v>2679</v>
      </c>
    </row>
    <row r="108" spans="1:17">
      <c r="A108" s="491" t="s">
        <v>372</v>
      </c>
      <c r="B108" s="471" t="s">
        <v>183</v>
      </c>
      <c r="C108" s="472" t="s">
        <v>184</v>
      </c>
      <c r="D108" s="472" t="s">
        <v>170</v>
      </c>
      <c r="E108" s="472" t="s">
        <v>167</v>
      </c>
      <c r="F108" s="472">
        <v>0.18</v>
      </c>
      <c r="G108" s="473">
        <f>+VLOOKUP(B108,[111]Insumos!$A$2:$F$2700,5,FALSE)</f>
        <v>1402</v>
      </c>
      <c r="H108" s="480">
        <f t="shared" si="5"/>
        <v>252</v>
      </c>
    </row>
    <row r="109" spans="1:17" ht="13.5" thickBot="1">
      <c r="A109" s="492" t="s">
        <v>372</v>
      </c>
      <c r="B109" s="481" t="s">
        <v>226</v>
      </c>
      <c r="C109" s="482" t="s">
        <v>410</v>
      </c>
      <c r="D109" s="482" t="s">
        <v>170</v>
      </c>
      <c r="E109" s="482" t="s">
        <v>186</v>
      </c>
      <c r="F109" s="482">
        <v>1.25</v>
      </c>
      <c r="G109" s="452">
        <v>593731</v>
      </c>
      <c r="H109" s="483">
        <f t="shared" si="5"/>
        <v>742164</v>
      </c>
    </row>
    <row r="110" spans="1:17" ht="16.5" customHeight="1" thickBot="1">
      <c r="B110" s="474"/>
      <c r="C110" s="474"/>
      <c r="D110" s="474"/>
      <c r="E110" s="474"/>
      <c r="F110" s="474"/>
      <c r="G110" s="474"/>
      <c r="H110" s="474"/>
    </row>
    <row r="111" spans="1:17" ht="26.25">
      <c r="A111" s="268" t="s">
        <v>38</v>
      </c>
      <c r="B111" s="475" t="s">
        <v>161</v>
      </c>
      <c r="C111" s="476" t="s">
        <v>411</v>
      </c>
      <c r="D111" s="477" t="s">
        <v>162</v>
      </c>
      <c r="E111" s="477" t="s">
        <v>186</v>
      </c>
      <c r="F111" s="477"/>
      <c r="G111" s="478"/>
      <c r="H111" s="479">
        <f>SUM(H112:H118)</f>
        <v>945721</v>
      </c>
      <c r="I111" s="275">
        <f>+$I$6</f>
        <v>1.3655999999999999</v>
      </c>
      <c r="J111" s="276">
        <f>ROUND(H111*I111,0)</f>
        <v>1291477</v>
      </c>
    </row>
    <row r="112" spans="1:17">
      <c r="A112" s="257" t="s">
        <v>38</v>
      </c>
      <c r="B112" s="471" t="s">
        <v>187</v>
      </c>
      <c r="C112" s="472" t="s">
        <v>188</v>
      </c>
      <c r="D112" s="472" t="s">
        <v>177</v>
      </c>
      <c r="E112" s="472" t="s">
        <v>178</v>
      </c>
      <c r="F112" s="472">
        <v>1.5</v>
      </c>
      <c r="G112" s="473">
        <v>39620</v>
      </c>
      <c r="H112" s="480">
        <f t="shared" ref="H112:H118" si="6">+ROUND(F112*G112,0)</f>
        <v>59430</v>
      </c>
    </row>
    <row r="113" spans="1:10">
      <c r="A113" s="257" t="s">
        <v>38</v>
      </c>
      <c r="B113" s="471" t="s">
        <v>203</v>
      </c>
      <c r="C113" s="472" t="s">
        <v>204</v>
      </c>
      <c r="D113" s="472" t="s">
        <v>181</v>
      </c>
      <c r="E113" s="472" t="s">
        <v>97</v>
      </c>
      <c r="F113" s="472">
        <v>0.2</v>
      </c>
      <c r="G113" s="473">
        <v>138578</v>
      </c>
      <c r="H113" s="480">
        <f t="shared" si="6"/>
        <v>27716</v>
      </c>
    </row>
    <row r="114" spans="1:10">
      <c r="A114" s="257" t="s">
        <v>38</v>
      </c>
      <c r="B114" s="471" t="s">
        <v>412</v>
      </c>
      <c r="C114" s="472" t="s">
        <v>413</v>
      </c>
      <c r="D114" s="472" t="s">
        <v>181</v>
      </c>
      <c r="E114" s="472" t="s">
        <v>182</v>
      </c>
      <c r="F114" s="472">
        <f>1/8</f>
        <v>0.125</v>
      </c>
      <c r="G114" s="473">
        <v>720000</v>
      </c>
      <c r="H114" s="480">
        <f t="shared" si="6"/>
        <v>90000</v>
      </c>
    </row>
    <row r="115" spans="1:10">
      <c r="A115" s="257" t="s">
        <v>38</v>
      </c>
      <c r="B115" s="471" t="s">
        <v>415</v>
      </c>
      <c r="C115" s="472" t="s">
        <v>414</v>
      </c>
      <c r="D115" s="472" t="s">
        <v>181</v>
      </c>
      <c r="E115" s="472" t="s">
        <v>97</v>
      </c>
      <c r="F115" s="472">
        <v>0.2</v>
      </c>
      <c r="G115" s="473">
        <v>110702</v>
      </c>
      <c r="H115" s="480">
        <f t="shared" si="6"/>
        <v>22140</v>
      </c>
    </row>
    <row r="116" spans="1:10">
      <c r="A116" s="257" t="s">
        <v>38</v>
      </c>
      <c r="B116" s="471" t="s">
        <v>164</v>
      </c>
      <c r="C116" s="472" t="s">
        <v>165</v>
      </c>
      <c r="D116" s="472" t="s">
        <v>166</v>
      </c>
      <c r="E116" s="472" t="s">
        <v>167</v>
      </c>
      <c r="F116" s="472">
        <v>1.5</v>
      </c>
      <c r="G116" s="473">
        <v>2679</v>
      </c>
      <c r="H116" s="480">
        <f t="shared" si="6"/>
        <v>4019</v>
      </c>
    </row>
    <row r="117" spans="1:10">
      <c r="A117" s="257" t="s">
        <v>38</v>
      </c>
      <c r="B117" s="471" t="s">
        <v>183</v>
      </c>
      <c r="C117" s="472" t="s">
        <v>184</v>
      </c>
      <c r="D117" s="472" t="s">
        <v>170</v>
      </c>
      <c r="E117" s="472" t="s">
        <v>167</v>
      </c>
      <c r="F117" s="472">
        <v>0.18</v>
      </c>
      <c r="G117" s="473">
        <v>1402</v>
      </c>
      <c r="H117" s="480">
        <f t="shared" si="6"/>
        <v>252</v>
      </c>
    </row>
    <row r="118" spans="1:10" ht="13.5" thickBot="1">
      <c r="A118" s="262" t="s">
        <v>38</v>
      </c>
      <c r="B118" s="481" t="s">
        <v>226</v>
      </c>
      <c r="C118" s="482" t="s">
        <v>410</v>
      </c>
      <c r="D118" s="482" t="s">
        <v>170</v>
      </c>
      <c r="E118" s="482" t="s">
        <v>186</v>
      </c>
      <c r="F118" s="482">
        <v>1.25</v>
      </c>
      <c r="G118" s="452">
        <v>593731</v>
      </c>
      <c r="H118" s="483">
        <f t="shared" si="6"/>
        <v>742164</v>
      </c>
    </row>
    <row r="119" spans="1:10" ht="13.5" thickBot="1"/>
    <row r="120" spans="1:10" ht="26.25">
      <c r="A120" s="268" t="s">
        <v>40</v>
      </c>
      <c r="B120" s="269" t="s">
        <v>161</v>
      </c>
      <c r="C120" s="448" t="s">
        <v>416</v>
      </c>
      <c r="D120" s="270" t="s">
        <v>162</v>
      </c>
      <c r="E120" s="270" t="s">
        <v>174</v>
      </c>
      <c r="F120" s="270"/>
      <c r="G120" s="271"/>
      <c r="H120" s="272">
        <f>SUM(H121:H128)</f>
        <v>72387</v>
      </c>
      <c r="I120" s="275">
        <f>+$I$6</f>
        <v>1.3655999999999999</v>
      </c>
      <c r="J120" s="276">
        <f>ROUND(H120*I120,0)</f>
        <v>98852</v>
      </c>
    </row>
    <row r="121" spans="1:10">
      <c r="A121" s="257" t="s">
        <v>40</v>
      </c>
      <c r="B121" s="258" t="s">
        <v>227</v>
      </c>
      <c r="C121" s="259" t="s">
        <v>228</v>
      </c>
      <c r="D121" s="259" t="s">
        <v>210</v>
      </c>
      <c r="E121" s="259" t="s">
        <v>186</v>
      </c>
      <c r="F121" s="472">
        <v>0.1</v>
      </c>
      <c r="G121" s="260">
        <v>446111</v>
      </c>
      <c r="H121" s="261">
        <f t="shared" ref="H121:H128" si="7">+ROUND(F121*G121,0)</f>
        <v>44611</v>
      </c>
    </row>
    <row r="122" spans="1:10">
      <c r="A122" s="257" t="s">
        <v>40</v>
      </c>
      <c r="B122" s="258" t="s">
        <v>194</v>
      </c>
      <c r="C122" s="259" t="s">
        <v>195</v>
      </c>
      <c r="D122" s="259" t="s">
        <v>177</v>
      </c>
      <c r="E122" s="259" t="s">
        <v>178</v>
      </c>
      <c r="F122" s="259">
        <v>0.5</v>
      </c>
      <c r="G122" s="260">
        <v>32545</v>
      </c>
      <c r="H122" s="261">
        <f t="shared" si="7"/>
        <v>16273</v>
      </c>
    </row>
    <row r="123" spans="1:10">
      <c r="A123" s="257" t="s">
        <v>40</v>
      </c>
      <c r="B123" s="258" t="s">
        <v>229</v>
      </c>
      <c r="C123" s="259" t="s">
        <v>230</v>
      </c>
      <c r="D123" s="259" t="s">
        <v>181</v>
      </c>
      <c r="E123" s="259" t="s">
        <v>97</v>
      </c>
      <c r="F123" s="259">
        <v>1.5</v>
      </c>
      <c r="G123" s="260">
        <v>374</v>
      </c>
      <c r="H123" s="261">
        <f t="shared" si="7"/>
        <v>561</v>
      </c>
    </row>
    <row r="124" spans="1:10">
      <c r="A124" s="257" t="s">
        <v>40</v>
      </c>
      <c r="B124" s="258" t="s">
        <v>203</v>
      </c>
      <c r="C124" s="259" t="s">
        <v>204</v>
      </c>
      <c r="D124" s="259" t="s">
        <v>181</v>
      </c>
      <c r="E124" s="259" t="s">
        <v>97</v>
      </c>
      <c r="F124" s="259">
        <v>5.8999999999999999E-3</v>
      </c>
      <c r="G124" s="260">
        <v>138578</v>
      </c>
      <c r="H124" s="261">
        <f t="shared" si="7"/>
        <v>818</v>
      </c>
    </row>
    <row r="125" spans="1:10">
      <c r="A125" s="257" t="s">
        <v>40</v>
      </c>
      <c r="B125" s="258" t="s">
        <v>164</v>
      </c>
      <c r="C125" s="259" t="s">
        <v>165</v>
      </c>
      <c r="D125" s="259" t="s">
        <v>166</v>
      </c>
      <c r="E125" s="259" t="s">
        <v>167</v>
      </c>
      <c r="F125" s="259">
        <v>0.4</v>
      </c>
      <c r="G125" s="260">
        <v>2679</v>
      </c>
      <c r="H125" s="261">
        <f t="shared" si="7"/>
        <v>1072</v>
      </c>
    </row>
    <row r="126" spans="1:10">
      <c r="A126" s="257" t="s">
        <v>40</v>
      </c>
      <c r="B126" s="258" t="s">
        <v>183</v>
      </c>
      <c r="C126" s="259" t="s">
        <v>184</v>
      </c>
      <c r="D126" s="259" t="s">
        <v>170</v>
      </c>
      <c r="E126" s="259" t="s">
        <v>167</v>
      </c>
      <c r="F126" s="259">
        <v>1.8</v>
      </c>
      <c r="G126" s="260">
        <v>1402</v>
      </c>
      <c r="H126" s="261">
        <f t="shared" si="7"/>
        <v>2524</v>
      </c>
    </row>
    <row r="127" spans="1:10">
      <c r="A127" s="257" t="s">
        <v>40</v>
      </c>
      <c r="B127" s="258" t="s">
        <v>231</v>
      </c>
      <c r="C127" s="259" t="s">
        <v>232</v>
      </c>
      <c r="D127" s="259" t="s">
        <v>170</v>
      </c>
      <c r="E127" s="259" t="s">
        <v>174</v>
      </c>
      <c r="F127" s="259">
        <v>1</v>
      </c>
      <c r="G127" s="260">
        <v>3787</v>
      </c>
      <c r="H127" s="261">
        <f t="shared" si="7"/>
        <v>3787</v>
      </c>
    </row>
    <row r="128" spans="1:10" ht="13.5" thickBot="1">
      <c r="A128" s="262" t="s">
        <v>40</v>
      </c>
      <c r="B128" s="263" t="s">
        <v>233</v>
      </c>
      <c r="C128" s="264" t="s">
        <v>234</v>
      </c>
      <c r="D128" s="264" t="s">
        <v>170</v>
      </c>
      <c r="E128" s="264" t="s">
        <v>221</v>
      </c>
      <c r="F128" s="264">
        <v>0.8</v>
      </c>
      <c r="G128" s="265">
        <v>3426</v>
      </c>
      <c r="H128" s="266">
        <f t="shared" si="7"/>
        <v>2741</v>
      </c>
    </row>
    <row r="129" spans="1:10" ht="13.5" thickBot="1"/>
    <row r="130" spans="1:10" ht="26.25">
      <c r="A130" s="268" t="s">
        <v>41</v>
      </c>
      <c r="B130" s="269" t="s">
        <v>161</v>
      </c>
      <c r="C130" s="476" t="s">
        <v>235</v>
      </c>
      <c r="D130" s="270" t="s">
        <v>162</v>
      </c>
      <c r="E130" s="270" t="s">
        <v>163</v>
      </c>
      <c r="F130" s="270"/>
      <c r="G130" s="271"/>
      <c r="H130" s="272">
        <f>SUM(H131:H137)</f>
        <v>47380</v>
      </c>
      <c r="I130" s="275">
        <f>+$I$6</f>
        <v>1.3655999999999999</v>
      </c>
      <c r="J130" s="276">
        <f>ROUND(H130*I130,0)</f>
        <v>64702</v>
      </c>
    </row>
    <row r="131" spans="1:10">
      <c r="A131" s="257" t="s">
        <v>41</v>
      </c>
      <c r="B131" s="258" t="s">
        <v>227</v>
      </c>
      <c r="C131" s="259" t="s">
        <v>228</v>
      </c>
      <c r="D131" s="259" t="s">
        <v>210</v>
      </c>
      <c r="E131" s="259" t="s">
        <v>186</v>
      </c>
      <c r="F131" s="259">
        <v>3.3000000000000002E-2</v>
      </c>
      <c r="G131" s="260">
        <v>446111</v>
      </c>
      <c r="H131" s="261">
        <f t="shared" ref="H131:H137" si="8">+ROUND(F131*G131,0)</f>
        <v>14722</v>
      </c>
    </row>
    <row r="132" spans="1:10">
      <c r="A132" s="257" t="s">
        <v>41</v>
      </c>
      <c r="B132" s="258" t="s">
        <v>194</v>
      </c>
      <c r="C132" s="259" t="s">
        <v>195</v>
      </c>
      <c r="D132" s="259" t="s">
        <v>177</v>
      </c>
      <c r="E132" s="259" t="s">
        <v>178</v>
      </c>
      <c r="F132" s="259">
        <v>0.75</v>
      </c>
      <c r="G132" s="260">
        <v>32545</v>
      </c>
      <c r="H132" s="261">
        <f t="shared" si="8"/>
        <v>24409</v>
      </c>
    </row>
    <row r="133" spans="1:10">
      <c r="A133" s="257" t="s">
        <v>41</v>
      </c>
      <c r="B133" s="258" t="s">
        <v>164</v>
      </c>
      <c r="C133" s="259" t="s">
        <v>165</v>
      </c>
      <c r="D133" s="259" t="s">
        <v>166</v>
      </c>
      <c r="E133" s="259" t="s">
        <v>167</v>
      </c>
      <c r="F133" s="259">
        <v>1.5</v>
      </c>
      <c r="G133" s="260">
        <v>2679</v>
      </c>
      <c r="H133" s="261">
        <f t="shared" si="8"/>
        <v>4019</v>
      </c>
    </row>
    <row r="134" spans="1:10">
      <c r="A134" s="257" t="s">
        <v>41</v>
      </c>
      <c r="B134" s="258" t="s">
        <v>215</v>
      </c>
      <c r="C134" s="259" t="s">
        <v>216</v>
      </c>
      <c r="D134" s="259" t="s">
        <v>170</v>
      </c>
      <c r="E134" s="259" t="s">
        <v>172</v>
      </c>
      <c r="F134" s="259">
        <v>0.1</v>
      </c>
      <c r="G134" s="260">
        <v>3787</v>
      </c>
      <c r="H134" s="261">
        <f t="shared" si="8"/>
        <v>379</v>
      </c>
    </row>
    <row r="135" spans="1:10">
      <c r="A135" s="257" t="s">
        <v>41</v>
      </c>
      <c r="B135" s="258" t="s">
        <v>217</v>
      </c>
      <c r="C135" s="259" t="s">
        <v>218</v>
      </c>
      <c r="D135" s="259" t="s">
        <v>170</v>
      </c>
      <c r="E135" s="259" t="s">
        <v>167</v>
      </c>
      <c r="F135" s="259">
        <v>0.01</v>
      </c>
      <c r="G135" s="260">
        <v>35912</v>
      </c>
      <c r="H135" s="261">
        <f t="shared" si="8"/>
        <v>359</v>
      </c>
    </row>
    <row r="136" spans="1:10">
      <c r="A136" s="257" t="s">
        <v>41</v>
      </c>
      <c r="B136" s="258" t="s">
        <v>233</v>
      </c>
      <c r="C136" s="259" t="s">
        <v>234</v>
      </c>
      <c r="D136" s="259" t="s">
        <v>170</v>
      </c>
      <c r="E136" s="259" t="s">
        <v>221</v>
      </c>
      <c r="F136" s="259">
        <v>0.3</v>
      </c>
      <c r="G136" s="260">
        <v>3426</v>
      </c>
      <c r="H136" s="261">
        <f t="shared" si="8"/>
        <v>1028</v>
      </c>
    </row>
    <row r="137" spans="1:10" ht="13.5" thickBot="1">
      <c r="A137" s="262" t="s">
        <v>41</v>
      </c>
      <c r="B137" s="263" t="s">
        <v>222</v>
      </c>
      <c r="C137" s="264" t="s">
        <v>223</v>
      </c>
      <c r="D137" s="264" t="s">
        <v>170</v>
      </c>
      <c r="E137" s="264" t="s">
        <v>167</v>
      </c>
      <c r="F137" s="264">
        <v>0.22</v>
      </c>
      <c r="G137" s="265">
        <v>11202</v>
      </c>
      <c r="H137" s="266">
        <f t="shared" si="8"/>
        <v>2464</v>
      </c>
    </row>
    <row r="138" spans="1:10" ht="13.5" thickBot="1"/>
    <row r="139" spans="1:10" ht="26.25">
      <c r="A139" s="268" t="s">
        <v>60</v>
      </c>
      <c r="B139" s="449" t="s">
        <v>161</v>
      </c>
      <c r="C139" s="448" t="s">
        <v>252</v>
      </c>
      <c r="D139" s="270" t="s">
        <v>162</v>
      </c>
      <c r="E139" s="270" t="s">
        <v>174</v>
      </c>
      <c r="F139" s="450"/>
      <c r="G139" s="451"/>
      <c r="H139" s="272">
        <f>SUM(H140:H149)</f>
        <v>121205</v>
      </c>
      <c r="I139" s="275">
        <f>+$I$6</f>
        <v>1.3655999999999999</v>
      </c>
      <c r="J139" s="276">
        <f>ROUND(H139*I139,0)</f>
        <v>165518</v>
      </c>
    </row>
    <row r="140" spans="1:10">
      <c r="A140" s="257" t="s">
        <v>60</v>
      </c>
      <c r="B140" s="258" t="s">
        <v>253</v>
      </c>
      <c r="C140" s="259" t="s">
        <v>254</v>
      </c>
      <c r="D140" s="259" t="s">
        <v>210</v>
      </c>
      <c r="E140" s="259" t="s">
        <v>186</v>
      </c>
      <c r="F140" s="259">
        <v>1.0999999999999999E-2</v>
      </c>
      <c r="G140" s="260">
        <f>+VLOOKUP(B140,[111]Insumos!$A$2:$F$2700,5,FALSE)</f>
        <v>475556</v>
      </c>
      <c r="H140" s="261">
        <f t="shared" ref="H140:H149" si="9">+ROUND(F140*G140,0)</f>
        <v>5231</v>
      </c>
    </row>
    <row r="141" spans="1:10">
      <c r="A141" s="257" t="s">
        <v>60</v>
      </c>
      <c r="B141" s="258" t="s">
        <v>227</v>
      </c>
      <c r="C141" s="259" t="s">
        <v>228</v>
      </c>
      <c r="D141" s="259" t="s">
        <v>210</v>
      </c>
      <c r="E141" s="259" t="s">
        <v>186</v>
      </c>
      <c r="F141" s="259">
        <v>0.18</v>
      </c>
      <c r="G141" s="260">
        <f>+VLOOKUP(B141,[111]Insumos!$A$2:$F$2700,5,FALSE)</f>
        <v>446111</v>
      </c>
      <c r="H141" s="261">
        <f t="shared" si="9"/>
        <v>80300</v>
      </c>
    </row>
    <row r="142" spans="1:10">
      <c r="A142" s="257" t="s">
        <v>60</v>
      </c>
      <c r="B142" s="258" t="s">
        <v>194</v>
      </c>
      <c r="C142" s="259" t="s">
        <v>195</v>
      </c>
      <c r="D142" s="259" t="s">
        <v>177</v>
      </c>
      <c r="E142" s="259" t="s">
        <v>178</v>
      </c>
      <c r="F142" s="259">
        <v>0.65</v>
      </c>
      <c r="G142" s="260">
        <f>+VLOOKUP(B142,[111]Insumos!$A$2:$F$2700,5,FALSE)</f>
        <v>32545</v>
      </c>
      <c r="H142" s="261">
        <f t="shared" si="9"/>
        <v>21154</v>
      </c>
    </row>
    <row r="143" spans="1:10">
      <c r="A143" s="257" t="s">
        <v>60</v>
      </c>
      <c r="B143" s="258" t="s">
        <v>229</v>
      </c>
      <c r="C143" s="259" t="s">
        <v>230</v>
      </c>
      <c r="D143" s="259" t="s">
        <v>181</v>
      </c>
      <c r="E143" s="259" t="s">
        <v>97</v>
      </c>
      <c r="F143" s="259">
        <v>1.5</v>
      </c>
      <c r="G143" s="260">
        <f>+VLOOKUP(B143,[111]Insumos!$A$2:$F$2700,5,FALSE)</f>
        <v>374</v>
      </c>
      <c r="H143" s="261">
        <f t="shared" si="9"/>
        <v>561</v>
      </c>
    </row>
    <row r="144" spans="1:10">
      <c r="A144" s="257" t="s">
        <v>60</v>
      </c>
      <c r="B144" s="258" t="s">
        <v>203</v>
      </c>
      <c r="C144" s="259" t="s">
        <v>204</v>
      </c>
      <c r="D144" s="259" t="s">
        <v>181</v>
      </c>
      <c r="E144" s="259" t="s">
        <v>97</v>
      </c>
      <c r="F144" s="259">
        <v>7.7999999999999996E-3</v>
      </c>
      <c r="G144" s="260">
        <f>+VLOOKUP(B144,[111]Insumos!$A$2:$F$2700,5,FALSE)</f>
        <v>138578</v>
      </c>
      <c r="H144" s="261">
        <f t="shared" si="9"/>
        <v>1081</v>
      </c>
    </row>
    <row r="145" spans="1:10">
      <c r="A145" s="257" t="s">
        <v>60</v>
      </c>
      <c r="B145" s="258" t="s">
        <v>213</v>
      </c>
      <c r="C145" s="259" t="s">
        <v>214</v>
      </c>
      <c r="D145" s="259" t="s">
        <v>181</v>
      </c>
      <c r="E145" s="259" t="s">
        <v>97</v>
      </c>
      <c r="F145" s="259">
        <v>3.7999999999999999E-2</v>
      </c>
      <c r="G145" s="260">
        <f>+VLOOKUP(B145,[111]Insumos!$A$2:$F$2700,5,FALSE)</f>
        <v>54867</v>
      </c>
      <c r="H145" s="261">
        <f t="shared" si="9"/>
        <v>2085</v>
      </c>
    </row>
    <row r="146" spans="1:10">
      <c r="A146" s="257" t="s">
        <v>60</v>
      </c>
      <c r="B146" s="258" t="s">
        <v>164</v>
      </c>
      <c r="C146" s="259" t="s">
        <v>165</v>
      </c>
      <c r="D146" s="259" t="s">
        <v>166</v>
      </c>
      <c r="E146" s="259" t="s">
        <v>167</v>
      </c>
      <c r="F146" s="259">
        <v>0.65</v>
      </c>
      <c r="G146" s="260">
        <f>+VLOOKUP(B146,[111]Insumos!$A$2:$F$2700,5,FALSE)</f>
        <v>2679</v>
      </c>
      <c r="H146" s="261">
        <f t="shared" si="9"/>
        <v>1741</v>
      </c>
    </row>
    <row r="147" spans="1:10">
      <c r="A147" s="257" t="s">
        <v>60</v>
      </c>
      <c r="B147" s="258" t="s">
        <v>183</v>
      </c>
      <c r="C147" s="259" t="s">
        <v>184</v>
      </c>
      <c r="D147" s="259" t="s">
        <v>170</v>
      </c>
      <c r="E147" s="259" t="s">
        <v>167</v>
      </c>
      <c r="F147" s="259">
        <v>1.8</v>
      </c>
      <c r="G147" s="260">
        <f>+VLOOKUP(B147,[111]Insumos!$A$2:$F$2700,5,FALSE)</f>
        <v>1402</v>
      </c>
      <c r="H147" s="261">
        <f t="shared" si="9"/>
        <v>2524</v>
      </c>
    </row>
    <row r="148" spans="1:10">
      <c r="A148" s="257" t="s">
        <v>60</v>
      </c>
      <c r="B148" s="258" t="s">
        <v>231</v>
      </c>
      <c r="C148" s="259" t="s">
        <v>232</v>
      </c>
      <c r="D148" s="259" t="s">
        <v>170</v>
      </c>
      <c r="E148" s="259" t="s">
        <v>174</v>
      </c>
      <c r="F148" s="259">
        <v>1</v>
      </c>
      <c r="G148" s="260">
        <f>+VLOOKUP(B148,[111]Insumos!$A$2:$F$2700,5,FALSE)</f>
        <v>3787</v>
      </c>
      <c r="H148" s="261">
        <f t="shared" si="9"/>
        <v>3787</v>
      </c>
    </row>
    <row r="149" spans="1:10" ht="13.5" thickBot="1">
      <c r="A149" s="262" t="s">
        <v>60</v>
      </c>
      <c r="B149" s="263" t="s">
        <v>233</v>
      </c>
      <c r="C149" s="264" t="s">
        <v>234</v>
      </c>
      <c r="D149" s="264" t="s">
        <v>170</v>
      </c>
      <c r="E149" s="264" t="s">
        <v>221</v>
      </c>
      <c r="F149" s="264">
        <v>0.8</v>
      </c>
      <c r="G149" s="265">
        <f>+VLOOKUP(B149,[111]Insumos!$A$2:$F$2700,5,FALSE)</f>
        <v>3426</v>
      </c>
      <c r="H149" s="266">
        <f t="shared" si="9"/>
        <v>2741</v>
      </c>
    </row>
    <row r="150" spans="1:10" ht="13.5" thickBot="1"/>
    <row r="151" spans="1:10" ht="15">
      <c r="A151" s="268" t="s">
        <v>44</v>
      </c>
      <c r="B151" s="269" t="s">
        <v>161</v>
      </c>
      <c r="C151" s="270" t="s">
        <v>236</v>
      </c>
      <c r="D151" s="270" t="s">
        <v>162</v>
      </c>
      <c r="E151" s="270" t="s">
        <v>163</v>
      </c>
      <c r="F151" s="270"/>
      <c r="G151" s="271"/>
      <c r="H151" s="272">
        <f>SUM(H152:H155)</f>
        <v>7487</v>
      </c>
      <c r="I151" s="275">
        <f>+$I$6</f>
        <v>1.3655999999999999</v>
      </c>
      <c r="J151" s="276">
        <f>ROUND(H151*I151,0)</f>
        <v>10224</v>
      </c>
    </row>
    <row r="152" spans="1:10">
      <c r="A152" s="257" t="s">
        <v>44</v>
      </c>
      <c r="B152" s="258" t="s">
        <v>175</v>
      </c>
      <c r="C152" s="259" t="s">
        <v>176</v>
      </c>
      <c r="D152" s="259" t="s">
        <v>177</v>
      </c>
      <c r="E152" s="259" t="s">
        <v>178</v>
      </c>
      <c r="F152" s="259">
        <v>0.27</v>
      </c>
      <c r="G152" s="260">
        <v>18395</v>
      </c>
      <c r="H152" s="261">
        <f>+ROUND(F152*G152,0)</f>
        <v>4967</v>
      </c>
    </row>
    <row r="153" spans="1:10">
      <c r="A153" s="257" t="s">
        <v>44</v>
      </c>
      <c r="B153" s="258" t="s">
        <v>237</v>
      </c>
      <c r="C153" s="259" t="s">
        <v>238</v>
      </c>
      <c r="D153" s="259" t="s">
        <v>181</v>
      </c>
      <c r="E153" s="259" t="s">
        <v>178</v>
      </c>
      <c r="F153" s="259">
        <v>0.4</v>
      </c>
      <c r="G153" s="260">
        <v>2924</v>
      </c>
      <c r="H153" s="261">
        <f>+ROUND(F153*G153,0)</f>
        <v>1170</v>
      </c>
    </row>
    <row r="154" spans="1:10">
      <c r="A154" s="257" t="s">
        <v>44</v>
      </c>
      <c r="B154" s="258" t="s">
        <v>164</v>
      </c>
      <c r="C154" s="259" t="s">
        <v>165</v>
      </c>
      <c r="D154" s="259" t="s">
        <v>166</v>
      </c>
      <c r="E154" s="259" t="s">
        <v>167</v>
      </c>
      <c r="F154" s="259">
        <v>0.27</v>
      </c>
      <c r="G154" s="260">
        <v>2679</v>
      </c>
      <c r="H154" s="261">
        <f>+ROUND(F154*G154,0)</f>
        <v>723</v>
      </c>
    </row>
    <row r="155" spans="1:10" ht="13.5" thickBot="1">
      <c r="A155" s="262" t="s">
        <v>44</v>
      </c>
      <c r="B155" s="263" t="s">
        <v>183</v>
      </c>
      <c r="C155" s="264" t="s">
        <v>184</v>
      </c>
      <c r="D155" s="264" t="s">
        <v>170</v>
      </c>
      <c r="E155" s="264" t="s">
        <v>167</v>
      </c>
      <c r="F155" s="264">
        <v>0.44700000000000001</v>
      </c>
      <c r="G155" s="265">
        <v>1402</v>
      </c>
      <c r="H155" s="266">
        <f>+ROUND(F155*G155,0)</f>
        <v>627</v>
      </c>
    </row>
    <row r="156" spans="1:10" ht="13.5" thickBot="1"/>
    <row r="157" spans="1:10" ht="15">
      <c r="A157" s="268" t="s">
        <v>46</v>
      </c>
      <c r="B157" s="269" t="s">
        <v>161</v>
      </c>
      <c r="C157" s="270" t="s">
        <v>417</v>
      </c>
      <c r="D157" s="270" t="s">
        <v>162</v>
      </c>
      <c r="E157" s="270" t="s">
        <v>163</v>
      </c>
      <c r="F157" s="270"/>
      <c r="G157" s="271"/>
      <c r="H157" s="272">
        <f>SUM(H158:H161)</f>
        <v>6076</v>
      </c>
      <c r="I157" s="275">
        <f>+$I$6</f>
        <v>1.3655999999999999</v>
      </c>
      <c r="J157" s="276">
        <f>ROUND(H157*I157,0)</f>
        <v>8297</v>
      </c>
    </row>
    <row r="158" spans="1:10">
      <c r="A158" s="257" t="s">
        <v>46</v>
      </c>
      <c r="B158" s="258" t="s">
        <v>175</v>
      </c>
      <c r="C158" s="259" t="s">
        <v>176</v>
      </c>
      <c r="D158" s="259" t="s">
        <v>177</v>
      </c>
      <c r="E158" s="259" t="s">
        <v>178</v>
      </c>
      <c r="F158" s="259">
        <v>0.21</v>
      </c>
      <c r="G158" s="260">
        <v>18395</v>
      </c>
      <c r="H158" s="261">
        <f>+ROUND(F158*G158,0)</f>
        <v>3863</v>
      </c>
    </row>
    <row r="159" spans="1:10">
      <c r="A159" s="257" t="s">
        <v>46</v>
      </c>
      <c r="B159" s="258" t="s">
        <v>239</v>
      </c>
      <c r="C159" s="259" t="s">
        <v>240</v>
      </c>
      <c r="D159" s="259" t="s">
        <v>181</v>
      </c>
      <c r="E159" s="259" t="s">
        <v>97</v>
      </c>
      <c r="F159" s="259">
        <v>0.02</v>
      </c>
      <c r="G159" s="260">
        <v>51152</v>
      </c>
      <c r="H159" s="261">
        <f>+ROUND(F159*G159,0)</f>
        <v>1023</v>
      </c>
    </row>
    <row r="160" spans="1:10">
      <c r="A160" s="257" t="s">
        <v>46</v>
      </c>
      <c r="B160" s="258" t="s">
        <v>164</v>
      </c>
      <c r="C160" s="259" t="s">
        <v>165</v>
      </c>
      <c r="D160" s="259" t="s">
        <v>166</v>
      </c>
      <c r="E160" s="259" t="s">
        <v>167</v>
      </c>
      <c r="F160" s="259">
        <v>0.21</v>
      </c>
      <c r="G160" s="260">
        <v>2679</v>
      </c>
      <c r="H160" s="261">
        <f>+ROUND(F160*G160,0)</f>
        <v>563</v>
      </c>
    </row>
    <row r="161" spans="1:10" ht="13.5" thickBot="1">
      <c r="A161" s="262" t="s">
        <v>46</v>
      </c>
      <c r="B161" s="263" t="s">
        <v>183</v>
      </c>
      <c r="C161" s="264" t="s">
        <v>184</v>
      </c>
      <c r="D161" s="264" t="s">
        <v>170</v>
      </c>
      <c r="E161" s="264" t="s">
        <v>167</v>
      </c>
      <c r="F161" s="264">
        <v>0.44700000000000001</v>
      </c>
      <c r="G161" s="265">
        <v>1402</v>
      </c>
      <c r="H161" s="266">
        <f>+ROUND(F161*G161,0)</f>
        <v>627</v>
      </c>
    </row>
    <row r="162" spans="1:10" ht="13.5" thickBot="1"/>
    <row r="163" spans="1:10" ht="26.25">
      <c r="A163" s="268" t="s">
        <v>48</v>
      </c>
      <c r="B163" s="269" t="s">
        <v>161</v>
      </c>
      <c r="C163" s="448" t="s">
        <v>241</v>
      </c>
      <c r="D163" s="270" t="s">
        <v>162</v>
      </c>
      <c r="E163" s="270" t="s">
        <v>163</v>
      </c>
      <c r="F163" s="270"/>
      <c r="G163" s="271"/>
      <c r="H163" s="272">
        <f>SUM(H164:H168)</f>
        <v>6890</v>
      </c>
      <c r="I163" s="275">
        <f>+$I$6</f>
        <v>1.3655999999999999</v>
      </c>
      <c r="J163" s="276">
        <f>ROUND(H163*I163,0)</f>
        <v>9409</v>
      </c>
    </row>
    <row r="164" spans="1:10">
      <c r="A164" s="257" t="s">
        <v>48</v>
      </c>
      <c r="B164" s="258" t="s">
        <v>175</v>
      </c>
      <c r="C164" s="259" t="s">
        <v>176</v>
      </c>
      <c r="D164" s="259" t="s">
        <v>177</v>
      </c>
      <c r="E164" s="259" t="s">
        <v>178</v>
      </c>
      <c r="F164" s="259">
        <v>0.12</v>
      </c>
      <c r="G164" s="260">
        <v>18395</v>
      </c>
      <c r="H164" s="261">
        <f>+ROUND(F164*G164,0)</f>
        <v>2207</v>
      </c>
    </row>
    <row r="165" spans="1:10">
      <c r="A165" s="257" t="s">
        <v>48</v>
      </c>
      <c r="B165" s="258" t="s">
        <v>203</v>
      </c>
      <c r="C165" s="259" t="s">
        <v>204</v>
      </c>
      <c r="D165" s="259" t="s">
        <v>181</v>
      </c>
      <c r="E165" s="259" t="s">
        <v>97</v>
      </c>
      <c r="F165" s="259">
        <v>5.9999999999999995E-4</v>
      </c>
      <c r="G165" s="260">
        <v>138578</v>
      </c>
      <c r="H165" s="261">
        <f>+ROUND(F165*G165,0)</f>
        <v>83</v>
      </c>
    </row>
    <row r="166" spans="1:10">
      <c r="A166" s="257" t="s">
        <v>48</v>
      </c>
      <c r="B166" s="258" t="s">
        <v>164</v>
      </c>
      <c r="C166" s="259" t="s">
        <v>165</v>
      </c>
      <c r="D166" s="259" t="s">
        <v>166</v>
      </c>
      <c r="E166" s="259" t="s">
        <v>167</v>
      </c>
      <c r="F166" s="259">
        <v>0.12</v>
      </c>
      <c r="G166" s="260">
        <v>2679</v>
      </c>
      <c r="H166" s="261">
        <f>+ROUND(F166*G166,0)</f>
        <v>321</v>
      </c>
    </row>
    <row r="167" spans="1:10">
      <c r="A167" s="257" t="s">
        <v>48</v>
      </c>
      <c r="B167" s="258" t="s">
        <v>183</v>
      </c>
      <c r="C167" s="259" t="s">
        <v>184</v>
      </c>
      <c r="D167" s="259" t="s">
        <v>170</v>
      </c>
      <c r="E167" s="259" t="s">
        <v>167</v>
      </c>
      <c r="F167" s="259">
        <v>0.2</v>
      </c>
      <c r="G167" s="260">
        <v>1402</v>
      </c>
      <c r="H167" s="261">
        <f>+ROUND(F167*G167,0)</f>
        <v>280</v>
      </c>
    </row>
    <row r="168" spans="1:10" ht="13.5" thickBot="1">
      <c r="A168" s="262" t="s">
        <v>48</v>
      </c>
      <c r="B168" s="263" t="s">
        <v>219</v>
      </c>
      <c r="C168" s="264" t="s">
        <v>220</v>
      </c>
      <c r="D168" s="264" t="s">
        <v>170</v>
      </c>
      <c r="E168" s="264" t="s">
        <v>221</v>
      </c>
      <c r="F168" s="264">
        <v>0.75</v>
      </c>
      <c r="G168" s="265">
        <v>5332</v>
      </c>
      <c r="H168" s="266">
        <f>+ROUND(F168*G168,0)</f>
        <v>3999</v>
      </c>
    </row>
    <row r="169" spans="1:10" ht="13.5" thickBot="1"/>
    <row r="170" spans="1:10" ht="15">
      <c r="A170" s="268" t="s">
        <v>51</v>
      </c>
      <c r="B170" s="269" t="s">
        <v>161</v>
      </c>
      <c r="C170" s="270" t="s">
        <v>242</v>
      </c>
      <c r="D170" s="270" t="s">
        <v>162</v>
      </c>
      <c r="E170" s="270" t="s">
        <v>163</v>
      </c>
      <c r="F170" s="270"/>
      <c r="G170" s="271"/>
      <c r="H170" s="272">
        <f>SUM(H171:H173)</f>
        <v>12709</v>
      </c>
      <c r="I170" s="275">
        <f>+$I$6</f>
        <v>1.3655999999999999</v>
      </c>
      <c r="J170" s="276">
        <f>ROUND(H170*I170,0)</f>
        <v>17355</v>
      </c>
    </row>
    <row r="171" spans="1:10">
      <c r="A171" s="257" t="s">
        <v>51</v>
      </c>
      <c r="B171" s="258" t="s">
        <v>175</v>
      </c>
      <c r="C171" s="259" t="s">
        <v>176</v>
      </c>
      <c r="D171" s="259" t="s">
        <v>177</v>
      </c>
      <c r="E171" s="259" t="s">
        <v>178</v>
      </c>
      <c r="F171" s="259">
        <v>0.3</v>
      </c>
      <c r="G171" s="260">
        <v>18395</v>
      </c>
      <c r="H171" s="261">
        <f>+ROUND(F171*G171,0)</f>
        <v>5519</v>
      </c>
    </row>
    <row r="172" spans="1:10">
      <c r="A172" s="257" t="s">
        <v>51</v>
      </c>
      <c r="B172" s="258" t="s">
        <v>164</v>
      </c>
      <c r="C172" s="259" t="s">
        <v>386</v>
      </c>
      <c r="D172" s="259" t="s">
        <v>166</v>
      </c>
      <c r="E172" s="259" t="s">
        <v>167</v>
      </c>
      <c r="F172" s="259">
        <v>0.5</v>
      </c>
      <c r="G172" s="260">
        <v>2679</v>
      </c>
      <c r="H172" s="261">
        <f>+ROUND(F172*G172,0)</f>
        <v>1340</v>
      </c>
    </row>
    <row r="173" spans="1:10" ht="13.5" thickBot="1">
      <c r="A173" s="262" t="s">
        <v>51</v>
      </c>
      <c r="B173" s="263" t="s">
        <v>243</v>
      </c>
      <c r="C173" s="264" t="s">
        <v>244</v>
      </c>
      <c r="D173" s="264" t="s">
        <v>170</v>
      </c>
      <c r="E173" s="264" t="s">
        <v>245</v>
      </c>
      <c r="F173" s="264">
        <v>1.3</v>
      </c>
      <c r="G173" s="452">
        <v>4500</v>
      </c>
      <c r="H173" s="266">
        <f>+ROUND(F173*G173,0)</f>
        <v>5850</v>
      </c>
    </row>
    <row r="174" spans="1:10" ht="13.5" thickBot="1">
      <c r="A174" s="395"/>
      <c r="B174" s="395"/>
      <c r="C174" s="396"/>
      <c r="D174" s="396"/>
      <c r="E174" s="396"/>
      <c r="F174" s="396"/>
      <c r="G174" s="397"/>
      <c r="H174" s="397"/>
    </row>
    <row r="175" spans="1:10" ht="15">
      <c r="A175" s="268" t="s">
        <v>381</v>
      </c>
      <c r="B175" s="449" t="s">
        <v>161</v>
      </c>
      <c r="C175" s="270" t="s">
        <v>382</v>
      </c>
      <c r="D175" s="270" t="s">
        <v>162</v>
      </c>
      <c r="E175" s="270" t="s">
        <v>245</v>
      </c>
      <c r="F175" s="450"/>
      <c r="G175" s="451"/>
      <c r="H175" s="272">
        <f>SUM(H176:H179)</f>
        <v>11573</v>
      </c>
      <c r="I175" s="275">
        <f>+$I$6</f>
        <v>1.3655999999999999</v>
      </c>
      <c r="J175" s="276">
        <f>ROUND(H175*I175,0)</f>
        <v>15804</v>
      </c>
    </row>
    <row r="176" spans="1:10">
      <c r="A176" s="257" t="s">
        <v>381</v>
      </c>
      <c r="B176" s="258" t="s">
        <v>175</v>
      </c>
      <c r="C176" s="259" t="s">
        <v>176</v>
      </c>
      <c r="D176" s="259" t="s">
        <v>177</v>
      </c>
      <c r="E176" s="259" t="s">
        <v>178</v>
      </c>
      <c r="F176" s="259">
        <v>0.2</v>
      </c>
      <c r="G176" s="260">
        <f>+VLOOKUP(B176,[111]Insumos!$A$2:$F$2700,5,FALSE)</f>
        <v>18395</v>
      </c>
      <c r="H176" s="261">
        <f>+ROUND(F176*G176,0)</f>
        <v>3679</v>
      </c>
    </row>
    <row r="177" spans="1:10">
      <c r="A177" s="257" t="s">
        <v>381</v>
      </c>
      <c r="B177" s="258" t="s">
        <v>164</v>
      </c>
      <c r="C177" s="259" t="s">
        <v>165</v>
      </c>
      <c r="D177" s="259" t="s">
        <v>166</v>
      </c>
      <c r="E177" s="259" t="s">
        <v>167</v>
      </c>
      <c r="F177" s="259">
        <v>0.7</v>
      </c>
      <c r="G177" s="260">
        <f>+VLOOKUP(B177,[111]Insumos!$A$2:$F$2700,5,FALSE)</f>
        <v>2679</v>
      </c>
      <c r="H177" s="261">
        <f>+ROUND(F177*G177,0)</f>
        <v>1875</v>
      </c>
    </row>
    <row r="178" spans="1:10">
      <c r="A178" s="257" t="s">
        <v>381</v>
      </c>
      <c r="B178" s="258" t="s">
        <v>348</v>
      </c>
      <c r="C178" s="259" t="s">
        <v>383</v>
      </c>
      <c r="D178" s="259" t="s">
        <v>170</v>
      </c>
      <c r="E178" s="259" t="s">
        <v>245</v>
      </c>
      <c r="F178" s="259">
        <v>1.05</v>
      </c>
      <c r="G178" s="260">
        <v>5300</v>
      </c>
      <c r="H178" s="261">
        <f>+ROUND(F178*G178,0)</f>
        <v>5565</v>
      </c>
    </row>
    <row r="179" spans="1:10" ht="13.5" thickBot="1">
      <c r="A179" s="262" t="s">
        <v>381</v>
      </c>
      <c r="B179" s="263" t="s">
        <v>384</v>
      </c>
      <c r="C179" s="264" t="s">
        <v>385</v>
      </c>
      <c r="D179" s="264" t="s">
        <v>170</v>
      </c>
      <c r="E179" s="264" t="s">
        <v>167</v>
      </c>
      <c r="F179" s="264">
        <v>0.05</v>
      </c>
      <c r="G179" s="265">
        <f>+VLOOKUP(B179,[111]Insumos!$A$2:$F$2700,5,FALSE)</f>
        <v>9080</v>
      </c>
      <c r="H179" s="266">
        <f>+ROUND(F179*G179,0)</f>
        <v>454</v>
      </c>
    </row>
    <row r="180" spans="1:10" ht="13.5" thickBot="1">
      <c r="A180" s="395"/>
      <c r="B180" s="395"/>
      <c r="C180" s="396"/>
      <c r="D180" s="396"/>
      <c r="E180" s="396"/>
      <c r="F180" s="396"/>
      <c r="G180" s="397"/>
      <c r="H180" s="397"/>
    </row>
    <row r="181" spans="1:10" ht="15">
      <c r="A181" s="268" t="s">
        <v>346</v>
      </c>
      <c r="B181" s="269" t="s">
        <v>161</v>
      </c>
      <c r="C181" s="270" t="s">
        <v>347</v>
      </c>
      <c r="D181" s="270" t="s">
        <v>162</v>
      </c>
      <c r="E181" s="270" t="s">
        <v>245</v>
      </c>
      <c r="F181" s="270"/>
      <c r="G181" s="271"/>
      <c r="H181" s="272">
        <f>SUM(H182:H186)</f>
        <v>6396</v>
      </c>
      <c r="I181" s="275">
        <f>+$I$6</f>
        <v>1.3655999999999999</v>
      </c>
      <c r="J181" s="276">
        <f>ROUND(H181*I181,0)</f>
        <v>8734</v>
      </c>
    </row>
    <row r="182" spans="1:10">
      <c r="A182" s="257"/>
      <c r="B182" s="258" t="s">
        <v>175</v>
      </c>
      <c r="C182" s="259" t="s">
        <v>176</v>
      </c>
      <c r="D182" s="259" t="s">
        <v>177</v>
      </c>
      <c r="E182" s="259" t="s">
        <v>178</v>
      </c>
      <c r="F182" s="259">
        <v>5.5E-2</v>
      </c>
      <c r="G182" s="260">
        <v>16712</v>
      </c>
      <c r="H182" s="261">
        <f>+ROUND(F182*G182,0)</f>
        <v>919</v>
      </c>
    </row>
    <row r="183" spans="1:10">
      <c r="A183" s="257"/>
      <c r="B183" s="258" t="s">
        <v>164</v>
      </c>
      <c r="C183" s="259" t="s">
        <v>165</v>
      </c>
      <c r="D183" s="259" t="s">
        <v>166</v>
      </c>
      <c r="E183" s="259" t="s">
        <v>167</v>
      </c>
      <c r="F183" s="259">
        <v>0.05</v>
      </c>
      <c r="G183" s="260">
        <v>1367</v>
      </c>
      <c r="H183" s="261">
        <f>+ROUND(F183*G183,0)</f>
        <v>68</v>
      </c>
    </row>
    <row r="184" spans="1:10">
      <c r="A184" s="257"/>
      <c r="B184" s="258" t="s">
        <v>348</v>
      </c>
      <c r="C184" s="259" t="s">
        <v>244</v>
      </c>
      <c r="D184" s="259" t="s">
        <v>170</v>
      </c>
      <c r="E184" s="259" t="s">
        <v>245</v>
      </c>
      <c r="F184" s="259">
        <v>1.05</v>
      </c>
      <c r="G184" s="260">
        <v>4500</v>
      </c>
      <c r="H184" s="261">
        <f>+ROUND(F184*G184,0)</f>
        <v>4725</v>
      </c>
    </row>
    <row r="185" spans="1:10">
      <c r="A185" s="257"/>
      <c r="B185" s="258" t="s">
        <v>203</v>
      </c>
      <c r="C185" s="259" t="s">
        <v>204</v>
      </c>
      <c r="D185" s="259" t="s">
        <v>181</v>
      </c>
      <c r="E185" s="259" t="s">
        <v>97</v>
      </c>
      <c r="F185" s="259">
        <v>3.5999999999999999E-3</v>
      </c>
      <c r="G185" s="260">
        <v>131205</v>
      </c>
      <c r="H185" s="261">
        <f t="shared" ref="H185:H186" si="10">+ROUND(F185*G185,0)</f>
        <v>472</v>
      </c>
    </row>
    <row r="186" spans="1:10" ht="13.5" thickBot="1">
      <c r="A186" s="262"/>
      <c r="B186" s="263"/>
      <c r="C186" s="264" t="s">
        <v>349</v>
      </c>
      <c r="D186" s="264" t="s">
        <v>170</v>
      </c>
      <c r="E186" s="264" t="s">
        <v>245</v>
      </c>
      <c r="F186" s="264">
        <v>0.03</v>
      </c>
      <c r="G186" s="265">
        <v>7062</v>
      </c>
      <c r="H186" s="266">
        <f t="shared" si="10"/>
        <v>212</v>
      </c>
    </row>
    <row r="187" spans="1:10" ht="13.5" thickBot="1">
      <c r="A187" s="398"/>
      <c r="B187" s="399"/>
      <c r="C187" s="400"/>
      <c r="D187" s="400"/>
      <c r="E187" s="400"/>
      <c r="F187" s="400"/>
      <c r="G187" s="401"/>
      <c r="H187" s="493"/>
      <c r="I187" s="494"/>
    </row>
    <row r="188" spans="1:10" ht="26.25">
      <c r="A188" s="268" t="s">
        <v>391</v>
      </c>
      <c r="B188" s="269" t="s">
        <v>161</v>
      </c>
      <c r="C188" s="448" t="s">
        <v>388</v>
      </c>
      <c r="D188" s="270" t="s">
        <v>162</v>
      </c>
      <c r="E188" s="270" t="s">
        <v>167</v>
      </c>
      <c r="F188" s="270"/>
      <c r="G188" s="271"/>
      <c r="H188" s="272">
        <f>SUM(H189:H196)</f>
        <v>598880</v>
      </c>
      <c r="I188" s="275">
        <f>+$I$6</f>
        <v>1.3655999999999999</v>
      </c>
      <c r="J188" s="276">
        <f>ROUND(H188*I188,0)</f>
        <v>817831</v>
      </c>
    </row>
    <row r="189" spans="1:10">
      <c r="A189" s="257" t="s">
        <v>387</v>
      </c>
      <c r="B189" s="258" t="s">
        <v>227</v>
      </c>
      <c r="C189" s="259" t="s">
        <v>228</v>
      </c>
      <c r="D189" s="259" t="s">
        <v>210</v>
      </c>
      <c r="E189" s="259" t="s">
        <v>186</v>
      </c>
      <c r="F189" s="259">
        <v>0.59899999999999998</v>
      </c>
      <c r="G189" s="260">
        <v>446111</v>
      </c>
      <c r="H189" s="261">
        <f t="shared" ref="H189:H196" si="11">+ROUND(F189*G189,0)</f>
        <v>267220</v>
      </c>
    </row>
    <row r="190" spans="1:10">
      <c r="A190" s="257" t="s">
        <v>387</v>
      </c>
      <c r="B190" s="258" t="s">
        <v>246</v>
      </c>
      <c r="C190" s="259" t="s">
        <v>247</v>
      </c>
      <c r="D190" s="259" t="s">
        <v>177</v>
      </c>
      <c r="E190" s="259" t="s">
        <v>178</v>
      </c>
      <c r="F190" s="259">
        <v>5</v>
      </c>
      <c r="G190" s="260">
        <v>43575</v>
      </c>
      <c r="H190" s="261">
        <f t="shared" si="11"/>
        <v>217875</v>
      </c>
    </row>
    <row r="191" spans="1:10">
      <c r="A191" s="257" t="s">
        <v>387</v>
      </c>
      <c r="B191" s="258" t="s">
        <v>248</v>
      </c>
      <c r="C191" s="259" t="s">
        <v>249</v>
      </c>
      <c r="D191" s="259" t="s">
        <v>181</v>
      </c>
      <c r="E191" s="259" t="s">
        <v>167</v>
      </c>
      <c r="F191" s="259">
        <v>4.3499999999999996</v>
      </c>
      <c r="G191" s="260">
        <v>1385</v>
      </c>
      <c r="H191" s="261">
        <f t="shared" si="11"/>
        <v>6025</v>
      </c>
    </row>
    <row r="192" spans="1:10">
      <c r="A192" s="257" t="s">
        <v>387</v>
      </c>
      <c r="B192" s="258" t="s">
        <v>203</v>
      </c>
      <c r="C192" s="259" t="s">
        <v>204</v>
      </c>
      <c r="D192" s="259" t="s">
        <v>181</v>
      </c>
      <c r="E192" s="259" t="s">
        <v>97</v>
      </c>
      <c r="F192" s="259">
        <v>0.27760000000000001</v>
      </c>
      <c r="G192" s="260">
        <v>138578</v>
      </c>
      <c r="H192" s="261">
        <f t="shared" si="11"/>
        <v>38469</v>
      </c>
    </row>
    <row r="193" spans="1:10">
      <c r="A193" s="257" t="s">
        <v>387</v>
      </c>
      <c r="B193" s="258" t="s">
        <v>164</v>
      </c>
      <c r="C193" s="259" t="s">
        <v>165</v>
      </c>
      <c r="D193" s="259" t="s">
        <v>166</v>
      </c>
      <c r="E193" s="259" t="s">
        <v>167</v>
      </c>
      <c r="F193" s="259">
        <v>0.35</v>
      </c>
      <c r="G193" s="260">
        <v>2679</v>
      </c>
      <c r="H193" s="261">
        <f t="shared" si="11"/>
        <v>938</v>
      </c>
    </row>
    <row r="194" spans="1:10">
      <c r="A194" s="257" t="s">
        <v>387</v>
      </c>
      <c r="B194" s="258" t="s">
        <v>183</v>
      </c>
      <c r="C194" s="259" t="s">
        <v>184</v>
      </c>
      <c r="D194" s="259" t="s">
        <v>170</v>
      </c>
      <c r="E194" s="259" t="s">
        <v>167</v>
      </c>
      <c r="F194" s="259">
        <v>10</v>
      </c>
      <c r="G194" s="260">
        <v>1402</v>
      </c>
      <c r="H194" s="261">
        <f t="shared" si="11"/>
        <v>14020</v>
      </c>
    </row>
    <row r="195" spans="1:10">
      <c r="A195" s="257" t="s">
        <v>387</v>
      </c>
      <c r="B195" s="258" t="s">
        <v>389</v>
      </c>
      <c r="C195" s="259" t="s">
        <v>390</v>
      </c>
      <c r="D195" s="259" t="s">
        <v>170</v>
      </c>
      <c r="E195" s="259" t="s">
        <v>186</v>
      </c>
      <c r="F195" s="259">
        <v>0.15429999999999999</v>
      </c>
      <c r="G195" s="260">
        <v>2159</v>
      </c>
      <c r="H195" s="261">
        <f t="shared" si="11"/>
        <v>333</v>
      </c>
    </row>
    <row r="196" spans="1:10" ht="13.5" thickBot="1">
      <c r="A196" s="262" t="s">
        <v>387</v>
      </c>
      <c r="B196" s="263" t="s">
        <v>243</v>
      </c>
      <c r="C196" s="264" t="s">
        <v>244</v>
      </c>
      <c r="D196" s="264" t="s">
        <v>170</v>
      </c>
      <c r="E196" s="264" t="s">
        <v>245</v>
      </c>
      <c r="F196" s="264">
        <v>12</v>
      </c>
      <c r="G196" s="265">
        <v>4500</v>
      </c>
      <c r="H196" s="261">
        <f t="shared" si="11"/>
        <v>54000</v>
      </c>
    </row>
    <row r="197" spans="1:10" ht="13.5" thickBot="1">
      <c r="A197" s="395"/>
      <c r="B197" s="395"/>
      <c r="C197" s="496"/>
      <c r="D197" s="396"/>
      <c r="E197" s="396"/>
      <c r="F197" s="396"/>
      <c r="G197" s="397"/>
      <c r="H197" s="397"/>
    </row>
    <row r="198" spans="1:10" ht="42.75" customHeight="1">
      <c r="A198" s="268" t="s">
        <v>59</v>
      </c>
      <c r="B198" s="269" t="s">
        <v>161</v>
      </c>
      <c r="C198" s="476" t="s">
        <v>434</v>
      </c>
      <c r="D198" s="270" t="s">
        <v>162</v>
      </c>
      <c r="E198" s="270" t="s">
        <v>186</v>
      </c>
      <c r="F198" s="270"/>
      <c r="G198" s="271"/>
      <c r="H198" s="272">
        <f>SUM(H199:H203)</f>
        <v>88699</v>
      </c>
      <c r="I198" s="275">
        <f>+$I$6</f>
        <v>1.3655999999999999</v>
      </c>
      <c r="J198" s="276">
        <f>ROUND(H198*I198,0)</f>
        <v>121127</v>
      </c>
    </row>
    <row r="199" spans="1:10">
      <c r="A199" s="257" t="s">
        <v>59</v>
      </c>
      <c r="B199" s="258" t="s">
        <v>175</v>
      </c>
      <c r="C199" s="259" t="s">
        <v>176</v>
      </c>
      <c r="D199" s="259" t="s">
        <v>177</v>
      </c>
      <c r="E199" s="259" t="s">
        <v>178</v>
      </c>
      <c r="F199" s="259">
        <v>0.3</v>
      </c>
      <c r="G199" s="260">
        <v>18395</v>
      </c>
      <c r="H199" s="261">
        <f>+ROUND(F199*G199,0)</f>
        <v>5519</v>
      </c>
    </row>
    <row r="200" spans="1:10">
      <c r="A200" s="257" t="s">
        <v>59</v>
      </c>
      <c r="B200" s="258" t="s">
        <v>203</v>
      </c>
      <c r="C200" s="259" t="s">
        <v>204</v>
      </c>
      <c r="D200" s="259" t="s">
        <v>181</v>
      </c>
      <c r="E200" s="259" t="s">
        <v>97</v>
      </c>
      <c r="F200" s="259">
        <v>1.09E-2</v>
      </c>
      <c r="G200" s="260">
        <v>138578</v>
      </c>
      <c r="H200" s="261">
        <f>+ROUND(F200*G200,0)</f>
        <v>1511</v>
      </c>
    </row>
    <row r="201" spans="1:10">
      <c r="A201" s="257" t="s">
        <v>59</v>
      </c>
      <c r="B201" s="258" t="s">
        <v>164</v>
      </c>
      <c r="C201" s="259" t="s">
        <v>165</v>
      </c>
      <c r="D201" s="259" t="s">
        <v>166</v>
      </c>
      <c r="E201" s="259" t="s">
        <v>167</v>
      </c>
      <c r="F201" s="259">
        <v>0.3</v>
      </c>
      <c r="G201" s="260">
        <v>2679</v>
      </c>
      <c r="H201" s="261">
        <f>+ROUND(F201*G201,0)</f>
        <v>804</v>
      </c>
    </row>
    <row r="202" spans="1:10">
      <c r="A202" s="257" t="s">
        <v>59</v>
      </c>
      <c r="B202" s="258" t="s">
        <v>183</v>
      </c>
      <c r="C202" s="259" t="s">
        <v>184</v>
      </c>
      <c r="D202" s="259" t="s">
        <v>170</v>
      </c>
      <c r="E202" s="259" t="s">
        <v>167</v>
      </c>
      <c r="F202" s="259">
        <v>0.2</v>
      </c>
      <c r="G202" s="260">
        <v>1402</v>
      </c>
      <c r="H202" s="261">
        <f>+ROUND(F202*G202,0)</f>
        <v>280</v>
      </c>
    </row>
    <row r="203" spans="1:10" ht="13.5" thickBot="1">
      <c r="A203" s="262" t="s">
        <v>59</v>
      </c>
      <c r="B203" s="263" t="s">
        <v>250</v>
      </c>
      <c r="C203" s="264" t="s">
        <v>251</v>
      </c>
      <c r="D203" s="264" t="s">
        <v>170</v>
      </c>
      <c r="E203" s="264" t="s">
        <v>167</v>
      </c>
      <c r="F203" s="264">
        <v>1.24</v>
      </c>
      <c r="G203" s="265">
        <v>64988</v>
      </c>
      <c r="H203" s="266">
        <f>+ROUND(F203*G203,0)</f>
        <v>80585</v>
      </c>
    </row>
    <row r="204" spans="1:10" ht="13.5" thickBot="1"/>
    <row r="205" spans="1:10" ht="39">
      <c r="A205" s="268" t="s">
        <v>61</v>
      </c>
      <c r="B205" s="269" t="s">
        <v>161</v>
      </c>
      <c r="C205" s="448" t="s">
        <v>255</v>
      </c>
      <c r="D205" s="270" t="s">
        <v>162</v>
      </c>
      <c r="E205" s="270" t="s">
        <v>163</v>
      </c>
      <c r="F205" s="270"/>
      <c r="G205" s="271"/>
      <c r="H205" s="272">
        <f>SUM(H206:H218)</f>
        <v>116144</v>
      </c>
      <c r="I205" s="275">
        <f>+$I$6</f>
        <v>1.3655999999999999</v>
      </c>
      <c r="J205" s="276">
        <f>ROUND(H205*I205,0)</f>
        <v>158606</v>
      </c>
    </row>
    <row r="206" spans="1:10">
      <c r="A206" s="257" t="s">
        <v>61</v>
      </c>
      <c r="B206" s="258" t="s">
        <v>256</v>
      </c>
      <c r="C206" s="259" t="s">
        <v>228</v>
      </c>
      <c r="D206" s="259" t="s">
        <v>210</v>
      </c>
      <c r="E206" s="259" t="s">
        <v>186</v>
      </c>
      <c r="F206" s="259">
        <v>6.0000000000000001E-3</v>
      </c>
      <c r="G206" s="260">
        <v>446111</v>
      </c>
      <c r="H206" s="261">
        <f t="shared" ref="H206:H218" si="12">+ROUND(F206*G206,0)</f>
        <v>2677</v>
      </c>
    </row>
    <row r="207" spans="1:10">
      <c r="A207" s="257" t="s">
        <v>61</v>
      </c>
      <c r="B207" s="258" t="s">
        <v>257</v>
      </c>
      <c r="C207" s="259" t="s">
        <v>258</v>
      </c>
      <c r="D207" s="259" t="s">
        <v>177</v>
      </c>
      <c r="E207" s="259" t="s">
        <v>178</v>
      </c>
      <c r="F207" s="259">
        <v>0.32</v>
      </c>
      <c r="G207" s="260">
        <v>29290</v>
      </c>
      <c r="H207" s="261">
        <f t="shared" si="12"/>
        <v>9373</v>
      </c>
    </row>
    <row r="208" spans="1:10">
      <c r="A208" s="257" t="s">
        <v>61</v>
      </c>
      <c r="B208" s="258" t="s">
        <v>203</v>
      </c>
      <c r="C208" s="259" t="s">
        <v>204</v>
      </c>
      <c r="D208" s="259" t="s">
        <v>181</v>
      </c>
      <c r="E208" s="259" t="s">
        <v>97</v>
      </c>
      <c r="F208" s="259">
        <v>2.1399999999999999E-2</v>
      </c>
      <c r="G208" s="260">
        <v>138578</v>
      </c>
      <c r="H208" s="261">
        <f t="shared" si="12"/>
        <v>2966</v>
      </c>
    </row>
    <row r="209" spans="1:10">
      <c r="A209" s="257" t="s">
        <v>61</v>
      </c>
      <c r="B209" s="258" t="s">
        <v>259</v>
      </c>
      <c r="C209" s="259" t="s">
        <v>260</v>
      </c>
      <c r="D209" s="259" t="s">
        <v>181</v>
      </c>
      <c r="E209" s="259" t="s">
        <v>178</v>
      </c>
      <c r="F209" s="259">
        <v>0.05</v>
      </c>
      <c r="G209" s="260">
        <v>34643</v>
      </c>
      <c r="H209" s="261">
        <f t="shared" si="12"/>
        <v>1732</v>
      </c>
    </row>
    <row r="210" spans="1:10">
      <c r="A210" s="257" t="s">
        <v>61</v>
      </c>
      <c r="B210" s="258" t="s">
        <v>164</v>
      </c>
      <c r="C210" s="259" t="s">
        <v>165</v>
      </c>
      <c r="D210" s="259" t="s">
        <v>166</v>
      </c>
      <c r="E210" s="259" t="s">
        <v>167</v>
      </c>
      <c r="F210" s="259">
        <v>0.32</v>
      </c>
      <c r="G210" s="260">
        <v>2679</v>
      </c>
      <c r="H210" s="261">
        <f t="shared" si="12"/>
        <v>857</v>
      </c>
    </row>
    <row r="211" spans="1:10">
      <c r="A211" s="257" t="s">
        <v>61</v>
      </c>
      <c r="B211" s="258" t="s">
        <v>261</v>
      </c>
      <c r="C211" s="259" t="s">
        <v>262</v>
      </c>
      <c r="D211" s="259" t="s">
        <v>170</v>
      </c>
      <c r="E211" s="259" t="s">
        <v>171</v>
      </c>
      <c r="F211" s="259">
        <v>0.06</v>
      </c>
      <c r="G211" s="260">
        <v>64674</v>
      </c>
      <c r="H211" s="261">
        <f t="shared" si="12"/>
        <v>3880</v>
      </c>
    </row>
    <row r="212" spans="1:10">
      <c r="A212" s="257" t="s">
        <v>61</v>
      </c>
      <c r="B212" s="258" t="s">
        <v>168</v>
      </c>
      <c r="C212" s="259" t="s">
        <v>169</v>
      </c>
      <c r="D212" s="259" t="s">
        <v>170</v>
      </c>
      <c r="E212" s="259" t="s">
        <v>171</v>
      </c>
      <c r="F212" s="259">
        <v>0.06</v>
      </c>
      <c r="G212" s="260">
        <v>96810</v>
      </c>
      <c r="H212" s="261">
        <f t="shared" si="12"/>
        <v>5809</v>
      </c>
    </row>
    <row r="213" spans="1:10">
      <c r="A213" s="257" t="s">
        <v>61</v>
      </c>
      <c r="B213" s="258" t="s">
        <v>263</v>
      </c>
      <c r="C213" s="259" t="s">
        <v>264</v>
      </c>
      <c r="D213" s="259" t="s">
        <v>170</v>
      </c>
      <c r="E213" s="259" t="s">
        <v>171</v>
      </c>
      <c r="F213" s="259">
        <v>0.05</v>
      </c>
      <c r="G213" s="260">
        <v>166638</v>
      </c>
      <c r="H213" s="261">
        <f t="shared" si="12"/>
        <v>8332</v>
      </c>
    </row>
    <row r="214" spans="1:10">
      <c r="A214" s="257" t="s">
        <v>61</v>
      </c>
      <c r="B214" s="258" t="s">
        <v>183</v>
      </c>
      <c r="C214" s="259" t="s">
        <v>184</v>
      </c>
      <c r="D214" s="259" t="s">
        <v>170</v>
      </c>
      <c r="E214" s="259" t="s">
        <v>167</v>
      </c>
      <c r="F214" s="259">
        <v>3.1</v>
      </c>
      <c r="G214" s="260">
        <v>1402</v>
      </c>
      <c r="H214" s="261">
        <f t="shared" si="12"/>
        <v>4346</v>
      </c>
    </row>
    <row r="215" spans="1:10">
      <c r="A215" s="257" t="s">
        <v>61</v>
      </c>
      <c r="B215" s="258" t="s">
        <v>265</v>
      </c>
      <c r="C215" s="259" t="s">
        <v>266</v>
      </c>
      <c r="D215" s="259" t="s">
        <v>170</v>
      </c>
      <c r="E215" s="259" t="s">
        <v>167</v>
      </c>
      <c r="F215" s="259">
        <v>2</v>
      </c>
      <c r="G215" s="260">
        <v>3787</v>
      </c>
      <c r="H215" s="261">
        <f t="shared" si="12"/>
        <v>7574</v>
      </c>
    </row>
    <row r="216" spans="1:10">
      <c r="A216" s="257" t="s">
        <v>61</v>
      </c>
      <c r="B216" s="258" t="s">
        <v>267</v>
      </c>
      <c r="C216" s="259" t="s">
        <v>268</v>
      </c>
      <c r="D216" s="259" t="s">
        <v>170</v>
      </c>
      <c r="E216" s="259" t="s">
        <v>167</v>
      </c>
      <c r="F216" s="259">
        <v>8</v>
      </c>
      <c r="G216" s="260">
        <v>1135</v>
      </c>
      <c r="H216" s="261">
        <f t="shared" si="12"/>
        <v>9080</v>
      </c>
    </row>
    <row r="217" spans="1:10">
      <c r="A217" s="257" t="s">
        <v>61</v>
      </c>
      <c r="B217" s="258" t="s">
        <v>269</v>
      </c>
      <c r="C217" s="259" t="s">
        <v>270</v>
      </c>
      <c r="D217" s="259" t="s">
        <v>170</v>
      </c>
      <c r="E217" s="259" t="s">
        <v>245</v>
      </c>
      <c r="F217" s="259">
        <v>0.05</v>
      </c>
      <c r="G217" s="260">
        <v>11360</v>
      </c>
      <c r="H217" s="261">
        <f t="shared" si="12"/>
        <v>568</v>
      </c>
    </row>
    <row r="218" spans="1:10" ht="13.5" thickBot="1">
      <c r="A218" s="262" t="s">
        <v>61</v>
      </c>
      <c r="B218" s="263" t="s">
        <v>271</v>
      </c>
      <c r="C218" s="264" t="s">
        <v>272</v>
      </c>
      <c r="D218" s="264" t="s">
        <v>170</v>
      </c>
      <c r="E218" s="264" t="s">
        <v>221</v>
      </c>
      <c r="F218" s="264">
        <v>3</v>
      </c>
      <c r="G218" s="452">
        <f>117900/6</f>
        <v>19650</v>
      </c>
      <c r="H218" s="266">
        <f t="shared" si="12"/>
        <v>58950</v>
      </c>
    </row>
    <row r="219" spans="1:10" ht="13.5" thickBot="1"/>
    <row r="220" spans="1:10" ht="15">
      <c r="A220" s="268" t="s">
        <v>436</v>
      </c>
      <c r="B220" s="453" t="s">
        <v>161</v>
      </c>
      <c r="C220" s="527" t="s">
        <v>437</v>
      </c>
      <c r="D220" s="270" t="s">
        <v>162</v>
      </c>
      <c r="E220" s="270" t="s">
        <v>186</v>
      </c>
      <c r="F220" s="270"/>
      <c r="G220" s="271"/>
      <c r="H220" s="272">
        <f>SUM(H221:H224)</f>
        <v>26629</v>
      </c>
      <c r="I220" s="275">
        <f>+$I$6</f>
        <v>1.3655999999999999</v>
      </c>
      <c r="J220" s="276">
        <f>ROUND(H220*I220,0)</f>
        <v>36365</v>
      </c>
    </row>
    <row r="221" spans="1:10">
      <c r="A221" s="257" t="s">
        <v>436</v>
      </c>
      <c r="B221" s="454" t="s">
        <v>194</v>
      </c>
      <c r="C221" s="528" t="s">
        <v>195</v>
      </c>
      <c r="D221" s="259" t="s">
        <v>177</v>
      </c>
      <c r="E221" s="259" t="s">
        <v>178</v>
      </c>
      <c r="F221" s="259">
        <v>0.04</v>
      </c>
      <c r="G221" s="260">
        <v>32545</v>
      </c>
      <c r="H221" s="261">
        <f t="shared" ref="H221:H224" si="13">+ROUND(F221*G221,0)</f>
        <v>1302</v>
      </c>
    </row>
    <row r="222" spans="1:10">
      <c r="A222" s="257" t="s">
        <v>436</v>
      </c>
      <c r="B222" s="524" t="s">
        <v>439</v>
      </c>
      <c r="C222" s="520" t="s">
        <v>440</v>
      </c>
      <c r="D222" s="531" t="s">
        <v>181</v>
      </c>
      <c r="E222" s="518" t="s">
        <v>178</v>
      </c>
      <c r="F222" s="519">
        <v>0.04</v>
      </c>
      <c r="G222" s="525">
        <v>122989</v>
      </c>
      <c r="H222" s="261">
        <f t="shared" si="13"/>
        <v>4920</v>
      </c>
    </row>
    <row r="223" spans="1:10">
      <c r="A223" s="497" t="s">
        <v>436</v>
      </c>
      <c r="B223" s="516" t="s">
        <v>438</v>
      </c>
      <c r="C223" s="529" t="s">
        <v>441</v>
      </c>
      <c r="D223" s="259" t="s">
        <v>181</v>
      </c>
      <c r="E223" s="523" t="s">
        <v>182</v>
      </c>
      <c r="F223" s="259">
        <v>0.14000000000000001</v>
      </c>
      <c r="G223" s="260">
        <v>145000</v>
      </c>
      <c r="H223" s="261">
        <f t="shared" si="13"/>
        <v>20300</v>
      </c>
    </row>
    <row r="224" spans="1:10" ht="13.5" thickBot="1">
      <c r="A224" s="262" t="s">
        <v>436</v>
      </c>
      <c r="B224" s="455" t="s">
        <v>164</v>
      </c>
      <c r="C224" s="530" t="s">
        <v>165</v>
      </c>
      <c r="D224" s="521" t="s">
        <v>166</v>
      </c>
      <c r="E224" s="517" t="s">
        <v>167</v>
      </c>
      <c r="F224" s="521">
        <v>0.04</v>
      </c>
      <c r="G224" s="522">
        <v>2679</v>
      </c>
      <c r="H224" s="526">
        <f t="shared" si="13"/>
        <v>107</v>
      </c>
    </row>
    <row r="225" spans="1:10" ht="13.5" thickBot="1"/>
    <row r="226" spans="1:10" ht="26.25">
      <c r="A226" s="268" t="s">
        <v>63</v>
      </c>
      <c r="B226" s="269" t="s">
        <v>161</v>
      </c>
      <c r="C226" s="448" t="s">
        <v>273</v>
      </c>
      <c r="D226" s="270" t="s">
        <v>162</v>
      </c>
      <c r="E226" s="270" t="s">
        <v>97</v>
      </c>
      <c r="F226" s="270"/>
      <c r="G226" s="271"/>
      <c r="H226" s="272">
        <f>SUM(H227)</f>
        <v>168791</v>
      </c>
      <c r="I226" s="275">
        <f>+$I$6</f>
        <v>1.3655999999999999</v>
      </c>
      <c r="J226" s="276">
        <f>ROUND(H226*I226,0)</f>
        <v>230501</v>
      </c>
    </row>
    <row r="227" spans="1:10" ht="13.5" thickBot="1">
      <c r="A227" s="262" t="s">
        <v>63</v>
      </c>
      <c r="B227" s="263" t="s">
        <v>274</v>
      </c>
      <c r="C227" s="264" t="s">
        <v>275</v>
      </c>
      <c r="D227" s="264" t="s">
        <v>181</v>
      </c>
      <c r="E227" s="264" t="s">
        <v>97</v>
      </c>
      <c r="F227" s="264">
        <v>1</v>
      </c>
      <c r="G227" s="265">
        <v>168791</v>
      </c>
      <c r="H227" s="266">
        <f>+ROUND(F227*G227,0)</f>
        <v>168791</v>
      </c>
    </row>
    <row r="228" spans="1:10" ht="13.5" hidden="1" thickBot="1"/>
    <row r="229" spans="1:10" ht="15" hidden="1">
      <c r="A229" s="456" t="s">
        <v>66</v>
      </c>
      <c r="B229" s="457" t="s">
        <v>161</v>
      </c>
      <c r="C229" s="458" t="s">
        <v>276</v>
      </c>
      <c r="D229" s="458" t="s">
        <v>162</v>
      </c>
      <c r="E229" s="458" t="s">
        <v>163</v>
      </c>
      <c r="F229" s="458"/>
      <c r="G229" s="459"/>
      <c r="H229" s="460">
        <v>7022</v>
      </c>
      <c r="I229" s="275">
        <f>+$I$6</f>
        <v>1.3655999999999999</v>
      </c>
      <c r="J229" s="276">
        <f>ROUND(H229*I229,0)</f>
        <v>9589</v>
      </c>
    </row>
    <row r="230" spans="1:10" hidden="1">
      <c r="A230" s="461" t="s">
        <v>66</v>
      </c>
      <c r="B230" s="462" t="s">
        <v>175</v>
      </c>
      <c r="C230" s="463" t="s">
        <v>176</v>
      </c>
      <c r="D230" s="463" t="s">
        <v>177</v>
      </c>
      <c r="E230" s="463" t="s">
        <v>178</v>
      </c>
      <c r="F230" s="463">
        <v>0.05</v>
      </c>
      <c r="G230" s="464">
        <v>16712</v>
      </c>
      <c r="H230" s="465">
        <f t="shared" ref="H230:H235" si="14">+ROUND(F230*G230,0)</f>
        <v>836</v>
      </c>
    </row>
    <row r="231" spans="1:10" hidden="1">
      <c r="A231" s="461" t="s">
        <v>66</v>
      </c>
      <c r="B231" s="462" t="s">
        <v>203</v>
      </c>
      <c r="C231" s="463" t="s">
        <v>204</v>
      </c>
      <c r="D231" s="463" t="s">
        <v>181</v>
      </c>
      <c r="E231" s="463" t="s">
        <v>97</v>
      </c>
      <c r="F231" s="463">
        <v>1.01E-3</v>
      </c>
      <c r="G231" s="464">
        <v>131205</v>
      </c>
      <c r="H231" s="465">
        <f t="shared" si="14"/>
        <v>133</v>
      </c>
    </row>
    <row r="232" spans="1:10" hidden="1">
      <c r="A232" s="461" t="s">
        <v>66</v>
      </c>
      <c r="B232" s="462" t="s">
        <v>164</v>
      </c>
      <c r="C232" s="463" t="s">
        <v>165</v>
      </c>
      <c r="D232" s="463" t="s">
        <v>166</v>
      </c>
      <c r="E232" s="463" t="s">
        <v>167</v>
      </c>
      <c r="F232" s="463">
        <v>0.05</v>
      </c>
      <c r="G232" s="464">
        <v>2536</v>
      </c>
      <c r="H232" s="465">
        <f t="shared" si="14"/>
        <v>127</v>
      </c>
    </row>
    <row r="233" spans="1:10" hidden="1">
      <c r="A233" s="461" t="s">
        <v>66</v>
      </c>
      <c r="B233" s="462" t="s">
        <v>183</v>
      </c>
      <c r="C233" s="463" t="s">
        <v>184</v>
      </c>
      <c r="D233" s="463" t="s">
        <v>170</v>
      </c>
      <c r="E233" s="463" t="s">
        <v>167</v>
      </c>
      <c r="F233" s="463">
        <v>5.2999999999999999E-2</v>
      </c>
      <c r="G233" s="464">
        <v>1327</v>
      </c>
      <c r="H233" s="465">
        <f t="shared" si="14"/>
        <v>70</v>
      </c>
    </row>
    <row r="234" spans="1:10" hidden="1">
      <c r="A234" s="461" t="s">
        <v>66</v>
      </c>
      <c r="B234" s="462" t="s">
        <v>277</v>
      </c>
      <c r="C234" s="463" t="s">
        <v>278</v>
      </c>
      <c r="D234" s="463" t="s">
        <v>170</v>
      </c>
      <c r="E234" s="463" t="s">
        <v>167</v>
      </c>
      <c r="F234" s="463">
        <v>0.13</v>
      </c>
      <c r="G234" s="464">
        <v>43033</v>
      </c>
      <c r="H234" s="465">
        <f t="shared" si="14"/>
        <v>5594</v>
      </c>
    </row>
    <row r="235" spans="1:10" ht="13.5" hidden="1" thickBot="1">
      <c r="A235" s="466" t="s">
        <v>66</v>
      </c>
      <c r="B235" s="467" t="s">
        <v>279</v>
      </c>
      <c r="C235" s="468" t="s">
        <v>280</v>
      </c>
      <c r="D235" s="468" t="s">
        <v>170</v>
      </c>
      <c r="E235" s="468" t="s">
        <v>221</v>
      </c>
      <c r="F235" s="468">
        <v>2.2999999999999998</v>
      </c>
      <c r="G235" s="469">
        <v>114</v>
      </c>
      <c r="H235" s="470">
        <f t="shared" si="14"/>
        <v>262</v>
      </c>
    </row>
    <row r="236" spans="1:10" ht="13.5" hidden="1" thickBot="1"/>
    <row r="237" spans="1:10" ht="15" hidden="1">
      <c r="A237" s="456" t="s">
        <v>67</v>
      </c>
      <c r="B237" s="457" t="s">
        <v>161</v>
      </c>
      <c r="C237" s="458" t="s">
        <v>281</v>
      </c>
      <c r="D237" s="458" t="s">
        <v>162</v>
      </c>
      <c r="E237" s="458" t="s">
        <v>167</v>
      </c>
      <c r="F237" s="458"/>
      <c r="G237" s="459"/>
      <c r="H237" s="460">
        <v>160565</v>
      </c>
      <c r="I237" s="275">
        <f>+$I$6</f>
        <v>1.3655999999999999</v>
      </c>
      <c r="J237" s="276">
        <f>ROUND(H237*I237,0)</f>
        <v>219268</v>
      </c>
    </row>
    <row r="238" spans="1:10" hidden="1">
      <c r="A238" s="461" t="s">
        <v>67</v>
      </c>
      <c r="B238" s="462" t="s">
        <v>282</v>
      </c>
      <c r="C238" s="463" t="s">
        <v>283</v>
      </c>
      <c r="D238" s="463" t="s">
        <v>210</v>
      </c>
      <c r="E238" s="463" t="s">
        <v>186</v>
      </c>
      <c r="F238" s="463">
        <v>0.01</v>
      </c>
      <c r="G238" s="464">
        <v>380250</v>
      </c>
      <c r="H238" s="465">
        <f t="shared" ref="H238:H244" si="15">+ROUND(F238*G238,0)</f>
        <v>3803</v>
      </c>
    </row>
    <row r="239" spans="1:10" hidden="1">
      <c r="A239" s="461" t="s">
        <v>67</v>
      </c>
      <c r="B239" s="462" t="s">
        <v>175</v>
      </c>
      <c r="C239" s="463" t="s">
        <v>176</v>
      </c>
      <c r="D239" s="463" t="s">
        <v>177</v>
      </c>
      <c r="E239" s="463" t="s">
        <v>178</v>
      </c>
      <c r="F239" s="463">
        <v>2</v>
      </c>
      <c r="G239" s="464">
        <v>16712</v>
      </c>
      <c r="H239" s="465">
        <f t="shared" si="15"/>
        <v>33424</v>
      </c>
    </row>
    <row r="240" spans="1:10" hidden="1">
      <c r="A240" s="461" t="s">
        <v>67</v>
      </c>
      <c r="B240" s="462" t="s">
        <v>284</v>
      </c>
      <c r="C240" s="463" t="s">
        <v>285</v>
      </c>
      <c r="D240" s="463" t="s">
        <v>181</v>
      </c>
      <c r="E240" s="463" t="s">
        <v>167</v>
      </c>
      <c r="F240" s="463">
        <v>0.5</v>
      </c>
      <c r="G240" s="464">
        <v>4151</v>
      </c>
      <c r="H240" s="465">
        <f t="shared" si="15"/>
        <v>2076</v>
      </c>
    </row>
    <row r="241" spans="1:10" hidden="1">
      <c r="A241" s="461" t="s">
        <v>67</v>
      </c>
      <c r="B241" s="462" t="s">
        <v>203</v>
      </c>
      <c r="C241" s="463" t="s">
        <v>204</v>
      </c>
      <c r="D241" s="463" t="s">
        <v>181</v>
      </c>
      <c r="E241" s="463" t="s">
        <v>97</v>
      </c>
      <c r="F241" s="463">
        <v>0.22800000000000001</v>
      </c>
      <c r="G241" s="464">
        <v>131205</v>
      </c>
      <c r="H241" s="465">
        <f t="shared" si="15"/>
        <v>29915</v>
      </c>
    </row>
    <row r="242" spans="1:10" hidden="1">
      <c r="A242" s="461" t="s">
        <v>67</v>
      </c>
      <c r="B242" s="462" t="s">
        <v>164</v>
      </c>
      <c r="C242" s="463" t="s">
        <v>165</v>
      </c>
      <c r="D242" s="463" t="s">
        <v>166</v>
      </c>
      <c r="E242" s="463" t="s">
        <v>167</v>
      </c>
      <c r="F242" s="463">
        <v>2</v>
      </c>
      <c r="G242" s="464">
        <v>2536</v>
      </c>
      <c r="H242" s="465">
        <f t="shared" si="15"/>
        <v>5072</v>
      </c>
    </row>
    <row r="243" spans="1:10" hidden="1">
      <c r="A243" s="461" t="s">
        <v>67</v>
      </c>
      <c r="B243" s="462" t="s">
        <v>183</v>
      </c>
      <c r="C243" s="463" t="s">
        <v>184</v>
      </c>
      <c r="D243" s="463" t="s">
        <v>170</v>
      </c>
      <c r="E243" s="463" t="s">
        <v>167</v>
      </c>
      <c r="F243" s="463">
        <v>0.158</v>
      </c>
      <c r="G243" s="464">
        <v>1327</v>
      </c>
      <c r="H243" s="465">
        <f t="shared" si="15"/>
        <v>210</v>
      </c>
    </row>
    <row r="244" spans="1:10" ht="13.5" hidden="1" thickBot="1">
      <c r="A244" s="466" t="s">
        <v>67</v>
      </c>
      <c r="B244" s="467" t="s">
        <v>286</v>
      </c>
      <c r="C244" s="468" t="s">
        <v>287</v>
      </c>
      <c r="D244" s="468" t="s">
        <v>170</v>
      </c>
      <c r="E244" s="468" t="s">
        <v>167</v>
      </c>
      <c r="F244" s="468">
        <v>0.6</v>
      </c>
      <c r="G244" s="469">
        <v>143441</v>
      </c>
      <c r="H244" s="470">
        <f t="shared" si="15"/>
        <v>86065</v>
      </c>
    </row>
    <row r="245" spans="1:10" ht="13.5" thickBot="1"/>
    <row r="246" spans="1:10" ht="15">
      <c r="A246" s="268" t="s">
        <v>288</v>
      </c>
      <c r="B246" s="269" t="s">
        <v>161</v>
      </c>
      <c r="C246" s="270" t="s">
        <v>289</v>
      </c>
      <c r="D246" s="270" t="s">
        <v>162</v>
      </c>
      <c r="E246" s="270" t="s">
        <v>97</v>
      </c>
      <c r="F246" s="270"/>
      <c r="G246" s="271"/>
      <c r="H246" s="272">
        <f>SUM(H247)</f>
        <v>56600</v>
      </c>
      <c r="I246" s="275">
        <f>+$I$6</f>
        <v>1.3655999999999999</v>
      </c>
      <c r="J246" s="276">
        <f>ROUND(H246*I246,0)</f>
        <v>77293</v>
      </c>
    </row>
    <row r="247" spans="1:10" ht="13.5" thickBot="1">
      <c r="A247" s="262" t="s">
        <v>288</v>
      </c>
      <c r="B247" s="263" t="s">
        <v>290</v>
      </c>
      <c r="C247" s="264" t="s">
        <v>291</v>
      </c>
      <c r="D247" s="264" t="s">
        <v>177</v>
      </c>
      <c r="E247" s="264" t="s">
        <v>178</v>
      </c>
      <c r="F247" s="264">
        <v>8</v>
      </c>
      <c r="G247" s="265">
        <v>7075</v>
      </c>
      <c r="H247" s="266">
        <f>+ROUND(F247*G247,0)</f>
        <v>56600</v>
      </c>
    </row>
    <row r="249" spans="1:10" ht="13.5" thickBot="1"/>
    <row r="250" spans="1:10" ht="15">
      <c r="A250" s="268" t="s">
        <v>399</v>
      </c>
      <c r="B250" s="269" t="s">
        <v>161</v>
      </c>
      <c r="C250" s="270" t="s">
        <v>351</v>
      </c>
      <c r="D250" s="270" t="s">
        <v>162</v>
      </c>
      <c r="E250" s="270" t="s">
        <v>97</v>
      </c>
      <c r="F250" s="270"/>
      <c r="G250" s="271"/>
      <c r="H250" s="272">
        <f>SUM(H251)</f>
        <v>63480</v>
      </c>
      <c r="I250" s="275">
        <f>+$I$6</f>
        <v>1.3655999999999999</v>
      </c>
      <c r="J250" s="276">
        <f>ROUND(H250*I250,0)</f>
        <v>86688</v>
      </c>
    </row>
    <row r="251" spans="1:10" ht="13.5" thickBot="1">
      <c r="A251" s="262" t="s">
        <v>288</v>
      </c>
      <c r="B251" s="263" t="s">
        <v>398</v>
      </c>
      <c r="C251" s="264" t="s">
        <v>353</v>
      </c>
      <c r="D251" s="264" t="s">
        <v>177</v>
      </c>
      <c r="E251" s="264" t="s">
        <v>178</v>
      </c>
      <c r="F251" s="264">
        <v>8</v>
      </c>
      <c r="G251" s="265">
        <v>7935</v>
      </c>
      <c r="H251" s="266">
        <f>+ROUND(F251*G251,0)</f>
        <v>63480</v>
      </c>
    </row>
    <row r="252" spans="1:10" ht="13.5" thickBot="1"/>
    <row r="253" spans="1:10" ht="26.25">
      <c r="A253" s="268" t="s">
        <v>458</v>
      </c>
      <c r="B253" s="449" t="s">
        <v>161</v>
      </c>
      <c r="C253" s="448" t="s">
        <v>459</v>
      </c>
      <c r="D253" s="270" t="s">
        <v>162</v>
      </c>
      <c r="E253" s="270" t="s">
        <v>174</v>
      </c>
      <c r="F253" s="450"/>
      <c r="G253" s="451"/>
      <c r="H253" s="272">
        <f>SUM(H254)</f>
        <v>45462</v>
      </c>
      <c r="I253" s="275">
        <f>+$I$6</f>
        <v>1.3655999999999999</v>
      </c>
      <c r="J253" s="276">
        <f>ROUND(H253*I253,0)</f>
        <v>62083</v>
      </c>
    </row>
    <row r="254" spans="1:10" ht="26.25" thickBot="1">
      <c r="A254" s="262" t="s">
        <v>458</v>
      </c>
      <c r="B254" s="263" t="s">
        <v>461</v>
      </c>
      <c r="C254" s="550" t="s">
        <v>460</v>
      </c>
      <c r="D254" s="264" t="s">
        <v>170</v>
      </c>
      <c r="E254" s="264" t="s">
        <v>174</v>
      </c>
      <c r="F254" s="264">
        <v>1</v>
      </c>
      <c r="G254" s="265">
        <v>45462</v>
      </c>
      <c r="H254" s="266">
        <f>+ROUND(F254*G254,0)</f>
        <v>45462</v>
      </c>
    </row>
    <row r="255" spans="1:10" ht="13.5" thickBot="1"/>
    <row r="256" spans="1:10" ht="26.25">
      <c r="A256" s="555" t="s">
        <v>455</v>
      </c>
      <c r="B256" s="551" t="s">
        <v>161</v>
      </c>
      <c r="C256" s="448" t="s">
        <v>456</v>
      </c>
      <c r="D256" s="551" t="s">
        <v>162</v>
      </c>
      <c r="E256" s="551" t="s">
        <v>163</v>
      </c>
      <c r="F256" s="551"/>
      <c r="G256" s="551"/>
      <c r="H256" s="554">
        <f>SUM(H257)</f>
        <v>5043</v>
      </c>
      <c r="I256" s="275">
        <f>+$I$6</f>
        <v>1.3655999999999999</v>
      </c>
      <c r="J256" s="276">
        <f>ROUND(H256*I256,0)</f>
        <v>6887</v>
      </c>
    </row>
    <row r="257" spans="1:8" ht="26.25" thickBot="1">
      <c r="A257" s="552" t="s">
        <v>455</v>
      </c>
      <c r="B257" s="553" t="s">
        <v>462</v>
      </c>
      <c r="C257" s="556" t="s">
        <v>457</v>
      </c>
      <c r="D257" s="553" t="s">
        <v>170</v>
      </c>
      <c r="E257" s="553" t="s">
        <v>163</v>
      </c>
      <c r="F257" s="553">
        <v>1</v>
      </c>
      <c r="G257" s="264">
        <v>5043</v>
      </c>
      <c r="H257" s="266">
        <f>+ROUND(F257*G257,0)</f>
        <v>5043</v>
      </c>
    </row>
  </sheetData>
  <mergeCells count="2">
    <mergeCell ref="A1:H1"/>
    <mergeCell ref="A3:H3"/>
  </mergeCells>
  <pageMargins left="0.70866141732283472" right="0.70866141732283472" top="0.74803149606299213" bottom="0.74803149606299213" header="0.31496062992125984" footer="0.31496062992125984"/>
  <pageSetup scale="53" orientation="landscape" verticalDpi="0" r:id="rId1"/>
  <rowBreaks count="2" manualBreakCount="2">
    <brk id="110" max="9" man="1"/>
    <brk id="168" max="9" man="1"/>
  </rowBreaks>
  <colBreaks count="1" manualBreakCount="1">
    <brk id="10" max="249"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2"/>
  <sheetViews>
    <sheetView zoomScale="90" zoomScaleNormal="90" workbookViewId="0">
      <selection activeCell="H7" sqref="H7"/>
    </sheetView>
  </sheetViews>
  <sheetFormatPr baseColWidth="10" defaultRowHeight="12.75"/>
  <cols>
    <col min="1" max="1" width="10.7109375" customWidth="1"/>
    <col min="2" max="2" width="35.85546875" customWidth="1"/>
    <col min="3" max="3" width="7.85546875" customWidth="1"/>
    <col min="4" max="4" width="6.7109375" bestFit="1" customWidth="1"/>
    <col min="5" max="5" width="14" customWidth="1"/>
    <col min="9" max="9" width="13.140625" customWidth="1"/>
    <col min="10" max="10" width="12.5703125" customWidth="1"/>
  </cols>
  <sheetData>
    <row r="1" spans="1:10" ht="13.5" thickBot="1">
      <c r="A1" s="635" t="s">
        <v>102</v>
      </c>
      <c r="B1" s="636"/>
      <c r="C1" s="636"/>
      <c r="D1" s="636"/>
      <c r="E1" s="636"/>
      <c r="F1" s="636"/>
      <c r="G1" s="636"/>
      <c r="H1" s="636"/>
      <c r="I1" s="636"/>
      <c r="J1" s="636"/>
    </row>
    <row r="2" spans="1:10" ht="13.5" thickBot="1">
      <c r="A2" s="146" t="s">
        <v>103</v>
      </c>
      <c r="B2" s="637" t="s">
        <v>465</v>
      </c>
      <c r="C2" s="638"/>
      <c r="D2" s="638"/>
      <c r="E2" s="638"/>
      <c r="F2" s="638"/>
      <c r="G2" s="638"/>
      <c r="H2" s="638"/>
      <c r="I2" s="638"/>
      <c r="J2" s="639"/>
    </row>
    <row r="3" spans="1:10" ht="15.75" thickBot="1">
      <c r="A3" s="147"/>
      <c r="B3" s="640"/>
      <c r="C3" s="641"/>
      <c r="D3" s="641"/>
      <c r="E3" s="641"/>
      <c r="F3" s="641"/>
      <c r="G3" s="641"/>
      <c r="H3" s="641"/>
      <c r="I3" s="641"/>
      <c r="J3" s="642"/>
    </row>
    <row r="4" spans="1:10" ht="15.75">
      <c r="A4" s="148" t="s">
        <v>104</v>
      </c>
      <c r="B4" s="149"/>
      <c r="C4" s="150"/>
      <c r="D4" s="151" t="s">
        <v>105</v>
      </c>
      <c r="E4" s="534">
        <v>475981254</v>
      </c>
      <c r="F4" s="152"/>
      <c r="G4" s="153"/>
      <c r="H4" s="154"/>
      <c r="I4" s="154"/>
      <c r="J4" s="154"/>
    </row>
    <row r="5" spans="1:10" ht="15.75" thickBot="1">
      <c r="A5" s="155" t="s">
        <v>106</v>
      </c>
      <c r="B5" s="156"/>
      <c r="C5" s="157"/>
      <c r="D5" s="158" t="s">
        <v>107</v>
      </c>
      <c r="E5" s="159">
        <v>3</v>
      </c>
      <c r="F5" s="160"/>
      <c r="G5" s="161"/>
      <c r="H5" s="160"/>
      <c r="I5" s="160"/>
      <c r="J5" s="162"/>
    </row>
    <row r="6" spans="1:10" ht="15.75" thickBot="1">
      <c r="A6" s="147"/>
      <c r="B6" s="163"/>
      <c r="C6" s="164"/>
      <c r="D6" s="165"/>
      <c r="E6" s="165"/>
      <c r="F6" s="160"/>
      <c r="G6" s="161"/>
      <c r="H6" s="160"/>
      <c r="I6" s="160"/>
      <c r="J6" s="166"/>
    </row>
    <row r="7" spans="1:10" ht="27.75" thickBot="1">
      <c r="A7" s="167" t="s">
        <v>108</v>
      </c>
      <c r="B7" s="168" t="s">
        <v>109</v>
      </c>
      <c r="C7" s="168" t="s">
        <v>93</v>
      </c>
      <c r="D7" s="167" t="s">
        <v>110</v>
      </c>
      <c r="E7" s="167" t="s">
        <v>111</v>
      </c>
      <c r="F7" s="169" t="s">
        <v>112</v>
      </c>
      <c r="G7" s="168" t="s">
        <v>113</v>
      </c>
      <c r="H7" s="169" t="s">
        <v>114</v>
      </c>
      <c r="I7" s="169" t="s">
        <v>115</v>
      </c>
      <c r="J7" s="170" t="s">
        <v>76</v>
      </c>
    </row>
    <row r="8" spans="1:10" ht="15.75" thickBot="1">
      <c r="A8" s="147"/>
      <c r="B8" s="163"/>
      <c r="C8" s="164"/>
      <c r="D8" s="165"/>
      <c r="E8" s="165"/>
      <c r="F8" s="160"/>
      <c r="G8" s="161"/>
      <c r="H8" s="160"/>
      <c r="I8" s="160"/>
      <c r="J8" s="166"/>
    </row>
    <row r="9" spans="1:10" ht="15">
      <c r="A9" s="171">
        <v>1</v>
      </c>
      <c r="B9" s="172" t="s">
        <v>116</v>
      </c>
      <c r="C9" s="173"/>
      <c r="D9" s="174"/>
      <c r="E9" s="174"/>
      <c r="F9" s="175"/>
      <c r="G9" s="176"/>
      <c r="H9" s="175"/>
      <c r="I9" s="175"/>
      <c r="J9" s="177">
        <f>+J10</f>
        <v>0.15015430628702869</v>
      </c>
    </row>
    <row r="10" spans="1:10" ht="15">
      <c r="A10" s="178">
        <v>1.1000000000000001</v>
      </c>
      <c r="B10" s="179" t="s">
        <v>117</v>
      </c>
      <c r="C10" s="180"/>
      <c r="D10" s="181"/>
      <c r="E10" s="181"/>
      <c r="F10" s="182"/>
      <c r="G10" s="183"/>
      <c r="H10" s="184"/>
      <c r="I10" s="185">
        <f>SUM(H11:H25)</f>
        <v>71470635</v>
      </c>
      <c r="J10" s="186">
        <f>+I10/$E$4</f>
        <v>0.15015430628702869</v>
      </c>
    </row>
    <row r="11" spans="1:10" ht="15">
      <c r="A11" s="178"/>
      <c r="B11" s="536" t="s">
        <v>118</v>
      </c>
      <c r="C11" s="180" t="s">
        <v>119</v>
      </c>
      <c r="D11" s="187">
        <v>1</v>
      </c>
      <c r="E11" s="187">
        <v>0.2</v>
      </c>
      <c r="F11" s="182">
        <v>5000000</v>
      </c>
      <c r="G11" s="188">
        <v>0.54830000000000001</v>
      </c>
      <c r="H11" s="189">
        <f t="shared" ref="H11:H19" si="0">+D11*E11*$E$5*F11*(1+G11)</f>
        <v>4644900.0000000009</v>
      </c>
      <c r="I11" s="185"/>
      <c r="J11" s="190"/>
    </row>
    <row r="12" spans="1:10">
      <c r="A12" s="191"/>
      <c r="B12" s="536" t="s">
        <v>120</v>
      </c>
      <c r="C12" s="192" t="s">
        <v>119</v>
      </c>
      <c r="D12" s="187">
        <v>1</v>
      </c>
      <c r="E12" s="193">
        <v>1</v>
      </c>
      <c r="F12" s="189">
        <v>3500000</v>
      </c>
      <c r="G12" s="188">
        <v>0.54830000000000001</v>
      </c>
      <c r="H12" s="189">
        <f t="shared" si="0"/>
        <v>16257150</v>
      </c>
      <c r="I12" s="189"/>
      <c r="J12" s="190"/>
    </row>
    <row r="13" spans="1:10">
      <c r="A13" s="191"/>
      <c r="B13" s="536" t="s">
        <v>121</v>
      </c>
      <c r="C13" s="192" t="s">
        <v>119</v>
      </c>
      <c r="D13" s="187">
        <v>1</v>
      </c>
      <c r="E13" s="187">
        <v>1</v>
      </c>
      <c r="F13" s="189">
        <v>2000000</v>
      </c>
      <c r="G13" s="188">
        <v>0.54830000000000001</v>
      </c>
      <c r="H13" s="189">
        <f t="shared" si="0"/>
        <v>9289800</v>
      </c>
      <c r="I13" s="189"/>
      <c r="J13" s="190"/>
    </row>
    <row r="14" spans="1:10">
      <c r="A14" s="194"/>
      <c r="B14" s="537" t="s">
        <v>122</v>
      </c>
      <c r="C14" s="195" t="s">
        <v>119</v>
      </c>
      <c r="D14" s="196">
        <v>1</v>
      </c>
      <c r="E14" s="196">
        <v>0.5</v>
      </c>
      <c r="F14" s="189">
        <v>2000000</v>
      </c>
      <c r="G14" s="188">
        <v>0.54830000000000001</v>
      </c>
      <c r="H14" s="189">
        <f t="shared" si="0"/>
        <v>4644900</v>
      </c>
      <c r="I14" s="189"/>
      <c r="J14" s="190"/>
    </row>
    <row r="15" spans="1:10">
      <c r="A15" s="194"/>
      <c r="B15" s="537" t="s">
        <v>123</v>
      </c>
      <c r="C15" s="195" t="s">
        <v>119</v>
      </c>
      <c r="D15" s="196">
        <v>1</v>
      </c>
      <c r="E15" s="196">
        <v>1</v>
      </c>
      <c r="F15" s="189">
        <v>2500000</v>
      </c>
      <c r="G15" s="188">
        <v>0.54830000000000001</v>
      </c>
      <c r="H15" s="189">
        <f t="shared" si="0"/>
        <v>11612250</v>
      </c>
      <c r="I15" s="189"/>
      <c r="J15" s="190"/>
    </row>
    <row r="16" spans="1:10">
      <c r="A16" s="194"/>
      <c r="B16" s="537" t="s">
        <v>124</v>
      </c>
      <c r="C16" s="195" t="s">
        <v>119</v>
      </c>
      <c r="D16" s="196">
        <v>1</v>
      </c>
      <c r="E16" s="196">
        <v>0.5</v>
      </c>
      <c r="F16" s="197">
        <v>2500000</v>
      </c>
      <c r="G16" s="188">
        <v>0.54830000000000001</v>
      </c>
      <c r="H16" s="189">
        <f t="shared" si="0"/>
        <v>5806125</v>
      </c>
      <c r="I16" s="189"/>
      <c r="J16" s="190"/>
    </row>
    <row r="17" spans="1:10">
      <c r="A17" s="191"/>
      <c r="B17" s="198" t="s">
        <v>125</v>
      </c>
      <c r="C17" s="195" t="s">
        <v>119</v>
      </c>
      <c r="D17" s="196">
        <v>1</v>
      </c>
      <c r="E17" s="196">
        <v>1</v>
      </c>
      <c r="F17" s="199">
        <v>1000000</v>
      </c>
      <c r="G17" s="200">
        <v>0.69789999999999996</v>
      </c>
      <c r="H17" s="189">
        <f t="shared" si="0"/>
        <v>5093700</v>
      </c>
      <c r="I17" s="189"/>
      <c r="J17" s="190"/>
    </row>
    <row r="18" spans="1:10">
      <c r="A18" s="191"/>
      <c r="B18" s="198" t="s">
        <v>126</v>
      </c>
      <c r="C18" s="195" t="s">
        <v>119</v>
      </c>
      <c r="D18" s="196">
        <v>1</v>
      </c>
      <c r="E18" s="196">
        <v>1</v>
      </c>
      <c r="F18" s="199">
        <v>1100000</v>
      </c>
      <c r="G18" s="200">
        <v>0.69789999999999996</v>
      </c>
      <c r="H18" s="189">
        <f t="shared" si="0"/>
        <v>5603070</v>
      </c>
      <c r="I18" s="189"/>
      <c r="J18" s="190"/>
    </row>
    <row r="19" spans="1:10">
      <c r="A19" s="191"/>
      <c r="B19" s="201" t="s">
        <v>127</v>
      </c>
      <c r="C19" s="192" t="s">
        <v>119</v>
      </c>
      <c r="D19" s="187">
        <v>1</v>
      </c>
      <c r="E19" s="187">
        <v>0.2</v>
      </c>
      <c r="F19" s="202">
        <v>1000000</v>
      </c>
      <c r="G19" s="200">
        <v>0.69789999999999996</v>
      </c>
      <c r="H19" s="189">
        <f t="shared" si="0"/>
        <v>1018740.0000000002</v>
      </c>
      <c r="I19" s="189"/>
      <c r="J19" s="203"/>
    </row>
    <row r="20" spans="1:10">
      <c r="A20" s="191"/>
      <c r="B20" s="204"/>
      <c r="C20" s="192"/>
      <c r="D20" s="187"/>
      <c r="E20" s="187"/>
      <c r="F20" s="189"/>
      <c r="G20" s="188"/>
      <c r="H20" s="189"/>
      <c r="I20" s="189"/>
      <c r="J20" s="203"/>
    </row>
    <row r="21" spans="1:10" ht="22.5">
      <c r="A21" s="191"/>
      <c r="B21" s="205" t="s">
        <v>128</v>
      </c>
      <c r="C21" s="206" t="s">
        <v>119</v>
      </c>
      <c r="D21" s="207">
        <v>1</v>
      </c>
      <c r="E21" s="208">
        <v>1</v>
      </c>
      <c r="F21" s="209">
        <v>500000</v>
      </c>
      <c r="G21" s="210"/>
      <c r="H21" s="211">
        <f>E21*D21*F21*E5</f>
        <v>1500000</v>
      </c>
      <c r="I21" s="189"/>
      <c r="J21" s="203"/>
    </row>
    <row r="22" spans="1:10" ht="24.75" customHeight="1">
      <c r="A22" s="191"/>
      <c r="B22" s="538" t="s">
        <v>444</v>
      </c>
      <c r="C22" s="206" t="s">
        <v>72</v>
      </c>
      <c r="D22" s="207">
        <v>1</v>
      </c>
      <c r="E22" s="208">
        <v>1</v>
      </c>
      <c r="F22" s="209">
        <v>1200000</v>
      </c>
      <c r="G22" s="210"/>
      <c r="H22" s="211">
        <f>E22*D22*F22*E5</f>
        <v>3600000</v>
      </c>
      <c r="I22" s="189"/>
      <c r="J22" s="203"/>
    </row>
    <row r="23" spans="1:10">
      <c r="A23" s="191"/>
      <c r="B23" s="212" t="s">
        <v>129</v>
      </c>
      <c r="C23" s="206" t="s">
        <v>119</v>
      </c>
      <c r="D23" s="207">
        <v>1</v>
      </c>
      <c r="E23" s="208">
        <v>1</v>
      </c>
      <c r="F23" s="209">
        <v>500000</v>
      </c>
      <c r="G23" s="210"/>
      <c r="H23" s="211">
        <f>$E$5*F23*E23*D23</f>
        <v>1500000</v>
      </c>
      <c r="I23" s="189"/>
      <c r="J23" s="203"/>
    </row>
    <row r="24" spans="1:10">
      <c r="A24" s="191"/>
      <c r="B24" s="212" t="s">
        <v>130</v>
      </c>
      <c r="C24" s="206" t="s">
        <v>119</v>
      </c>
      <c r="D24" s="207">
        <v>1</v>
      </c>
      <c r="E24" s="208">
        <v>1</v>
      </c>
      <c r="F24" s="209">
        <v>300000</v>
      </c>
      <c r="G24" s="210"/>
      <c r="H24" s="211">
        <f>$E$5*F24*E24*D24</f>
        <v>900000</v>
      </c>
      <c r="I24" s="189"/>
      <c r="J24" s="203"/>
    </row>
    <row r="25" spans="1:10">
      <c r="A25" s="191"/>
      <c r="B25" s="201"/>
      <c r="C25" s="192"/>
      <c r="D25" s="213"/>
      <c r="E25" s="193"/>
      <c r="F25" s="214"/>
      <c r="G25" s="188"/>
      <c r="H25" s="189"/>
      <c r="I25" s="189"/>
      <c r="J25" s="203"/>
    </row>
    <row r="26" spans="1:10" ht="15">
      <c r="A26" s="178">
        <v>2</v>
      </c>
      <c r="B26" s="215" t="s">
        <v>131</v>
      </c>
      <c r="C26" s="180"/>
      <c r="D26" s="187"/>
      <c r="E26" s="187"/>
      <c r="F26" s="189"/>
      <c r="G26" s="201"/>
      <c r="H26" s="189"/>
      <c r="I26" s="189"/>
      <c r="J26" s="216">
        <f>J27+J31+J38+J41</f>
        <v>0.15542628922628554</v>
      </c>
    </row>
    <row r="27" spans="1:10" ht="15">
      <c r="A27" s="191">
        <v>2.1</v>
      </c>
      <c r="B27" s="179" t="s">
        <v>132</v>
      </c>
      <c r="C27" s="180"/>
      <c r="D27" s="187"/>
      <c r="E27" s="187"/>
      <c r="F27" s="189"/>
      <c r="G27" s="201"/>
      <c r="H27" s="189"/>
      <c r="I27" s="185"/>
      <c r="J27" s="186"/>
    </row>
    <row r="28" spans="1:10" ht="15">
      <c r="A28" s="191"/>
      <c r="B28" s="201" t="s">
        <v>133</v>
      </c>
      <c r="C28" s="180"/>
      <c r="D28" s="188"/>
      <c r="E28" s="187"/>
      <c r="F28" s="189"/>
      <c r="G28" s="217">
        <v>1.3655999999999999</v>
      </c>
      <c r="H28" s="189"/>
      <c r="I28" s="189"/>
      <c r="J28" s="203"/>
    </row>
    <row r="29" spans="1:10" ht="15">
      <c r="A29" s="191"/>
      <c r="B29" s="201"/>
      <c r="C29" s="180"/>
      <c r="D29" s="188"/>
      <c r="E29" s="187"/>
      <c r="F29" s="189"/>
      <c r="G29" s="218"/>
      <c r="H29" s="189"/>
      <c r="I29" s="189"/>
      <c r="J29" s="203"/>
    </row>
    <row r="30" spans="1:10" ht="15">
      <c r="A30" s="191"/>
      <c r="B30" s="201"/>
      <c r="C30" s="180"/>
      <c r="D30" s="213"/>
      <c r="E30" s="187"/>
      <c r="F30" s="219"/>
      <c r="G30" s="220"/>
      <c r="H30" s="189"/>
      <c r="I30" s="189"/>
      <c r="J30" s="203"/>
    </row>
    <row r="31" spans="1:10" ht="15">
      <c r="A31" s="191">
        <v>2.2000000000000002</v>
      </c>
      <c r="B31" s="179" t="s">
        <v>134</v>
      </c>
      <c r="C31" s="180"/>
      <c r="D31" s="187"/>
      <c r="E31" s="187"/>
      <c r="F31" s="189"/>
      <c r="G31" s="221"/>
      <c r="H31" s="189"/>
      <c r="I31" s="185">
        <f>SUM(H32:H37)</f>
        <v>6825000.0048551988</v>
      </c>
      <c r="J31" s="186">
        <f>+I31/$E$4</f>
        <v>1.4338799999999997E-2</v>
      </c>
    </row>
    <row r="32" spans="1:10" ht="15">
      <c r="A32" s="191"/>
      <c r="B32" s="201" t="s">
        <v>135</v>
      </c>
      <c r="C32" s="180" t="s">
        <v>136</v>
      </c>
      <c r="D32" s="188">
        <v>4.0000000000000002E-4</v>
      </c>
      <c r="E32" s="187"/>
      <c r="F32" s="189">
        <f t="shared" ref="F32:F37" si="1">+$E$4</f>
        <v>475981254</v>
      </c>
      <c r="G32" s="220">
        <f t="shared" ref="G32:G37" si="2">+$G$28</f>
        <v>1.3655999999999999</v>
      </c>
      <c r="H32" s="189">
        <f t="shared" ref="H32:H37" si="3">+F32*G32*D32</f>
        <v>260000.00018495999</v>
      </c>
      <c r="I32" s="189"/>
      <c r="J32" s="203">
        <f t="shared" ref="J32:J37" si="4">+H32/$E$4</f>
        <v>5.4624000000000003E-4</v>
      </c>
    </row>
    <row r="33" spans="1:10" ht="15">
      <c r="A33" s="191"/>
      <c r="B33" s="201" t="s">
        <v>137</v>
      </c>
      <c r="C33" s="180" t="s">
        <v>136</v>
      </c>
      <c r="D33" s="188">
        <v>5.1999999999999998E-3</v>
      </c>
      <c r="E33" s="187"/>
      <c r="F33" s="189">
        <f t="shared" si="1"/>
        <v>475981254</v>
      </c>
      <c r="G33" s="220">
        <f t="shared" si="2"/>
        <v>1.3655999999999999</v>
      </c>
      <c r="H33" s="189">
        <f t="shared" si="3"/>
        <v>3380000.0024044798</v>
      </c>
      <c r="I33" s="189"/>
      <c r="J33" s="203">
        <f t="shared" si="4"/>
        <v>7.1011199999999998E-3</v>
      </c>
    </row>
    <row r="34" spans="1:10" ht="15">
      <c r="A34" s="191"/>
      <c r="B34" s="201" t="s">
        <v>138</v>
      </c>
      <c r="C34" s="180" t="s">
        <v>136</v>
      </c>
      <c r="D34" s="188">
        <v>2.0000000000000001E-4</v>
      </c>
      <c r="E34" s="187"/>
      <c r="F34" s="189">
        <f t="shared" si="1"/>
        <v>475981254</v>
      </c>
      <c r="G34" s="220">
        <f t="shared" si="2"/>
        <v>1.3655999999999999</v>
      </c>
      <c r="H34" s="189">
        <f t="shared" si="3"/>
        <v>130000.00009248</v>
      </c>
      <c r="I34" s="189"/>
      <c r="J34" s="203">
        <f t="shared" si="4"/>
        <v>2.7312000000000001E-4</v>
      </c>
    </row>
    <row r="35" spans="1:10" ht="15">
      <c r="A35" s="191"/>
      <c r="B35" s="201" t="s">
        <v>139</v>
      </c>
      <c r="C35" s="180" t="s">
        <v>136</v>
      </c>
      <c r="D35" s="188">
        <v>0</v>
      </c>
      <c r="E35" s="187"/>
      <c r="F35" s="189">
        <f t="shared" si="1"/>
        <v>475981254</v>
      </c>
      <c r="G35" s="220">
        <f t="shared" si="2"/>
        <v>1.3655999999999999</v>
      </c>
      <c r="H35" s="189">
        <f t="shared" si="3"/>
        <v>0</v>
      </c>
      <c r="I35" s="189"/>
      <c r="J35" s="203">
        <f t="shared" si="4"/>
        <v>0</v>
      </c>
    </row>
    <row r="36" spans="1:10" ht="22.5">
      <c r="A36" s="191"/>
      <c r="B36" s="204" t="s">
        <v>140</v>
      </c>
      <c r="C36" s="180" t="s">
        <v>136</v>
      </c>
      <c r="D36" s="188">
        <v>2.8E-3</v>
      </c>
      <c r="E36" s="187"/>
      <c r="F36" s="189">
        <f t="shared" si="1"/>
        <v>475981254</v>
      </c>
      <c r="G36" s="220">
        <f t="shared" si="2"/>
        <v>1.3655999999999999</v>
      </c>
      <c r="H36" s="189">
        <f t="shared" si="3"/>
        <v>1820000.0012947198</v>
      </c>
      <c r="I36" s="189"/>
      <c r="J36" s="203">
        <f t="shared" si="4"/>
        <v>3.8236799999999994E-3</v>
      </c>
    </row>
    <row r="37" spans="1:10" ht="15">
      <c r="A37" s="191"/>
      <c r="B37" s="201" t="s">
        <v>141</v>
      </c>
      <c r="C37" s="180" t="s">
        <v>136</v>
      </c>
      <c r="D37" s="188">
        <v>1.9E-3</v>
      </c>
      <c r="E37" s="187"/>
      <c r="F37" s="189">
        <f t="shared" si="1"/>
        <v>475981254</v>
      </c>
      <c r="G37" s="220">
        <f t="shared" si="2"/>
        <v>1.3655999999999999</v>
      </c>
      <c r="H37" s="189">
        <f t="shared" si="3"/>
        <v>1235000.0008785599</v>
      </c>
      <c r="I37" s="189"/>
      <c r="J37" s="203">
        <f t="shared" si="4"/>
        <v>2.5946399999999996E-3</v>
      </c>
    </row>
    <row r="38" spans="1:10" ht="15">
      <c r="A38" s="191">
        <v>2.3000000000000003</v>
      </c>
      <c r="B38" s="179" t="s">
        <v>142</v>
      </c>
      <c r="C38" s="180"/>
      <c r="D38" s="187"/>
      <c r="E38" s="187"/>
      <c r="F38" s="189"/>
      <c r="G38" s="221"/>
      <c r="H38" s="189"/>
      <c r="I38" s="185">
        <f>SUM(H39:H40)</f>
        <v>3000000</v>
      </c>
      <c r="J38" s="186">
        <f>+I38/$E$4</f>
        <v>6.3027692262855378E-3</v>
      </c>
    </row>
    <row r="39" spans="1:10">
      <c r="A39" s="191"/>
      <c r="B39" s="201" t="s">
        <v>143</v>
      </c>
      <c r="C39" s="192" t="s">
        <v>119</v>
      </c>
      <c r="D39" s="187">
        <v>2</v>
      </c>
      <c r="E39" s="222">
        <v>1</v>
      </c>
      <c r="F39" s="223">
        <v>500000</v>
      </c>
      <c r="G39" s="221"/>
      <c r="H39" s="189">
        <f>+D39*F39</f>
        <v>1000000</v>
      </c>
      <c r="I39" s="189"/>
      <c r="J39" s="203">
        <f>+H39/$E$4</f>
        <v>2.1009230754285126E-3</v>
      </c>
    </row>
    <row r="40" spans="1:10">
      <c r="A40" s="191"/>
      <c r="B40" s="201" t="s">
        <v>144</v>
      </c>
      <c r="C40" s="192" t="s">
        <v>145</v>
      </c>
      <c r="D40" s="187">
        <v>1</v>
      </c>
      <c r="E40" s="187"/>
      <c r="F40" s="223">
        <v>2000000</v>
      </c>
      <c r="G40" s="221"/>
      <c r="H40" s="189">
        <f>+F40*D40</f>
        <v>2000000</v>
      </c>
      <c r="I40" s="189"/>
      <c r="J40" s="203">
        <f>+H40/$E$4</f>
        <v>4.2018461508570252E-3</v>
      </c>
    </row>
    <row r="41" spans="1:10" ht="15">
      <c r="A41" s="191">
        <v>2.4</v>
      </c>
      <c r="B41" s="179" t="s">
        <v>146</v>
      </c>
      <c r="C41" s="180"/>
      <c r="D41" s="187"/>
      <c r="E41" s="187"/>
      <c r="F41" s="189"/>
      <c r="G41" s="221"/>
      <c r="H41" s="189"/>
      <c r="I41" s="185">
        <f>SUM(H42:H48)</f>
        <v>64155000.045638874</v>
      </c>
      <c r="J41" s="186">
        <f>+I41/$E$4</f>
        <v>0.13478472</v>
      </c>
    </row>
    <row r="42" spans="1:10" ht="15">
      <c r="A42" s="191"/>
      <c r="B42" s="201" t="s">
        <v>147</v>
      </c>
      <c r="C42" s="180" t="s">
        <v>136</v>
      </c>
      <c r="D42" s="188">
        <v>0.05</v>
      </c>
      <c r="E42" s="187"/>
      <c r="F42" s="202">
        <f t="shared" ref="F42:F48" si="5">+$E$4</f>
        <v>475981254</v>
      </c>
      <c r="G42" s="220">
        <f t="shared" ref="G42:G48" si="6">+$G$28</f>
        <v>1.3655999999999999</v>
      </c>
      <c r="H42" s="189">
        <f t="shared" ref="H42:H48" si="7">+D42*F42*G42</f>
        <v>32500000.023120001</v>
      </c>
      <c r="I42" s="189"/>
      <c r="J42" s="203">
        <f t="shared" ref="J42:J48" si="8">+H42/$E$4</f>
        <v>6.8280000000000007E-2</v>
      </c>
    </row>
    <row r="43" spans="1:10" ht="15">
      <c r="A43" s="191"/>
      <c r="B43" s="201" t="s">
        <v>148</v>
      </c>
      <c r="C43" s="180" t="s">
        <v>136</v>
      </c>
      <c r="D43" s="224">
        <v>0.02</v>
      </c>
      <c r="E43" s="187"/>
      <c r="F43" s="202">
        <f t="shared" si="5"/>
        <v>475981254</v>
      </c>
      <c r="G43" s="220">
        <f t="shared" si="6"/>
        <v>1.3655999999999999</v>
      </c>
      <c r="H43" s="189">
        <f t="shared" si="7"/>
        <v>13000000.009248</v>
      </c>
      <c r="I43" s="189"/>
      <c r="J43" s="203">
        <f t="shared" si="8"/>
        <v>2.7311999999999999E-2</v>
      </c>
    </row>
    <row r="44" spans="1:10" ht="15">
      <c r="A44" s="191"/>
      <c r="B44" s="201" t="s">
        <v>149</v>
      </c>
      <c r="C44" s="180" t="s">
        <v>136</v>
      </c>
      <c r="D44" s="188">
        <v>0.01</v>
      </c>
      <c r="E44" s="187"/>
      <c r="F44" s="189">
        <f t="shared" si="5"/>
        <v>475981254</v>
      </c>
      <c r="G44" s="220">
        <f t="shared" si="6"/>
        <v>1.3655999999999999</v>
      </c>
      <c r="H44" s="189">
        <f t="shared" si="7"/>
        <v>6500000.0046239998</v>
      </c>
      <c r="I44" s="189"/>
      <c r="J44" s="203">
        <f t="shared" si="8"/>
        <v>1.3656E-2</v>
      </c>
    </row>
    <row r="45" spans="1:10" ht="15">
      <c r="A45" s="191"/>
      <c r="B45" s="201" t="s">
        <v>442</v>
      </c>
      <c r="C45" s="180" t="s">
        <v>136</v>
      </c>
      <c r="D45" s="188">
        <v>5.0000000000000001E-3</v>
      </c>
      <c r="E45" s="187"/>
      <c r="F45" s="189">
        <f t="shared" si="5"/>
        <v>475981254</v>
      </c>
      <c r="G45" s="220">
        <f t="shared" si="6"/>
        <v>1.3655999999999999</v>
      </c>
      <c r="H45" s="189">
        <f t="shared" si="7"/>
        <v>3250000.0023119999</v>
      </c>
      <c r="I45" s="189"/>
      <c r="J45" s="203">
        <f t="shared" si="8"/>
        <v>6.8279999999999999E-3</v>
      </c>
    </row>
    <row r="46" spans="1:10" ht="15">
      <c r="A46" s="191"/>
      <c r="B46" s="201" t="s">
        <v>443</v>
      </c>
      <c r="C46" s="180" t="s">
        <v>136</v>
      </c>
      <c r="D46" s="188">
        <v>5.0000000000000001E-3</v>
      </c>
      <c r="E46" s="187"/>
      <c r="F46" s="189">
        <f t="shared" si="5"/>
        <v>475981254</v>
      </c>
      <c r="G46" s="220">
        <f t="shared" si="6"/>
        <v>1.3655999999999999</v>
      </c>
      <c r="H46" s="189">
        <f t="shared" si="7"/>
        <v>3250000.0023119999</v>
      </c>
      <c r="I46" s="189"/>
      <c r="J46" s="203">
        <f t="shared" si="8"/>
        <v>6.8279999999999999E-3</v>
      </c>
    </row>
    <row r="47" spans="1:10" ht="15">
      <c r="A47" s="191"/>
      <c r="B47" s="201" t="s">
        <v>150</v>
      </c>
      <c r="C47" s="180" t="s">
        <v>136</v>
      </c>
      <c r="D47" s="188">
        <v>5.0000000000000001E-3</v>
      </c>
      <c r="E47" s="187"/>
      <c r="F47" s="189">
        <f t="shared" si="5"/>
        <v>475981254</v>
      </c>
      <c r="G47" s="220">
        <f t="shared" si="6"/>
        <v>1.3655999999999999</v>
      </c>
      <c r="H47" s="189">
        <f t="shared" si="7"/>
        <v>3250000.0023119999</v>
      </c>
      <c r="I47" s="189"/>
      <c r="J47" s="203">
        <f t="shared" si="8"/>
        <v>6.8279999999999999E-3</v>
      </c>
    </row>
    <row r="48" spans="1:10" ht="15.75" thickBot="1">
      <c r="A48" s="191"/>
      <c r="B48" s="201" t="s">
        <v>151</v>
      </c>
      <c r="C48" s="180" t="s">
        <v>136</v>
      </c>
      <c r="D48" s="188">
        <v>3.7000000000000002E-3</v>
      </c>
      <c r="E48" s="225"/>
      <c r="F48" s="189">
        <f t="shared" si="5"/>
        <v>475981254</v>
      </c>
      <c r="G48" s="220">
        <f t="shared" si="6"/>
        <v>1.3655999999999999</v>
      </c>
      <c r="H48" s="189">
        <f t="shared" si="7"/>
        <v>2405000.0017108801</v>
      </c>
      <c r="I48" s="219"/>
      <c r="J48" s="203">
        <f t="shared" si="8"/>
        <v>5.0527200000000001E-3</v>
      </c>
    </row>
    <row r="49" spans="1:10" ht="13.5" thickBot="1">
      <c r="A49" s="226"/>
      <c r="B49" s="643" t="s">
        <v>152</v>
      </c>
      <c r="C49" s="643"/>
      <c r="D49" s="643"/>
      <c r="E49" s="227"/>
      <c r="F49" s="227"/>
      <c r="G49" s="228"/>
      <c r="H49" s="229"/>
      <c r="I49" s="230">
        <f>SUM(I10:I48)</f>
        <v>145450635.05049407</v>
      </c>
      <c r="J49" s="231">
        <f>+ROUND((J9+J26),4)</f>
        <v>0.30559999999999998</v>
      </c>
    </row>
    <row r="50" spans="1:10" ht="15">
      <c r="A50" s="232"/>
      <c r="B50" s="233" t="s">
        <v>153</v>
      </c>
      <c r="C50" s="173"/>
      <c r="D50" s="234"/>
      <c r="E50" s="234"/>
      <c r="F50" s="235"/>
      <c r="G50" s="236"/>
      <c r="H50" s="235"/>
      <c r="I50" s="235"/>
      <c r="J50" s="237">
        <v>0</v>
      </c>
    </row>
    <row r="51" spans="1:10" ht="15.75" thickBot="1">
      <c r="A51" s="191"/>
      <c r="B51" s="238" t="s">
        <v>154</v>
      </c>
      <c r="C51" s="180"/>
      <c r="D51" s="187"/>
      <c r="E51" s="187"/>
      <c r="F51" s="189"/>
      <c r="G51" s="201"/>
      <c r="H51" s="189"/>
      <c r="I51" s="222">
        <v>0.06</v>
      </c>
      <c r="J51" s="239">
        <v>0.06</v>
      </c>
    </row>
    <row r="52" spans="1:10" ht="15.75" thickBot="1">
      <c r="A52" s="240"/>
      <c r="B52" s="241" t="s">
        <v>155</v>
      </c>
      <c r="C52" s="242"/>
      <c r="D52" s="243"/>
      <c r="E52" s="243"/>
      <c r="F52" s="244"/>
      <c r="G52" s="245"/>
      <c r="H52" s="244"/>
      <c r="I52" s="246"/>
      <c r="J52" s="231">
        <f>SUM(J49+J50+J51)</f>
        <v>0.36559999999999998</v>
      </c>
    </row>
  </sheetData>
  <mergeCells count="3">
    <mergeCell ref="A1:J1"/>
    <mergeCell ref="B2:J3"/>
    <mergeCell ref="B49:D49"/>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93"/>
  <sheetViews>
    <sheetView topLeftCell="A13" workbookViewId="0">
      <selection activeCell="R32" sqref="R32"/>
    </sheetView>
  </sheetViews>
  <sheetFormatPr baseColWidth="10" defaultRowHeight="12.75"/>
  <sheetData>
    <row r="1" spans="1:16" ht="13.5" thickBot="1">
      <c r="A1" s="277"/>
      <c r="B1" s="277"/>
      <c r="C1" s="277"/>
      <c r="D1" s="277"/>
      <c r="E1" s="277"/>
      <c r="F1" s="277"/>
      <c r="G1" s="277"/>
      <c r="H1" s="277"/>
      <c r="I1" s="277"/>
      <c r="J1" s="277"/>
      <c r="K1" s="277"/>
      <c r="L1" s="277"/>
      <c r="M1" s="277"/>
      <c r="N1" s="277"/>
      <c r="O1" s="277"/>
      <c r="P1" s="278"/>
    </row>
    <row r="2" spans="1:16" ht="13.5" thickTop="1">
      <c r="A2" s="277"/>
      <c r="B2" s="279"/>
      <c r="C2" s="280"/>
      <c r="D2" s="280"/>
      <c r="E2" s="280"/>
      <c r="F2" s="280"/>
      <c r="G2" s="280"/>
      <c r="H2" s="280"/>
      <c r="I2" s="280"/>
      <c r="J2" s="280"/>
      <c r="K2" s="280"/>
      <c r="L2" s="280"/>
      <c r="M2" s="280"/>
      <c r="N2" s="280"/>
      <c r="O2" s="280"/>
      <c r="P2" s="281"/>
    </row>
    <row r="3" spans="1:16">
      <c r="A3" s="277"/>
      <c r="B3" s="282"/>
      <c r="C3" s="283" t="s">
        <v>0</v>
      </c>
      <c r="D3" s="284" t="s">
        <v>1</v>
      </c>
      <c r="E3" s="283" t="s">
        <v>2</v>
      </c>
      <c r="F3" s="284">
        <v>2</v>
      </c>
      <c r="G3" s="285"/>
      <c r="H3" s="285"/>
      <c r="I3" s="285"/>
      <c r="J3" s="285"/>
      <c r="K3" s="285"/>
      <c r="L3" s="285"/>
      <c r="M3" s="285"/>
      <c r="N3" s="285"/>
      <c r="O3" s="285"/>
      <c r="P3" s="286"/>
    </row>
    <row r="4" spans="1:16">
      <c r="A4" s="277"/>
      <c r="B4" s="282"/>
      <c r="C4" s="287"/>
      <c r="D4" s="288"/>
      <c r="E4" s="287"/>
      <c r="F4" s="288"/>
      <c r="G4" s="285"/>
      <c r="H4" s="285"/>
      <c r="I4" s="285"/>
      <c r="J4" s="285"/>
      <c r="K4" s="285"/>
      <c r="L4" s="285"/>
      <c r="M4" s="285"/>
      <c r="N4" s="285"/>
      <c r="O4" s="285"/>
      <c r="P4" s="286"/>
    </row>
    <row r="5" spans="1:16" ht="15.75">
      <c r="A5" s="277"/>
      <c r="B5" s="282"/>
      <c r="C5" s="644" t="s">
        <v>292</v>
      </c>
      <c r="D5" s="644"/>
      <c r="E5" s="644"/>
      <c r="F5" s="644"/>
      <c r="G5" s="644"/>
      <c r="H5" s="644"/>
      <c r="I5" s="644"/>
      <c r="J5" s="644"/>
      <c r="K5" s="644"/>
      <c r="L5" s="644"/>
      <c r="M5" s="644"/>
      <c r="N5" s="644"/>
      <c r="O5" s="644"/>
      <c r="P5" s="289"/>
    </row>
    <row r="6" spans="1:16" ht="15" thickBot="1">
      <c r="A6" s="277"/>
      <c r="B6" s="282"/>
      <c r="C6" s="290"/>
      <c r="D6" s="290"/>
      <c r="E6" s="290"/>
      <c r="F6" s="290"/>
      <c r="G6" s="290"/>
      <c r="H6" s="290"/>
      <c r="I6" s="290"/>
      <c r="J6" s="290"/>
      <c r="K6" s="290"/>
      <c r="L6" s="290"/>
      <c r="M6" s="290"/>
      <c r="N6" s="290"/>
      <c r="O6" s="290"/>
      <c r="P6" s="286"/>
    </row>
    <row r="7" spans="1:16" ht="15">
      <c r="A7" s="277"/>
      <c r="B7" s="282"/>
      <c r="C7" s="645"/>
      <c r="D7" s="647"/>
      <c r="E7" s="648"/>
      <c r="F7" s="648"/>
      <c r="G7" s="648"/>
      <c r="H7" s="648"/>
      <c r="I7" s="648"/>
      <c r="J7" s="648"/>
      <c r="K7" s="649"/>
      <c r="L7" s="650"/>
      <c r="M7" s="651"/>
      <c r="N7" s="651"/>
      <c r="O7" s="652"/>
      <c r="P7" s="291"/>
    </row>
    <row r="8" spans="1:16" ht="15">
      <c r="A8" s="277"/>
      <c r="B8" s="282"/>
      <c r="C8" s="646"/>
      <c r="D8" s="656" t="s">
        <v>293</v>
      </c>
      <c r="E8" s="657"/>
      <c r="F8" s="657"/>
      <c r="G8" s="657"/>
      <c r="H8" s="657"/>
      <c r="I8" s="657"/>
      <c r="J8" s="657"/>
      <c r="K8" s="658"/>
      <c r="L8" s="653"/>
      <c r="M8" s="654"/>
      <c r="N8" s="654"/>
      <c r="O8" s="655"/>
      <c r="P8" s="291"/>
    </row>
    <row r="9" spans="1:16" ht="15">
      <c r="A9" s="277"/>
      <c r="B9" s="282"/>
      <c r="C9" s="646"/>
      <c r="D9" s="656"/>
      <c r="E9" s="657"/>
      <c r="F9" s="657"/>
      <c r="G9" s="657"/>
      <c r="H9" s="657"/>
      <c r="I9" s="657"/>
      <c r="J9" s="657"/>
      <c r="K9" s="658"/>
      <c r="L9" s="659" t="s">
        <v>294</v>
      </c>
      <c r="M9" s="661"/>
      <c r="N9" s="662"/>
      <c r="O9" s="663"/>
      <c r="P9" s="291"/>
    </row>
    <row r="10" spans="1:16" ht="15">
      <c r="A10" s="277"/>
      <c r="B10" s="282"/>
      <c r="C10" s="646"/>
      <c r="D10" s="656" t="s">
        <v>295</v>
      </c>
      <c r="E10" s="657"/>
      <c r="F10" s="657"/>
      <c r="G10" s="657"/>
      <c r="H10" s="657"/>
      <c r="I10" s="657"/>
      <c r="J10" s="657"/>
      <c r="K10" s="658"/>
      <c r="L10" s="660"/>
      <c r="M10" s="664"/>
      <c r="N10" s="665"/>
      <c r="O10" s="666"/>
      <c r="P10" s="292"/>
    </row>
    <row r="11" spans="1:16" ht="13.5">
      <c r="A11" s="277"/>
      <c r="B11" s="282"/>
      <c r="C11" s="646"/>
      <c r="D11" s="667"/>
      <c r="E11" s="668"/>
      <c r="F11" s="668"/>
      <c r="G11" s="668"/>
      <c r="H11" s="668"/>
      <c r="I11" s="668"/>
      <c r="J11" s="668"/>
      <c r="K11" s="669"/>
      <c r="L11" s="659" t="s">
        <v>296</v>
      </c>
      <c r="M11" s="659">
        <v>1</v>
      </c>
      <c r="N11" s="659" t="s">
        <v>297</v>
      </c>
      <c r="O11" s="680">
        <v>1</v>
      </c>
      <c r="P11" s="291"/>
    </row>
    <row r="12" spans="1:16" ht="13.5">
      <c r="A12" s="277"/>
      <c r="B12" s="282"/>
      <c r="C12" s="646"/>
      <c r="D12" s="667"/>
      <c r="E12" s="668"/>
      <c r="F12" s="668"/>
      <c r="G12" s="668"/>
      <c r="H12" s="668"/>
      <c r="I12" s="668"/>
      <c r="J12" s="668"/>
      <c r="K12" s="669"/>
      <c r="L12" s="679"/>
      <c r="M12" s="679"/>
      <c r="N12" s="679"/>
      <c r="O12" s="681"/>
      <c r="P12" s="291"/>
    </row>
    <row r="13" spans="1:16" ht="15">
      <c r="A13" s="277"/>
      <c r="B13" s="282"/>
      <c r="C13" s="646"/>
      <c r="D13" s="656" t="s">
        <v>298</v>
      </c>
      <c r="E13" s="657"/>
      <c r="F13" s="657"/>
      <c r="G13" s="657"/>
      <c r="H13" s="657"/>
      <c r="I13" s="657"/>
      <c r="J13" s="657"/>
      <c r="K13" s="658"/>
      <c r="L13" s="679"/>
      <c r="M13" s="679"/>
      <c r="N13" s="679"/>
      <c r="O13" s="681"/>
      <c r="P13" s="291"/>
    </row>
    <row r="14" spans="1:16" ht="15.75" thickBot="1">
      <c r="A14" s="277"/>
      <c r="B14" s="282"/>
      <c r="C14" s="293"/>
      <c r="D14" s="294"/>
      <c r="E14" s="294"/>
      <c r="F14" s="294"/>
      <c r="G14" s="294"/>
      <c r="H14" s="294"/>
      <c r="I14" s="294"/>
      <c r="J14" s="294"/>
      <c r="K14" s="294"/>
      <c r="L14" s="294"/>
      <c r="M14" s="295"/>
      <c r="N14" s="295"/>
      <c r="O14" s="296"/>
      <c r="P14" s="297"/>
    </row>
    <row r="15" spans="1:16" ht="15">
      <c r="A15" s="277"/>
      <c r="B15" s="282"/>
      <c r="C15" s="298"/>
      <c r="D15" s="299"/>
      <c r="E15" s="299"/>
      <c r="F15" s="299"/>
      <c r="G15" s="299"/>
      <c r="H15" s="299"/>
      <c r="I15" s="299"/>
      <c r="J15" s="299"/>
      <c r="K15" s="299"/>
      <c r="L15" s="300" t="s">
        <v>299</v>
      </c>
      <c r="M15" s="301" t="s">
        <v>300</v>
      </c>
      <c r="N15" s="301" t="s">
        <v>301</v>
      </c>
      <c r="O15" s="302" t="s">
        <v>302</v>
      </c>
      <c r="P15" s="292"/>
    </row>
    <row r="16" spans="1:16" ht="15">
      <c r="A16" s="277"/>
      <c r="B16" s="282"/>
      <c r="C16" s="303"/>
      <c r="D16" s="304"/>
      <c r="E16" s="304"/>
      <c r="F16" s="304"/>
      <c r="G16" s="304"/>
      <c r="H16" s="304"/>
      <c r="I16" s="304"/>
      <c r="J16" s="304"/>
      <c r="K16" s="304"/>
      <c r="L16" s="305"/>
      <c r="M16" s="306"/>
      <c r="N16" s="306"/>
      <c r="O16" s="307"/>
      <c r="P16" s="308"/>
    </row>
    <row r="17" spans="1:16" ht="15">
      <c r="A17" s="277"/>
      <c r="B17" s="282"/>
      <c r="C17" s="682" t="s">
        <v>303</v>
      </c>
      <c r="D17" s="683"/>
      <c r="E17" s="683"/>
      <c r="F17" s="683"/>
      <c r="G17" s="304"/>
      <c r="H17" s="304"/>
      <c r="I17" s="304" t="s">
        <v>304</v>
      </c>
      <c r="J17" s="290"/>
      <c r="K17" s="304"/>
      <c r="L17" s="305"/>
      <c r="M17" s="290"/>
      <c r="N17" s="290"/>
      <c r="O17" s="309"/>
      <c r="P17" s="308"/>
    </row>
    <row r="18" spans="1:16" ht="15">
      <c r="A18" s="277"/>
      <c r="B18" s="282"/>
      <c r="C18" s="310"/>
      <c r="D18" s="311"/>
      <c r="E18" s="311"/>
      <c r="F18" s="311"/>
      <c r="G18" s="311"/>
      <c r="H18" s="311"/>
      <c r="I18" s="311"/>
      <c r="J18" s="311"/>
      <c r="K18" s="311"/>
      <c r="L18" s="311"/>
      <c r="M18" s="311"/>
      <c r="N18" s="311"/>
      <c r="O18" s="312"/>
      <c r="P18" s="313"/>
    </row>
    <row r="19" spans="1:16" ht="15" thickBot="1">
      <c r="A19" s="277"/>
      <c r="B19" s="282"/>
      <c r="C19" s="314"/>
      <c r="D19" s="315"/>
      <c r="E19" s="315"/>
      <c r="F19" s="315"/>
      <c r="G19" s="315"/>
      <c r="H19" s="315"/>
      <c r="I19" s="315"/>
      <c r="J19" s="315"/>
      <c r="K19" s="315"/>
      <c r="L19" s="315"/>
      <c r="M19" s="315"/>
      <c r="N19" s="315"/>
      <c r="O19" s="316"/>
      <c r="P19" s="286"/>
    </row>
    <row r="20" spans="1:16" ht="15" thickBot="1">
      <c r="A20" s="277"/>
      <c r="B20" s="282"/>
      <c r="C20" s="317"/>
      <c r="D20" s="318"/>
      <c r="E20" s="318"/>
      <c r="F20" s="318"/>
      <c r="G20" s="318"/>
      <c r="H20" s="318"/>
      <c r="I20" s="290"/>
      <c r="J20" s="290"/>
      <c r="K20" s="318"/>
      <c r="L20" s="318"/>
      <c r="M20" s="318"/>
      <c r="N20" s="318"/>
      <c r="O20" s="319"/>
      <c r="P20" s="286"/>
    </row>
    <row r="21" spans="1:16" ht="15">
      <c r="A21" s="277"/>
      <c r="B21" s="282"/>
      <c r="C21" s="684" t="s">
        <v>305</v>
      </c>
      <c r="D21" s="685"/>
      <c r="E21" s="685"/>
      <c r="F21" s="685"/>
      <c r="G21" s="685"/>
      <c r="H21" s="685"/>
      <c r="I21" s="685"/>
      <c r="J21" s="685"/>
      <c r="K21" s="685"/>
      <c r="L21" s="685"/>
      <c r="M21" s="685"/>
      <c r="N21" s="685"/>
      <c r="O21" s="686"/>
      <c r="P21" s="320"/>
    </row>
    <row r="22" spans="1:16" ht="15" thickBot="1">
      <c r="A22" s="277"/>
      <c r="B22" s="282"/>
      <c r="C22" s="321"/>
      <c r="D22" s="290"/>
      <c r="E22" s="290"/>
      <c r="F22" s="290"/>
      <c r="G22" s="290"/>
      <c r="H22" s="290"/>
      <c r="I22" s="290"/>
      <c r="J22" s="290"/>
      <c r="K22" s="290"/>
      <c r="L22" s="290"/>
      <c r="M22" s="290"/>
      <c r="N22" s="290"/>
      <c r="O22" s="322"/>
      <c r="P22" s="286"/>
    </row>
    <row r="23" spans="1:16" ht="15">
      <c r="A23" s="277"/>
      <c r="B23" s="282"/>
      <c r="C23" s="323" t="s">
        <v>306</v>
      </c>
      <c r="D23" s="687" t="s">
        <v>307</v>
      </c>
      <c r="E23" s="688"/>
      <c r="F23" s="688"/>
      <c r="G23" s="688"/>
      <c r="H23" s="688"/>
      <c r="I23" s="688"/>
      <c r="J23" s="688"/>
      <c r="K23" s="688"/>
      <c r="L23" s="689"/>
      <c r="M23" s="690" t="s">
        <v>90</v>
      </c>
      <c r="N23" s="691"/>
      <c r="O23" s="323" t="s">
        <v>9</v>
      </c>
      <c r="P23" s="324"/>
    </row>
    <row r="24" spans="1:16" ht="15" thickBot="1">
      <c r="A24" s="277"/>
      <c r="B24" s="282"/>
      <c r="C24" s="325"/>
      <c r="D24" s="692"/>
      <c r="E24" s="693"/>
      <c r="F24" s="693"/>
      <c r="G24" s="693"/>
      <c r="H24" s="693"/>
      <c r="I24" s="693"/>
      <c r="J24" s="693"/>
      <c r="K24" s="693"/>
      <c r="L24" s="694"/>
      <c r="M24" s="692"/>
      <c r="N24" s="694"/>
      <c r="O24" s="326"/>
      <c r="P24" s="327"/>
    </row>
    <row r="25" spans="1:16">
      <c r="A25" s="277"/>
      <c r="B25" s="282"/>
      <c r="C25" s="670" t="s">
        <v>308</v>
      </c>
      <c r="D25" s="671"/>
      <c r="E25" s="671"/>
      <c r="F25" s="671"/>
      <c r="G25" s="671"/>
      <c r="H25" s="671"/>
      <c r="I25" s="671"/>
      <c r="J25" s="671"/>
      <c r="K25" s="671"/>
      <c r="L25" s="671"/>
      <c r="M25" s="671"/>
      <c r="N25" s="671"/>
      <c r="O25" s="672"/>
      <c r="P25" s="328"/>
    </row>
    <row r="26" spans="1:16">
      <c r="A26" s="277"/>
      <c r="B26" s="282"/>
      <c r="C26" s="673"/>
      <c r="D26" s="674"/>
      <c r="E26" s="674"/>
      <c r="F26" s="674"/>
      <c r="G26" s="674"/>
      <c r="H26" s="674"/>
      <c r="I26" s="674"/>
      <c r="J26" s="674"/>
      <c r="K26" s="674"/>
      <c r="L26" s="674"/>
      <c r="M26" s="674"/>
      <c r="N26" s="674"/>
      <c r="O26" s="675"/>
      <c r="P26" s="328"/>
    </row>
    <row r="27" spans="1:16" ht="13.5" thickBot="1">
      <c r="A27" s="277"/>
      <c r="B27" s="282"/>
      <c r="C27" s="676"/>
      <c r="D27" s="677"/>
      <c r="E27" s="677"/>
      <c r="F27" s="677"/>
      <c r="G27" s="677"/>
      <c r="H27" s="677"/>
      <c r="I27" s="677"/>
      <c r="J27" s="677"/>
      <c r="K27" s="677"/>
      <c r="L27" s="677"/>
      <c r="M27" s="677"/>
      <c r="N27" s="677"/>
      <c r="O27" s="678"/>
      <c r="P27" s="328"/>
    </row>
    <row r="28" spans="1:16" ht="15">
      <c r="A28" s="277"/>
      <c r="B28" s="282"/>
      <c r="C28" s="695" t="s">
        <v>307</v>
      </c>
      <c r="D28" s="696"/>
      <c r="E28" s="696"/>
      <c r="F28" s="696"/>
      <c r="G28" s="697"/>
      <c r="H28" s="698" t="s">
        <v>309</v>
      </c>
      <c r="I28" s="696"/>
      <c r="J28" s="699" t="s">
        <v>159</v>
      </c>
      <c r="K28" s="700"/>
      <c r="L28" s="329" t="s">
        <v>310</v>
      </c>
      <c r="M28" s="698" t="s">
        <v>311</v>
      </c>
      <c r="N28" s="701"/>
      <c r="O28" s="330" t="s">
        <v>312</v>
      </c>
      <c r="P28" s="331"/>
    </row>
    <row r="29" spans="1:16" ht="14.25">
      <c r="A29" s="277"/>
      <c r="B29" s="282"/>
      <c r="C29" s="702"/>
      <c r="D29" s="703"/>
      <c r="E29" s="703"/>
      <c r="F29" s="703"/>
      <c r="G29" s="704"/>
      <c r="H29" s="705"/>
      <c r="I29" s="704"/>
      <c r="J29" s="705"/>
      <c r="K29" s="704"/>
      <c r="L29" s="332"/>
      <c r="M29" s="706"/>
      <c r="N29" s="707"/>
      <c r="O29" s="333"/>
      <c r="P29" s="334"/>
    </row>
    <row r="30" spans="1:16" ht="14.25">
      <c r="A30" s="277"/>
      <c r="B30" s="282"/>
      <c r="C30" s="335"/>
      <c r="D30" s="336"/>
      <c r="E30" s="336"/>
      <c r="F30" s="336"/>
      <c r="G30" s="337"/>
      <c r="H30" s="338"/>
      <c r="I30" s="337"/>
      <c r="J30" s="338"/>
      <c r="K30" s="337"/>
      <c r="L30" s="332"/>
      <c r="M30" s="706"/>
      <c r="N30" s="707"/>
      <c r="O30" s="333"/>
      <c r="P30" s="334"/>
    </row>
    <row r="31" spans="1:16" ht="15" thickBot="1">
      <c r="A31" s="277"/>
      <c r="B31" s="282"/>
      <c r="C31" s="708"/>
      <c r="D31" s="709"/>
      <c r="E31" s="709"/>
      <c r="F31" s="709"/>
      <c r="G31" s="710"/>
      <c r="H31" s="713"/>
      <c r="I31" s="710"/>
      <c r="J31" s="713"/>
      <c r="K31" s="710"/>
      <c r="L31" s="339"/>
      <c r="M31" s="714"/>
      <c r="N31" s="715"/>
      <c r="O31" s="333"/>
      <c r="P31" s="334"/>
    </row>
    <row r="32" spans="1:16" ht="15.75" thickBot="1">
      <c r="A32" s="277"/>
      <c r="B32" s="282"/>
      <c r="C32" s="716" t="s">
        <v>313</v>
      </c>
      <c r="D32" s="717"/>
      <c r="E32" s="717"/>
      <c r="F32" s="717"/>
      <c r="G32" s="717"/>
      <c r="H32" s="717"/>
      <c r="I32" s="717"/>
      <c r="J32" s="717"/>
      <c r="K32" s="717"/>
      <c r="L32" s="717"/>
      <c r="M32" s="717"/>
      <c r="N32" s="718"/>
      <c r="O32" s="340"/>
      <c r="P32" s="341"/>
    </row>
    <row r="33" spans="1:16">
      <c r="A33" s="277"/>
      <c r="B33" s="282"/>
      <c r="C33" s="670" t="s">
        <v>314</v>
      </c>
      <c r="D33" s="671"/>
      <c r="E33" s="671"/>
      <c r="F33" s="671"/>
      <c r="G33" s="671"/>
      <c r="H33" s="671"/>
      <c r="I33" s="671"/>
      <c r="J33" s="671"/>
      <c r="K33" s="671"/>
      <c r="L33" s="671"/>
      <c r="M33" s="671"/>
      <c r="N33" s="671"/>
      <c r="O33" s="672"/>
      <c r="P33" s="328"/>
    </row>
    <row r="34" spans="1:16">
      <c r="A34" s="277"/>
      <c r="B34" s="282"/>
      <c r="C34" s="673"/>
      <c r="D34" s="674"/>
      <c r="E34" s="674"/>
      <c r="F34" s="674"/>
      <c r="G34" s="674"/>
      <c r="H34" s="674"/>
      <c r="I34" s="674"/>
      <c r="J34" s="674"/>
      <c r="K34" s="674"/>
      <c r="L34" s="674"/>
      <c r="M34" s="674"/>
      <c r="N34" s="674"/>
      <c r="O34" s="675"/>
      <c r="P34" s="328"/>
    </row>
    <row r="35" spans="1:16" ht="13.5" thickBot="1">
      <c r="A35" s="277"/>
      <c r="B35" s="282"/>
      <c r="C35" s="676"/>
      <c r="D35" s="677"/>
      <c r="E35" s="677"/>
      <c r="F35" s="677"/>
      <c r="G35" s="677"/>
      <c r="H35" s="677"/>
      <c r="I35" s="677"/>
      <c r="J35" s="677"/>
      <c r="K35" s="677"/>
      <c r="L35" s="677"/>
      <c r="M35" s="677"/>
      <c r="N35" s="677"/>
      <c r="O35" s="678"/>
      <c r="P35" s="328"/>
    </row>
    <row r="36" spans="1:16" ht="15">
      <c r="A36" s="277"/>
      <c r="B36" s="282"/>
      <c r="C36" s="695" t="s">
        <v>307</v>
      </c>
      <c r="D36" s="719"/>
      <c r="E36" s="719"/>
      <c r="F36" s="719"/>
      <c r="G36" s="719"/>
      <c r="H36" s="719"/>
      <c r="I36" s="719"/>
      <c r="J36" s="701"/>
      <c r="K36" s="342" t="s">
        <v>90</v>
      </c>
      <c r="L36" s="329" t="s">
        <v>9</v>
      </c>
      <c r="M36" s="698" t="s">
        <v>315</v>
      </c>
      <c r="N36" s="701"/>
      <c r="O36" s="330" t="s">
        <v>312</v>
      </c>
      <c r="P36" s="331"/>
    </row>
    <row r="37" spans="1:16" ht="14.25">
      <c r="A37" s="277"/>
      <c r="B37" s="282"/>
      <c r="C37" s="702"/>
      <c r="D37" s="703"/>
      <c r="E37" s="703"/>
      <c r="F37" s="703"/>
      <c r="G37" s="703"/>
      <c r="H37" s="703"/>
      <c r="I37" s="703"/>
      <c r="J37" s="704"/>
      <c r="K37" s="343"/>
      <c r="L37" s="344"/>
      <c r="M37" s="720"/>
      <c r="N37" s="721"/>
      <c r="O37" s="333"/>
      <c r="P37" s="334"/>
    </row>
    <row r="38" spans="1:16" ht="15" thickBot="1">
      <c r="A38" s="277"/>
      <c r="B38" s="282"/>
      <c r="C38" s="708"/>
      <c r="D38" s="709"/>
      <c r="E38" s="709"/>
      <c r="F38" s="709"/>
      <c r="G38" s="709"/>
      <c r="H38" s="709"/>
      <c r="I38" s="709"/>
      <c r="J38" s="710"/>
      <c r="K38" s="336"/>
      <c r="L38" s="345"/>
      <c r="M38" s="711"/>
      <c r="N38" s="712"/>
      <c r="O38" s="346"/>
      <c r="P38" s="334"/>
    </row>
    <row r="39" spans="1:16" ht="15.75" thickBot="1">
      <c r="A39" s="277"/>
      <c r="B39" s="282"/>
      <c r="C39" s="716" t="s">
        <v>313</v>
      </c>
      <c r="D39" s="717"/>
      <c r="E39" s="717"/>
      <c r="F39" s="717"/>
      <c r="G39" s="717"/>
      <c r="H39" s="717"/>
      <c r="I39" s="717"/>
      <c r="J39" s="717"/>
      <c r="K39" s="717"/>
      <c r="L39" s="717"/>
      <c r="M39" s="717"/>
      <c r="N39" s="718"/>
      <c r="O39" s="347">
        <v>0</v>
      </c>
      <c r="P39" s="334"/>
    </row>
    <row r="40" spans="1:16">
      <c r="A40" s="277"/>
      <c r="B40" s="282"/>
      <c r="C40" s="670" t="s">
        <v>316</v>
      </c>
      <c r="D40" s="671"/>
      <c r="E40" s="671"/>
      <c r="F40" s="671"/>
      <c r="G40" s="671"/>
      <c r="H40" s="671"/>
      <c r="I40" s="671"/>
      <c r="J40" s="671"/>
      <c r="K40" s="671"/>
      <c r="L40" s="671"/>
      <c r="M40" s="671"/>
      <c r="N40" s="671"/>
      <c r="O40" s="672"/>
      <c r="P40" s="328"/>
    </row>
    <row r="41" spans="1:16">
      <c r="A41" s="277"/>
      <c r="B41" s="282"/>
      <c r="C41" s="673"/>
      <c r="D41" s="674"/>
      <c r="E41" s="674"/>
      <c r="F41" s="674"/>
      <c r="G41" s="674"/>
      <c r="H41" s="674"/>
      <c r="I41" s="674"/>
      <c r="J41" s="674"/>
      <c r="K41" s="674"/>
      <c r="L41" s="674"/>
      <c r="M41" s="674"/>
      <c r="N41" s="674"/>
      <c r="O41" s="675"/>
      <c r="P41" s="328"/>
    </row>
    <row r="42" spans="1:16" ht="13.5" thickBot="1">
      <c r="A42" s="277"/>
      <c r="B42" s="282"/>
      <c r="C42" s="676"/>
      <c r="D42" s="677"/>
      <c r="E42" s="677"/>
      <c r="F42" s="677"/>
      <c r="G42" s="677"/>
      <c r="H42" s="677"/>
      <c r="I42" s="677"/>
      <c r="J42" s="677"/>
      <c r="K42" s="677"/>
      <c r="L42" s="677"/>
      <c r="M42" s="677"/>
      <c r="N42" s="677"/>
      <c r="O42" s="678"/>
      <c r="P42" s="328"/>
    </row>
    <row r="43" spans="1:16" ht="17.25">
      <c r="A43" s="277"/>
      <c r="B43" s="282"/>
      <c r="C43" s="695" t="s">
        <v>317</v>
      </c>
      <c r="D43" s="719"/>
      <c r="E43" s="719"/>
      <c r="F43" s="719"/>
      <c r="G43" s="719"/>
      <c r="H43" s="719"/>
      <c r="I43" s="719"/>
      <c r="J43" s="329" t="s">
        <v>318</v>
      </c>
      <c r="K43" s="348" t="s">
        <v>319</v>
      </c>
      <c r="L43" s="349" t="s">
        <v>320</v>
      </c>
      <c r="M43" s="698" t="s">
        <v>321</v>
      </c>
      <c r="N43" s="701"/>
      <c r="O43" s="330" t="s">
        <v>312</v>
      </c>
      <c r="P43" s="331"/>
    </row>
    <row r="44" spans="1:16" ht="14.25">
      <c r="A44" s="277"/>
      <c r="B44" s="282"/>
      <c r="C44" s="702"/>
      <c r="D44" s="703"/>
      <c r="E44" s="703"/>
      <c r="F44" s="703"/>
      <c r="G44" s="703"/>
      <c r="H44" s="703"/>
      <c r="I44" s="703"/>
      <c r="J44" s="350"/>
      <c r="K44" s="351"/>
      <c r="L44" s="350"/>
      <c r="M44" s="722"/>
      <c r="N44" s="723"/>
      <c r="O44" s="333"/>
      <c r="P44" s="334"/>
    </row>
    <row r="45" spans="1:16" ht="15" thickBot="1">
      <c r="A45" s="277"/>
      <c r="B45" s="282"/>
      <c r="C45" s="708"/>
      <c r="D45" s="709"/>
      <c r="E45" s="709"/>
      <c r="F45" s="709"/>
      <c r="G45" s="709"/>
      <c r="H45" s="709"/>
      <c r="I45" s="709"/>
      <c r="J45" s="352"/>
      <c r="K45" s="353"/>
      <c r="L45" s="352"/>
      <c r="M45" s="711"/>
      <c r="N45" s="712"/>
      <c r="O45" s="354"/>
      <c r="P45" s="334"/>
    </row>
    <row r="46" spans="1:16" ht="15.75" thickBot="1">
      <c r="A46" s="277"/>
      <c r="B46" s="282"/>
      <c r="C46" s="716" t="s">
        <v>313</v>
      </c>
      <c r="D46" s="717"/>
      <c r="E46" s="717"/>
      <c r="F46" s="717"/>
      <c r="G46" s="717"/>
      <c r="H46" s="717"/>
      <c r="I46" s="717"/>
      <c r="J46" s="717"/>
      <c r="K46" s="717"/>
      <c r="L46" s="717"/>
      <c r="M46" s="717"/>
      <c r="N46" s="718"/>
      <c r="O46" s="340"/>
      <c r="P46" s="341"/>
    </row>
    <row r="47" spans="1:16">
      <c r="A47" s="277"/>
      <c r="B47" s="282"/>
      <c r="C47" s="670" t="s">
        <v>322</v>
      </c>
      <c r="D47" s="671"/>
      <c r="E47" s="671"/>
      <c r="F47" s="671"/>
      <c r="G47" s="671"/>
      <c r="H47" s="671"/>
      <c r="I47" s="671"/>
      <c r="J47" s="671"/>
      <c r="K47" s="671"/>
      <c r="L47" s="671"/>
      <c r="M47" s="671"/>
      <c r="N47" s="671"/>
      <c r="O47" s="672"/>
      <c r="P47" s="328"/>
    </row>
    <row r="48" spans="1:16">
      <c r="A48" s="277"/>
      <c r="B48" s="282"/>
      <c r="C48" s="673"/>
      <c r="D48" s="674"/>
      <c r="E48" s="674"/>
      <c r="F48" s="674"/>
      <c r="G48" s="674"/>
      <c r="H48" s="674"/>
      <c r="I48" s="674"/>
      <c r="J48" s="674"/>
      <c r="K48" s="674"/>
      <c r="L48" s="674"/>
      <c r="M48" s="674"/>
      <c r="N48" s="674"/>
      <c r="O48" s="675"/>
      <c r="P48" s="328"/>
    </row>
    <row r="49" spans="1:16" ht="13.5" thickBot="1">
      <c r="A49" s="277"/>
      <c r="B49" s="282"/>
      <c r="C49" s="676"/>
      <c r="D49" s="677"/>
      <c r="E49" s="677"/>
      <c r="F49" s="677"/>
      <c r="G49" s="677"/>
      <c r="H49" s="677"/>
      <c r="I49" s="677"/>
      <c r="J49" s="677"/>
      <c r="K49" s="677"/>
      <c r="L49" s="677"/>
      <c r="M49" s="677"/>
      <c r="N49" s="677"/>
      <c r="O49" s="678"/>
      <c r="P49" s="328"/>
    </row>
    <row r="50" spans="1:16" ht="30">
      <c r="A50" s="277"/>
      <c r="B50" s="282"/>
      <c r="C50" s="695" t="s">
        <v>323</v>
      </c>
      <c r="D50" s="719"/>
      <c r="E50" s="719"/>
      <c r="F50" s="719"/>
      <c r="G50" s="719"/>
      <c r="H50" s="719"/>
      <c r="I50" s="719"/>
      <c r="J50" s="329" t="s">
        <v>324</v>
      </c>
      <c r="K50" s="355" t="s">
        <v>325</v>
      </c>
      <c r="L50" s="356" t="s">
        <v>326</v>
      </c>
      <c r="M50" s="724" t="s">
        <v>311</v>
      </c>
      <c r="N50" s="725"/>
      <c r="O50" s="357" t="s">
        <v>312</v>
      </c>
      <c r="P50" s="358"/>
    </row>
    <row r="51" spans="1:16" ht="14.25">
      <c r="A51" s="277"/>
      <c r="B51" s="282"/>
      <c r="C51" s="359"/>
      <c r="D51" s="360"/>
      <c r="E51" s="360"/>
      <c r="F51" s="360"/>
      <c r="G51" s="360"/>
      <c r="H51" s="360"/>
      <c r="I51" s="360"/>
      <c r="J51" s="361"/>
      <c r="K51" s="362"/>
      <c r="L51" s="363"/>
      <c r="M51" s="726"/>
      <c r="N51" s="727"/>
      <c r="O51" s="364"/>
      <c r="P51" s="365"/>
    </row>
    <row r="52" spans="1:16" ht="14.25">
      <c r="A52" s="277"/>
      <c r="B52" s="282"/>
      <c r="C52" s="359"/>
      <c r="D52" s="360"/>
      <c r="E52" s="360"/>
      <c r="F52" s="360"/>
      <c r="G52" s="360"/>
      <c r="H52" s="360"/>
      <c r="I52" s="360"/>
      <c r="J52" s="361"/>
      <c r="K52" s="362"/>
      <c r="L52" s="363"/>
      <c r="M52" s="726"/>
      <c r="N52" s="727"/>
      <c r="O52" s="364"/>
      <c r="P52" s="365"/>
    </row>
    <row r="53" spans="1:16" ht="14.25">
      <c r="A53" s="277"/>
      <c r="B53" s="282"/>
      <c r="C53" s="359"/>
      <c r="D53" s="360"/>
      <c r="E53" s="360"/>
      <c r="F53" s="360"/>
      <c r="G53" s="360"/>
      <c r="H53" s="360"/>
      <c r="I53" s="360"/>
      <c r="J53" s="361"/>
      <c r="K53" s="362"/>
      <c r="L53" s="363"/>
      <c r="M53" s="722"/>
      <c r="N53" s="723"/>
      <c r="O53" s="364"/>
      <c r="P53" s="365"/>
    </row>
    <row r="54" spans="1:16" ht="15" thickBot="1">
      <c r="A54" s="277"/>
      <c r="B54" s="282"/>
      <c r="C54" s="708"/>
      <c r="D54" s="709"/>
      <c r="E54" s="709"/>
      <c r="F54" s="709"/>
      <c r="G54" s="709"/>
      <c r="H54" s="709"/>
      <c r="I54" s="709"/>
      <c r="J54" s="352"/>
      <c r="K54" s="353"/>
      <c r="L54" s="352"/>
      <c r="M54" s="711"/>
      <c r="N54" s="712"/>
      <c r="O54" s="354"/>
      <c r="P54" s="334"/>
    </row>
    <row r="55" spans="1:16" ht="15.75" thickBot="1">
      <c r="A55" s="277"/>
      <c r="B55" s="282"/>
      <c r="C55" s="716" t="s">
        <v>313</v>
      </c>
      <c r="D55" s="717"/>
      <c r="E55" s="717"/>
      <c r="F55" s="717"/>
      <c r="G55" s="717"/>
      <c r="H55" s="717"/>
      <c r="I55" s="717"/>
      <c r="J55" s="717"/>
      <c r="K55" s="717"/>
      <c r="L55" s="717"/>
      <c r="M55" s="717"/>
      <c r="N55" s="718"/>
      <c r="O55" s="347"/>
      <c r="P55" s="334"/>
    </row>
    <row r="56" spans="1:16" ht="15" thickBot="1">
      <c r="A56" s="277"/>
      <c r="B56" s="282"/>
      <c r="C56" s="321"/>
      <c r="D56" s="290"/>
      <c r="E56" s="290"/>
      <c r="F56" s="290"/>
      <c r="G56" s="290"/>
      <c r="H56" s="290"/>
      <c r="I56" s="290"/>
      <c r="J56" s="290"/>
      <c r="K56" s="290"/>
      <c r="L56" s="290"/>
      <c r="M56" s="290"/>
      <c r="N56" s="290"/>
      <c r="O56" s="322"/>
      <c r="P56" s="286"/>
    </row>
    <row r="57" spans="1:16" ht="15.75" thickBot="1">
      <c r="A57" s="277"/>
      <c r="B57" s="282"/>
      <c r="C57" s="728" t="s">
        <v>327</v>
      </c>
      <c r="D57" s="729"/>
      <c r="E57" s="729"/>
      <c r="F57" s="729"/>
      <c r="G57" s="729"/>
      <c r="H57" s="729"/>
      <c r="I57" s="729"/>
      <c r="J57" s="729"/>
      <c r="K57" s="729"/>
      <c r="L57" s="729"/>
      <c r="M57" s="729"/>
      <c r="N57" s="730"/>
      <c r="O57" s="366"/>
      <c r="P57" s="367"/>
    </row>
    <row r="58" spans="1:16">
      <c r="A58" s="277"/>
      <c r="B58" s="282"/>
      <c r="C58" s="670" t="s">
        <v>328</v>
      </c>
      <c r="D58" s="671"/>
      <c r="E58" s="671"/>
      <c r="F58" s="671"/>
      <c r="G58" s="671"/>
      <c r="H58" s="671"/>
      <c r="I58" s="671"/>
      <c r="J58" s="671"/>
      <c r="K58" s="671"/>
      <c r="L58" s="671"/>
      <c r="M58" s="671"/>
      <c r="N58" s="671"/>
      <c r="O58" s="672"/>
      <c r="P58" s="328"/>
    </row>
    <row r="59" spans="1:16">
      <c r="A59" s="277"/>
      <c r="B59" s="282"/>
      <c r="C59" s="673"/>
      <c r="D59" s="674"/>
      <c r="E59" s="674"/>
      <c r="F59" s="674"/>
      <c r="G59" s="674"/>
      <c r="H59" s="674"/>
      <c r="I59" s="674"/>
      <c r="J59" s="674"/>
      <c r="K59" s="674"/>
      <c r="L59" s="674"/>
      <c r="M59" s="674"/>
      <c r="N59" s="674"/>
      <c r="O59" s="675"/>
      <c r="P59" s="328"/>
    </row>
    <row r="60" spans="1:16" ht="13.5" thickBot="1">
      <c r="A60" s="277"/>
      <c r="B60" s="282"/>
      <c r="C60" s="676"/>
      <c r="D60" s="677"/>
      <c r="E60" s="677"/>
      <c r="F60" s="677"/>
      <c r="G60" s="677"/>
      <c r="H60" s="677"/>
      <c r="I60" s="677"/>
      <c r="J60" s="677"/>
      <c r="K60" s="677"/>
      <c r="L60" s="677"/>
      <c r="M60" s="677"/>
      <c r="N60" s="677"/>
      <c r="O60" s="678"/>
      <c r="P60" s="328"/>
    </row>
    <row r="61" spans="1:16" ht="30">
      <c r="A61" s="277"/>
      <c r="B61" s="282"/>
      <c r="C61" s="695" t="s">
        <v>329</v>
      </c>
      <c r="D61" s="719"/>
      <c r="E61" s="719"/>
      <c r="F61" s="719"/>
      <c r="G61" s="719"/>
      <c r="H61" s="719"/>
      <c r="I61" s="719"/>
      <c r="J61" s="348"/>
      <c r="K61" s="368"/>
      <c r="L61" s="356" t="s">
        <v>330</v>
      </c>
      <c r="M61" s="724" t="s">
        <v>331</v>
      </c>
      <c r="N61" s="725"/>
      <c r="O61" s="357"/>
      <c r="P61" s="358"/>
    </row>
    <row r="62" spans="1:16" ht="14.25">
      <c r="A62" s="277"/>
      <c r="B62" s="282"/>
      <c r="C62" s="702" t="s">
        <v>78</v>
      </c>
      <c r="D62" s="703"/>
      <c r="E62" s="703"/>
      <c r="F62" s="703"/>
      <c r="G62" s="703"/>
      <c r="H62" s="703"/>
      <c r="I62" s="703"/>
      <c r="J62" s="369"/>
      <c r="K62" s="370"/>
      <c r="L62" s="371"/>
      <c r="M62" s="731"/>
      <c r="N62" s="732"/>
      <c r="O62" s="372"/>
      <c r="P62" s="373"/>
    </row>
    <row r="63" spans="1:16" ht="14.25">
      <c r="A63" s="277"/>
      <c r="B63" s="282"/>
      <c r="C63" s="335" t="s">
        <v>332</v>
      </c>
      <c r="D63" s="336"/>
      <c r="E63" s="336"/>
      <c r="F63" s="336"/>
      <c r="G63" s="336"/>
      <c r="H63" s="336"/>
      <c r="I63" s="336"/>
      <c r="J63" s="369"/>
      <c r="K63" s="370"/>
      <c r="L63" s="371"/>
      <c r="M63" s="731"/>
      <c r="N63" s="732"/>
      <c r="O63" s="372"/>
      <c r="P63" s="373"/>
    </row>
    <row r="64" spans="1:16" ht="15" thickBot="1">
      <c r="A64" s="277"/>
      <c r="B64" s="282"/>
      <c r="C64" s="314" t="s">
        <v>333</v>
      </c>
      <c r="D64" s="315"/>
      <c r="E64" s="315"/>
      <c r="F64" s="315"/>
      <c r="G64" s="315"/>
      <c r="H64" s="315"/>
      <c r="I64" s="315"/>
      <c r="J64" s="374"/>
      <c r="K64" s="375"/>
      <c r="L64" s="371"/>
      <c r="M64" s="742"/>
      <c r="N64" s="743"/>
      <c r="O64" s="372"/>
      <c r="P64" s="373"/>
    </row>
    <row r="65" spans="1:16" ht="15.75" thickBot="1">
      <c r="A65" s="277"/>
      <c r="B65" s="282"/>
      <c r="C65" s="716" t="s">
        <v>313</v>
      </c>
      <c r="D65" s="717"/>
      <c r="E65" s="717"/>
      <c r="F65" s="717"/>
      <c r="G65" s="717"/>
      <c r="H65" s="717"/>
      <c r="I65" s="717"/>
      <c r="J65" s="717"/>
      <c r="K65" s="717"/>
      <c r="L65" s="717"/>
      <c r="M65" s="717"/>
      <c r="N65" s="718"/>
      <c r="O65" s="376"/>
      <c r="P65" s="377"/>
    </row>
    <row r="66" spans="1:16" ht="15" thickBot="1">
      <c r="A66" s="277"/>
      <c r="B66" s="282"/>
      <c r="C66" s="321"/>
      <c r="D66" s="290"/>
      <c r="E66" s="290"/>
      <c r="F66" s="290"/>
      <c r="G66" s="290"/>
      <c r="H66" s="290"/>
      <c r="I66" s="290"/>
      <c r="J66" s="290"/>
      <c r="K66" s="290"/>
      <c r="L66" s="290"/>
      <c r="M66" s="290"/>
      <c r="N66" s="290"/>
      <c r="O66" s="322"/>
      <c r="P66" s="286"/>
    </row>
    <row r="67" spans="1:16" ht="15.75" thickBot="1">
      <c r="A67" s="277"/>
      <c r="B67" s="282"/>
      <c r="C67" s="728" t="s">
        <v>334</v>
      </c>
      <c r="D67" s="729"/>
      <c r="E67" s="729"/>
      <c r="F67" s="729"/>
      <c r="G67" s="729"/>
      <c r="H67" s="729"/>
      <c r="I67" s="729"/>
      <c r="J67" s="729"/>
      <c r="K67" s="729"/>
      <c r="L67" s="729"/>
      <c r="M67" s="729"/>
      <c r="N67" s="730"/>
      <c r="O67" s="378"/>
      <c r="P67" s="377"/>
    </row>
    <row r="68" spans="1:16" ht="14.25">
      <c r="A68" s="277"/>
      <c r="B68" s="282"/>
      <c r="C68" s="317"/>
      <c r="D68" s="318"/>
      <c r="E68" s="318"/>
      <c r="F68" s="318"/>
      <c r="G68" s="318"/>
      <c r="H68" s="318"/>
      <c r="I68" s="318"/>
      <c r="J68" s="318"/>
      <c r="K68" s="318"/>
      <c r="L68" s="318"/>
      <c r="M68" s="318"/>
      <c r="N68" s="318"/>
      <c r="O68" s="319"/>
      <c r="P68" s="286"/>
    </row>
    <row r="69" spans="1:16" ht="14.25">
      <c r="A69" s="277"/>
      <c r="B69" s="282"/>
      <c r="C69" s="321"/>
      <c r="D69" s="290"/>
      <c r="E69" s="290"/>
      <c r="F69" s="290"/>
      <c r="G69" s="290"/>
      <c r="H69" s="290"/>
      <c r="I69" s="290"/>
      <c r="J69" s="290"/>
      <c r="K69" s="290"/>
      <c r="L69" s="290"/>
      <c r="M69" s="290"/>
      <c r="N69" s="290"/>
      <c r="O69" s="322"/>
      <c r="P69" s="286"/>
    </row>
    <row r="70" spans="1:16" ht="14.25">
      <c r="A70" s="277"/>
      <c r="B70" s="282"/>
      <c r="C70" s="321"/>
      <c r="D70" s="290"/>
      <c r="E70" s="290"/>
      <c r="F70" s="290"/>
      <c r="G70" s="290"/>
      <c r="H70" s="290"/>
      <c r="I70" s="290"/>
      <c r="J70" s="290"/>
      <c r="K70" s="290"/>
      <c r="L70" s="290"/>
      <c r="M70" s="290"/>
      <c r="N70" s="290"/>
      <c r="O70" s="322"/>
      <c r="P70" s="286"/>
    </row>
    <row r="71" spans="1:16" ht="14.25">
      <c r="A71" s="277"/>
      <c r="B71" s="282"/>
      <c r="C71" s="321"/>
      <c r="D71" s="290"/>
      <c r="E71" s="290"/>
      <c r="F71" s="290"/>
      <c r="G71" s="290"/>
      <c r="H71" s="379" t="s">
        <v>335</v>
      </c>
      <c r="I71" s="379"/>
      <c r="J71" s="379"/>
      <c r="K71" s="379"/>
      <c r="L71" s="290"/>
      <c r="M71" s="290"/>
      <c r="N71" s="290"/>
      <c r="O71" s="322"/>
      <c r="P71" s="286"/>
    </row>
    <row r="72" spans="1:16" ht="15">
      <c r="A72" s="277"/>
      <c r="B72" s="282"/>
      <c r="C72" s="321"/>
      <c r="D72" s="290"/>
      <c r="E72" s="290"/>
      <c r="F72" s="290"/>
      <c r="G72" s="290"/>
      <c r="H72" s="379" t="s">
        <v>336</v>
      </c>
      <c r="I72" s="290"/>
      <c r="J72" s="290"/>
      <c r="K72" s="290"/>
      <c r="L72" s="290"/>
      <c r="M72" s="290"/>
      <c r="N72" s="290"/>
      <c r="O72" s="322"/>
      <c r="P72" s="380"/>
    </row>
    <row r="73" spans="1:16" ht="15">
      <c r="A73" s="277"/>
      <c r="B73" s="282"/>
      <c r="C73" s="321"/>
      <c r="D73" s="290"/>
      <c r="E73" s="290"/>
      <c r="F73" s="290"/>
      <c r="G73" s="290"/>
      <c r="H73" s="379" t="s">
        <v>337</v>
      </c>
      <c r="I73" s="290"/>
      <c r="J73" s="290"/>
      <c r="K73" s="290"/>
      <c r="L73" s="290"/>
      <c r="M73" s="290"/>
      <c r="N73" s="290"/>
      <c r="O73" s="322"/>
      <c r="P73" s="380"/>
    </row>
    <row r="74" spans="1:16" ht="14.25">
      <c r="A74" s="277"/>
      <c r="B74" s="282"/>
      <c r="C74" s="303"/>
      <c r="D74" s="381"/>
      <c r="E74" s="381"/>
      <c r="F74" s="381"/>
      <c r="G74" s="381"/>
      <c r="H74" s="379" t="s">
        <v>338</v>
      </c>
      <c r="I74" s="381"/>
      <c r="J74" s="381"/>
      <c r="K74" s="381"/>
      <c r="L74" s="381"/>
      <c r="M74" s="381"/>
      <c r="N74" s="381"/>
      <c r="O74" s="382"/>
      <c r="P74" s="383"/>
    </row>
    <row r="75" spans="1:16" ht="14.25">
      <c r="A75" s="277"/>
      <c r="B75" s="282"/>
      <c r="C75" s="321"/>
      <c r="D75" s="290"/>
      <c r="E75" s="290"/>
      <c r="F75" s="290"/>
      <c r="G75" s="290"/>
      <c r="H75" s="290" t="s">
        <v>339</v>
      </c>
      <c r="I75" s="290"/>
      <c r="J75" s="290"/>
      <c r="K75" s="290"/>
      <c r="L75" s="290"/>
      <c r="M75" s="290"/>
      <c r="N75" s="290"/>
      <c r="O75" s="322"/>
      <c r="P75" s="286"/>
    </row>
    <row r="76" spans="1:16" ht="15">
      <c r="A76" s="277"/>
      <c r="B76" s="282"/>
      <c r="C76" s="384" t="s">
        <v>340</v>
      </c>
      <c r="D76" s="385"/>
      <c r="E76" s="385"/>
      <c r="F76" s="385"/>
      <c r="G76" s="385"/>
      <c r="H76" s="385"/>
      <c r="I76" s="385"/>
      <c r="J76" s="385"/>
      <c r="K76" s="385"/>
      <c r="L76" s="385"/>
      <c r="M76" s="385"/>
      <c r="N76" s="385"/>
      <c r="O76" s="386"/>
      <c r="P76" s="286"/>
    </row>
    <row r="77" spans="1:16" ht="14.25">
      <c r="A77" s="277"/>
      <c r="B77" s="282"/>
      <c r="C77" s="744"/>
      <c r="D77" s="745"/>
      <c r="E77" s="745"/>
      <c r="F77" s="745"/>
      <c r="G77" s="745"/>
      <c r="H77" s="745"/>
      <c r="I77" s="745"/>
      <c r="J77" s="745"/>
      <c r="K77" s="745"/>
      <c r="L77" s="745"/>
      <c r="M77" s="745"/>
      <c r="N77" s="745"/>
      <c r="O77" s="746"/>
      <c r="P77" s="383"/>
    </row>
    <row r="78" spans="1:16" ht="14.25">
      <c r="A78" s="277"/>
      <c r="B78" s="282"/>
      <c r="C78" s="744"/>
      <c r="D78" s="745"/>
      <c r="E78" s="745"/>
      <c r="F78" s="745"/>
      <c r="G78" s="745"/>
      <c r="H78" s="745"/>
      <c r="I78" s="745"/>
      <c r="J78" s="745"/>
      <c r="K78" s="745"/>
      <c r="L78" s="745"/>
      <c r="M78" s="745"/>
      <c r="N78" s="745"/>
      <c r="O78" s="746"/>
      <c r="P78" s="383"/>
    </row>
    <row r="79" spans="1:16" ht="14.25">
      <c r="A79" s="277"/>
      <c r="B79" s="282"/>
      <c r="C79" s="303"/>
      <c r="D79" s="381"/>
      <c r="E79" s="381"/>
      <c r="F79" s="381"/>
      <c r="G79" s="381"/>
      <c r="H79" s="381"/>
      <c r="I79" s="381"/>
      <c r="J79" s="381"/>
      <c r="K79" s="381"/>
      <c r="L79" s="381"/>
      <c r="M79" s="381"/>
      <c r="N79" s="381"/>
      <c r="O79" s="382"/>
      <c r="P79" s="383"/>
    </row>
    <row r="80" spans="1:16" ht="15">
      <c r="A80" s="277"/>
      <c r="B80" s="282"/>
      <c r="C80" s="387" t="s">
        <v>341</v>
      </c>
      <c r="D80" s="381"/>
      <c r="E80" s="381"/>
      <c r="F80" s="381"/>
      <c r="G80" s="381"/>
      <c r="H80" s="381"/>
      <c r="I80" s="381"/>
      <c r="J80" s="381"/>
      <c r="K80" s="381"/>
      <c r="L80" s="381"/>
      <c r="M80" s="381"/>
      <c r="N80" s="381"/>
      <c r="O80" s="382"/>
      <c r="P80" s="383"/>
    </row>
    <row r="81" spans="1:16">
      <c r="A81" s="277"/>
      <c r="B81" s="282"/>
      <c r="C81" s="733" t="s">
        <v>342</v>
      </c>
      <c r="D81" s="734"/>
      <c r="E81" s="734"/>
      <c r="F81" s="734"/>
      <c r="G81" s="734"/>
      <c r="H81" s="734"/>
      <c r="I81" s="734"/>
      <c r="J81" s="734"/>
      <c r="K81" s="734"/>
      <c r="L81" s="734"/>
      <c r="M81" s="734"/>
      <c r="N81" s="734"/>
      <c r="O81" s="735"/>
      <c r="P81" s="388"/>
    </row>
    <row r="82" spans="1:16">
      <c r="A82" s="277"/>
      <c r="B82" s="282"/>
      <c r="C82" s="733"/>
      <c r="D82" s="734"/>
      <c r="E82" s="734"/>
      <c r="F82" s="734"/>
      <c r="G82" s="734"/>
      <c r="H82" s="734"/>
      <c r="I82" s="734"/>
      <c r="J82" s="734"/>
      <c r="K82" s="734"/>
      <c r="L82" s="734"/>
      <c r="M82" s="734"/>
      <c r="N82" s="734"/>
      <c r="O82" s="735"/>
      <c r="P82" s="388"/>
    </row>
    <row r="83" spans="1:16">
      <c r="A83" s="277"/>
      <c r="B83" s="282"/>
      <c r="C83" s="733" t="s">
        <v>343</v>
      </c>
      <c r="D83" s="734"/>
      <c r="E83" s="734"/>
      <c r="F83" s="734"/>
      <c r="G83" s="734"/>
      <c r="H83" s="734"/>
      <c r="I83" s="734"/>
      <c r="J83" s="734"/>
      <c r="K83" s="734"/>
      <c r="L83" s="734"/>
      <c r="M83" s="734"/>
      <c r="N83" s="734"/>
      <c r="O83" s="735"/>
      <c r="P83" s="388"/>
    </row>
    <row r="84" spans="1:16">
      <c r="A84" s="277"/>
      <c r="B84" s="282"/>
      <c r="C84" s="733"/>
      <c r="D84" s="734"/>
      <c r="E84" s="734"/>
      <c r="F84" s="734"/>
      <c r="G84" s="734"/>
      <c r="H84" s="734"/>
      <c r="I84" s="734"/>
      <c r="J84" s="734"/>
      <c r="K84" s="734"/>
      <c r="L84" s="734"/>
      <c r="M84" s="734"/>
      <c r="N84" s="734"/>
      <c r="O84" s="735"/>
      <c r="P84" s="388"/>
    </row>
    <row r="85" spans="1:16" ht="14.25">
      <c r="A85" s="277"/>
      <c r="B85" s="282"/>
      <c r="C85" s="303"/>
      <c r="D85" s="381"/>
      <c r="E85" s="381"/>
      <c r="F85" s="381"/>
      <c r="G85" s="381"/>
      <c r="H85" s="381"/>
      <c r="I85" s="381"/>
      <c r="J85" s="381"/>
      <c r="K85" s="381"/>
      <c r="L85" s="381"/>
      <c r="M85" s="381"/>
      <c r="N85" s="381"/>
      <c r="O85" s="382"/>
      <c r="P85" s="383"/>
    </row>
    <row r="86" spans="1:16" ht="14.25">
      <c r="A86" s="277"/>
      <c r="B86" s="282"/>
      <c r="C86" s="321"/>
      <c r="D86" s="290"/>
      <c r="E86" s="290"/>
      <c r="F86" s="290"/>
      <c r="G86" s="290"/>
      <c r="H86" s="379" t="s">
        <v>335</v>
      </c>
      <c r="I86" s="290"/>
      <c r="J86" s="290"/>
      <c r="K86" s="290"/>
      <c r="L86" s="290"/>
      <c r="M86" s="290"/>
      <c r="N86" s="290"/>
      <c r="O86" s="322"/>
      <c r="P86" s="286"/>
    </row>
    <row r="87" spans="1:16" ht="14.25">
      <c r="A87" s="277"/>
      <c r="B87" s="282"/>
      <c r="C87" s="321"/>
      <c r="D87" s="290"/>
      <c r="E87" s="290"/>
      <c r="F87" s="290"/>
      <c r="G87" s="290"/>
      <c r="H87" s="290" t="s">
        <v>336</v>
      </c>
      <c r="I87" s="336"/>
      <c r="J87" s="336"/>
      <c r="K87" s="336"/>
      <c r="L87" s="290"/>
      <c r="M87" s="290"/>
      <c r="N87" s="290"/>
      <c r="O87" s="322"/>
      <c r="P87" s="286"/>
    </row>
    <row r="88" spans="1:16" ht="14.25">
      <c r="A88" s="277"/>
      <c r="B88" s="282"/>
      <c r="C88" s="321"/>
      <c r="D88" s="290"/>
      <c r="E88" s="290"/>
      <c r="F88" s="290"/>
      <c r="G88" s="290"/>
      <c r="H88" s="290" t="s">
        <v>344</v>
      </c>
      <c r="I88" s="389"/>
      <c r="J88" s="389"/>
      <c r="K88" s="389"/>
      <c r="L88" s="290"/>
      <c r="M88" s="290"/>
      <c r="N88" s="290"/>
      <c r="O88" s="322"/>
      <c r="P88" s="286"/>
    </row>
    <row r="89" spans="1:16" ht="14.25">
      <c r="A89" s="277"/>
      <c r="B89" s="282"/>
      <c r="C89" s="390"/>
      <c r="D89" s="381"/>
      <c r="E89" s="381"/>
      <c r="F89" s="381"/>
      <c r="G89" s="381"/>
      <c r="H89" s="290" t="s">
        <v>338</v>
      </c>
      <c r="I89" s="290"/>
      <c r="J89" s="290"/>
      <c r="K89" s="290"/>
      <c r="L89" s="381"/>
      <c r="M89" s="381"/>
      <c r="N89" s="381"/>
      <c r="O89" s="382"/>
      <c r="P89" s="383"/>
    </row>
    <row r="90" spans="1:16" ht="15.75">
      <c r="A90" s="277"/>
      <c r="B90" s="282"/>
      <c r="C90" s="390"/>
      <c r="D90" s="389"/>
      <c r="E90" s="389"/>
      <c r="F90" s="290"/>
      <c r="G90" s="290"/>
      <c r="H90" s="290"/>
      <c r="I90" s="290"/>
      <c r="J90" s="290"/>
      <c r="K90" s="736"/>
      <c r="L90" s="736"/>
      <c r="M90" s="736"/>
      <c r="N90" s="736"/>
      <c r="O90" s="737"/>
      <c r="P90" s="391"/>
    </row>
    <row r="91" spans="1:16" ht="16.5" thickBot="1">
      <c r="A91" s="277"/>
      <c r="B91" s="282"/>
      <c r="C91" s="740"/>
      <c r="D91" s="741"/>
      <c r="E91" s="741"/>
      <c r="F91" s="353"/>
      <c r="G91" s="353"/>
      <c r="H91" s="353"/>
      <c r="I91" s="353"/>
      <c r="J91" s="353"/>
      <c r="K91" s="738"/>
      <c r="L91" s="738"/>
      <c r="M91" s="738"/>
      <c r="N91" s="738"/>
      <c r="O91" s="739"/>
      <c r="P91" s="391"/>
    </row>
    <row r="92" spans="1:16" ht="13.5" thickBot="1">
      <c r="A92" s="277"/>
      <c r="B92" s="392"/>
      <c r="C92" s="393"/>
      <c r="D92" s="393"/>
      <c r="E92" s="393"/>
      <c r="F92" s="393"/>
      <c r="G92" s="393"/>
      <c r="H92" s="393"/>
      <c r="I92" s="393"/>
      <c r="J92" s="393"/>
      <c r="K92" s="393"/>
      <c r="L92" s="393"/>
      <c r="M92" s="393"/>
      <c r="N92" s="393"/>
      <c r="O92" s="393"/>
      <c r="P92" s="394"/>
    </row>
    <row r="93" spans="1:16" ht="13.5" thickTop="1">
      <c r="A93" s="277"/>
      <c r="B93" s="277"/>
      <c r="C93" s="277"/>
      <c r="D93" s="277"/>
      <c r="E93" s="277"/>
      <c r="F93" s="277"/>
      <c r="G93" s="277"/>
      <c r="H93" s="277"/>
      <c r="I93" s="277"/>
      <c r="J93" s="277"/>
      <c r="K93" s="277"/>
      <c r="L93" s="277"/>
      <c r="M93" s="277"/>
      <c r="N93" s="277"/>
      <c r="O93" s="277"/>
      <c r="P93" s="278"/>
    </row>
  </sheetData>
  <mergeCells count="77">
    <mergeCell ref="C81:O82"/>
    <mergeCell ref="C83:O84"/>
    <mergeCell ref="K90:O91"/>
    <mergeCell ref="C91:E91"/>
    <mergeCell ref="M63:N63"/>
    <mergeCell ref="M64:N64"/>
    <mergeCell ref="C65:N65"/>
    <mergeCell ref="C67:N67"/>
    <mergeCell ref="C77:O77"/>
    <mergeCell ref="C78:O78"/>
    <mergeCell ref="C57:N57"/>
    <mergeCell ref="C58:O60"/>
    <mergeCell ref="C61:I61"/>
    <mergeCell ref="M61:N61"/>
    <mergeCell ref="C62:I62"/>
    <mergeCell ref="M62:N62"/>
    <mergeCell ref="C55:N55"/>
    <mergeCell ref="C45:I45"/>
    <mergeCell ref="M45:N45"/>
    <mergeCell ref="C46:N46"/>
    <mergeCell ref="C47:O49"/>
    <mergeCell ref="C50:I50"/>
    <mergeCell ref="M50:N50"/>
    <mergeCell ref="M51:N51"/>
    <mergeCell ref="M52:N52"/>
    <mergeCell ref="M53:N53"/>
    <mergeCell ref="C54:I54"/>
    <mergeCell ref="M54:N54"/>
    <mergeCell ref="C39:N39"/>
    <mergeCell ref="C40:O42"/>
    <mergeCell ref="C43:I43"/>
    <mergeCell ref="M43:N43"/>
    <mergeCell ref="C44:I44"/>
    <mergeCell ref="M44:N44"/>
    <mergeCell ref="C38:J38"/>
    <mergeCell ref="M38:N38"/>
    <mergeCell ref="M30:N30"/>
    <mergeCell ref="C31:G31"/>
    <mergeCell ref="H31:I31"/>
    <mergeCell ref="J31:K31"/>
    <mergeCell ref="M31:N31"/>
    <mergeCell ref="C32:N32"/>
    <mergeCell ref="C33:O35"/>
    <mergeCell ref="C36:J36"/>
    <mergeCell ref="M36:N36"/>
    <mergeCell ref="C37:J37"/>
    <mergeCell ref="M37:N37"/>
    <mergeCell ref="C28:G28"/>
    <mergeCell ref="H28:I28"/>
    <mergeCell ref="J28:K28"/>
    <mergeCell ref="M28:N28"/>
    <mergeCell ref="C29:G29"/>
    <mergeCell ref="H29:I29"/>
    <mergeCell ref="J29:K29"/>
    <mergeCell ref="M29:N29"/>
    <mergeCell ref="C25:O27"/>
    <mergeCell ref="L11:L13"/>
    <mergeCell ref="M11:M13"/>
    <mergeCell ref="N11:N13"/>
    <mergeCell ref="O11:O13"/>
    <mergeCell ref="D13:K13"/>
    <mergeCell ref="C17:F17"/>
    <mergeCell ref="C21:O21"/>
    <mergeCell ref="D23:L23"/>
    <mergeCell ref="M23:N23"/>
    <mergeCell ref="D24:L24"/>
    <mergeCell ref="M24:N24"/>
    <mergeCell ref="C5:O5"/>
    <mergeCell ref="C7:C13"/>
    <mergeCell ref="D7:K7"/>
    <mergeCell ref="L7:O8"/>
    <mergeCell ref="D8:K8"/>
    <mergeCell ref="D9:K9"/>
    <mergeCell ref="L9:L10"/>
    <mergeCell ref="M9:O10"/>
    <mergeCell ref="D10:K10"/>
    <mergeCell ref="D11:K1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O22"/>
  <sheetViews>
    <sheetView workbookViewId="0">
      <selection activeCell="H19" sqref="H19"/>
    </sheetView>
  </sheetViews>
  <sheetFormatPr baseColWidth="10" defaultRowHeight="12.75"/>
  <cols>
    <col min="1" max="1" width="1.28515625" style="97" customWidth="1"/>
    <col min="2" max="2" width="37.85546875" style="96" customWidth="1"/>
    <col min="3" max="3" width="14" style="97" customWidth="1"/>
    <col min="4" max="4" width="9" style="97" bestFit="1" customWidth="1"/>
    <col min="5" max="5" width="14" style="97" bestFit="1" customWidth="1"/>
    <col min="6" max="6" width="14" style="97" customWidth="1"/>
    <col min="7" max="7" width="4.140625" style="97" customWidth="1"/>
    <col min="8" max="8" width="9.85546875" style="97" bestFit="1" customWidth="1"/>
    <col min="9" max="9" width="2.7109375" style="97" bestFit="1" customWidth="1"/>
    <col min="10" max="11" width="13.28515625" style="97" bestFit="1" customWidth="1"/>
    <col min="12" max="12" width="12.85546875" style="97" bestFit="1" customWidth="1"/>
    <col min="13" max="13" width="14.85546875" style="97" bestFit="1" customWidth="1"/>
    <col min="14" max="14" width="11.42578125" style="97"/>
    <col min="15" max="15" width="11.42578125" style="98"/>
    <col min="16" max="16384" width="11.42578125" style="97"/>
  </cols>
  <sheetData>
    <row r="1" spans="2:15" ht="13.5" thickBot="1"/>
    <row r="2" spans="2:15" ht="26.25" thickBot="1">
      <c r="B2" s="747" t="s">
        <v>88</v>
      </c>
      <c r="C2" s="747"/>
      <c r="D2" s="747"/>
      <c r="E2" s="747"/>
      <c r="F2" s="747"/>
      <c r="G2" s="99"/>
      <c r="H2" s="748" t="s">
        <v>89</v>
      </c>
      <c r="I2" s="749"/>
      <c r="J2" s="749"/>
      <c r="K2" s="749"/>
      <c r="L2" s="749"/>
      <c r="M2" s="750"/>
    </row>
    <row r="3" spans="2:15" ht="21" thickBot="1">
      <c r="B3" s="100" t="s">
        <v>7</v>
      </c>
      <c r="C3" s="101" t="s">
        <v>90</v>
      </c>
      <c r="D3" s="101" t="s">
        <v>9</v>
      </c>
      <c r="E3" s="101" t="s">
        <v>10</v>
      </c>
      <c r="F3" s="102" t="s">
        <v>74</v>
      </c>
      <c r="G3" s="99"/>
      <c r="H3" s="103"/>
      <c r="I3" s="104"/>
      <c r="J3" s="104"/>
      <c r="K3" s="104"/>
      <c r="L3" s="104"/>
      <c r="M3" s="105"/>
      <c r="N3" s="97" t="s">
        <v>91</v>
      </c>
      <c r="O3" s="106">
        <f>+AIU!J52</f>
        <v>0.36559999999999998</v>
      </c>
    </row>
    <row r="4" spans="2:15">
      <c r="B4" s="107" t="s">
        <v>92</v>
      </c>
      <c r="C4" s="108" t="s">
        <v>93</v>
      </c>
      <c r="D4" s="108">
        <v>2</v>
      </c>
      <c r="E4" s="109">
        <v>400</v>
      </c>
      <c r="F4" s="110">
        <f>+ROUND(D4*E4,0)</f>
        <v>800</v>
      </c>
      <c r="G4" s="111"/>
      <c r="H4" s="112"/>
      <c r="I4" s="104"/>
      <c r="J4" s="104"/>
      <c r="K4" s="104"/>
      <c r="L4" s="104"/>
      <c r="M4" s="105"/>
    </row>
    <row r="5" spans="2:15">
      <c r="B5" s="113" t="s">
        <v>94</v>
      </c>
      <c r="C5" s="114" t="s">
        <v>95</v>
      </c>
      <c r="D5" s="114">
        <v>0.03</v>
      </c>
      <c r="E5" s="115">
        <f>7000</f>
        <v>7000</v>
      </c>
      <c r="F5" s="110">
        <f t="shared" ref="F5:F7" si="0">+ROUND(D5*E5,0)</f>
        <v>210</v>
      </c>
      <c r="G5" s="111"/>
      <c r="H5" s="112"/>
      <c r="I5" s="104"/>
      <c r="J5" s="104"/>
      <c r="K5" s="104"/>
      <c r="L5" s="104"/>
      <c r="M5" s="105"/>
    </row>
    <row r="6" spans="2:15">
      <c r="B6" s="113" t="s">
        <v>96</v>
      </c>
      <c r="C6" s="114" t="s">
        <v>93</v>
      </c>
      <c r="D6" s="114">
        <v>6</v>
      </c>
      <c r="E6" s="115">
        <f>50</f>
        <v>50</v>
      </c>
      <c r="F6" s="110">
        <f t="shared" si="0"/>
        <v>300</v>
      </c>
      <c r="G6" s="111"/>
      <c r="H6" s="112"/>
      <c r="I6" s="104"/>
      <c r="J6" s="117"/>
      <c r="K6" s="104"/>
      <c r="L6" s="104"/>
      <c r="M6" s="105"/>
    </row>
    <row r="7" spans="2:15">
      <c r="B7" s="113" t="s">
        <v>453</v>
      </c>
      <c r="C7" s="114" t="s">
        <v>95</v>
      </c>
      <c r="D7" s="114">
        <v>0.01</v>
      </c>
      <c r="E7" s="115">
        <f>+((23800+15900)/2)</f>
        <v>19850</v>
      </c>
      <c r="F7" s="110">
        <f t="shared" si="0"/>
        <v>199</v>
      </c>
      <c r="G7" s="111"/>
      <c r="H7" s="112"/>
      <c r="I7" s="104"/>
      <c r="J7" s="104"/>
      <c r="K7" s="104"/>
      <c r="L7" s="104"/>
      <c r="M7" s="105"/>
    </row>
    <row r="8" spans="2:15">
      <c r="B8" s="123"/>
      <c r="C8" s="104"/>
      <c r="D8" s="104"/>
      <c r="E8" s="121"/>
      <c r="F8" s="121"/>
      <c r="G8" s="121"/>
      <c r="H8" s="122">
        <f>SUM(F4:F7)</f>
        <v>1509</v>
      </c>
      <c r="I8" s="104">
        <v>24</v>
      </c>
      <c r="J8" s="111">
        <f>+I8*H8</f>
        <v>36216</v>
      </c>
      <c r="K8" s="124">
        <v>25</v>
      </c>
      <c r="L8" s="125">
        <f>+K8*J8*K10</f>
        <v>2716200</v>
      </c>
      <c r="M8" s="105"/>
    </row>
    <row r="9" spans="2:15">
      <c r="B9" s="123"/>
      <c r="C9" s="104"/>
      <c r="D9" s="104"/>
      <c r="E9" s="121"/>
      <c r="F9" s="121"/>
      <c r="G9" s="121"/>
      <c r="H9" s="122"/>
      <c r="I9" s="104"/>
      <c r="J9" s="104"/>
      <c r="K9" s="104"/>
      <c r="L9" s="104"/>
      <c r="M9" s="105"/>
    </row>
    <row r="10" spans="2:15" ht="13.5" thickBot="1">
      <c r="B10" s="126"/>
      <c r="C10" s="127"/>
      <c r="D10" s="127"/>
      <c r="E10" s="128"/>
      <c r="F10" s="128"/>
      <c r="G10" s="128"/>
      <c r="H10" s="112"/>
      <c r="I10" s="104"/>
      <c r="J10" s="104"/>
      <c r="K10" s="130">
        <v>3</v>
      </c>
      <c r="L10" s="104"/>
      <c r="M10" s="105"/>
    </row>
    <row r="11" spans="2:15" ht="25.5">
      <c r="B11" s="539" t="s">
        <v>451</v>
      </c>
      <c r="C11" s="540" t="s">
        <v>452</v>
      </c>
      <c r="D11" s="540">
        <v>3</v>
      </c>
      <c r="E11" s="541">
        <v>150000</v>
      </c>
      <c r="F11" s="542">
        <f t="shared" ref="F11:F13" si="1">+D11*E11</f>
        <v>450000</v>
      </c>
      <c r="G11" s="111"/>
      <c r="H11" s="112"/>
      <c r="I11" s="104"/>
      <c r="J11" s="129">
        <f t="shared" ref="J11:J13" si="2">+F11</f>
        <v>450000</v>
      </c>
      <c r="K11" s="104">
        <v>1</v>
      </c>
      <c r="L11" s="129">
        <f t="shared" ref="L11:L13" si="3">+K11*J11</f>
        <v>450000</v>
      </c>
      <c r="M11" s="105"/>
    </row>
    <row r="12" spans="2:15" ht="25.5">
      <c r="B12" s="118" t="s">
        <v>98</v>
      </c>
      <c r="C12" s="114" t="s">
        <v>93</v>
      </c>
      <c r="D12" s="114">
        <v>1</v>
      </c>
      <c r="E12" s="115">
        <v>94026</v>
      </c>
      <c r="F12" s="116">
        <f t="shared" si="1"/>
        <v>94026</v>
      </c>
      <c r="G12" s="111"/>
      <c r="H12" s="112"/>
      <c r="I12" s="104"/>
      <c r="J12" s="129">
        <f t="shared" si="2"/>
        <v>94026</v>
      </c>
      <c r="K12" s="104">
        <v>1</v>
      </c>
      <c r="L12" s="129">
        <f t="shared" si="3"/>
        <v>94026</v>
      </c>
      <c r="M12" s="105"/>
    </row>
    <row r="13" spans="2:15">
      <c r="B13" s="113" t="s">
        <v>99</v>
      </c>
      <c r="C13" s="114" t="s">
        <v>93</v>
      </c>
      <c r="D13" s="114">
        <v>30</v>
      </c>
      <c r="E13" s="119">
        <v>530</v>
      </c>
      <c r="F13" s="116">
        <f t="shared" si="1"/>
        <v>15900</v>
      </c>
      <c r="G13" s="111"/>
      <c r="H13" s="112"/>
      <c r="I13" s="104"/>
      <c r="J13" s="129">
        <f t="shared" si="2"/>
        <v>15900</v>
      </c>
      <c r="K13" s="543">
        <f>+K10</f>
        <v>3</v>
      </c>
      <c r="L13" s="129">
        <f t="shared" si="3"/>
        <v>47700</v>
      </c>
      <c r="M13" s="105"/>
    </row>
    <row r="14" spans="2:15" ht="13.5" thickBot="1">
      <c r="B14" s="131"/>
      <c r="C14" s="120"/>
      <c r="D14" s="120"/>
      <c r="E14" s="132"/>
      <c r="F14" s="133"/>
      <c r="G14" s="111"/>
      <c r="H14" s="112"/>
      <c r="I14" s="104"/>
      <c r="J14" s="129"/>
      <c r="K14" s="130"/>
      <c r="L14" s="129"/>
      <c r="M14" s="105"/>
    </row>
    <row r="15" spans="2:15" ht="16.5" thickBot="1">
      <c r="B15" s="96" t="s">
        <v>354</v>
      </c>
      <c r="F15" s="134"/>
      <c r="G15" s="134"/>
      <c r="H15" s="135"/>
      <c r="I15" s="104"/>
      <c r="J15" s="129"/>
      <c r="K15" s="104"/>
      <c r="L15" s="136">
        <f>SUM(L11:L14)</f>
        <v>591726</v>
      </c>
      <c r="M15" s="548">
        <f>L15+L8</f>
        <v>3307926</v>
      </c>
    </row>
    <row r="16" spans="2:15" ht="16.5" thickBot="1">
      <c r="B16" s="751" t="s">
        <v>100</v>
      </c>
      <c r="C16" s="751"/>
      <c r="D16" s="751"/>
      <c r="E16" s="751"/>
      <c r="F16" s="751"/>
      <c r="G16" s="137"/>
      <c r="H16" s="138"/>
      <c r="I16" s="139"/>
      <c r="J16" s="139"/>
      <c r="K16" s="139"/>
      <c r="L16" s="139"/>
      <c r="M16" s="140"/>
    </row>
    <row r="17" spans="2:13" ht="55.5" customHeight="1">
      <c r="B17" s="752" t="s">
        <v>350</v>
      </c>
      <c r="C17" s="752"/>
      <c r="D17" s="752"/>
      <c r="E17" s="752"/>
      <c r="F17" s="752"/>
      <c r="J17" s="97" t="s">
        <v>91</v>
      </c>
      <c r="K17" s="141">
        <f>+AIU!J52</f>
        <v>0.36559999999999998</v>
      </c>
      <c r="L17" s="142" t="s">
        <v>101</v>
      </c>
      <c r="M17" s="143">
        <f>ROUND(M15*(1+K17),0)</f>
        <v>4517304</v>
      </c>
    </row>
    <row r="18" spans="2:13" ht="12.75" hidden="1" customHeight="1">
      <c r="B18" s="752"/>
      <c r="C18" s="752"/>
      <c r="D18" s="752"/>
      <c r="E18" s="752"/>
      <c r="F18" s="752"/>
      <c r="J18" s="97" t="s">
        <v>91</v>
      </c>
      <c r="K18" s="141">
        <f>O3</f>
        <v>0.36559999999999998</v>
      </c>
      <c r="L18" s="142" t="s">
        <v>101</v>
      </c>
      <c r="M18" s="143">
        <f>ROUND(M15*(1+O3),0)</f>
        <v>4517304</v>
      </c>
    </row>
    <row r="19" spans="2:13">
      <c r="F19" s="134"/>
      <c r="J19" s="144"/>
      <c r="K19" s="144"/>
      <c r="L19" s="144"/>
    </row>
    <row r="20" spans="2:13">
      <c r="J20" s="144"/>
    </row>
    <row r="21" spans="2:13">
      <c r="K21" s="145"/>
      <c r="M21" s="409"/>
    </row>
    <row r="22" spans="2:13">
      <c r="M22" s="409"/>
    </row>
  </sheetData>
  <mergeCells count="4">
    <mergeCell ref="B2:F2"/>
    <mergeCell ref="H2:M2"/>
    <mergeCell ref="B16:F16"/>
    <mergeCell ref="B17:F18"/>
  </mergeCells>
  <pageMargins left="0.7" right="0.7" top="0.75" bottom="0.75" header="0.3" footer="0.3"/>
  <pageSetup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PRESUPUESTO OFICIAL</vt:lpstr>
      <vt:lpstr>PROPUESTA ECONOMICA</vt:lpstr>
      <vt:lpstr>APU</vt:lpstr>
      <vt:lpstr>AIU</vt:lpstr>
      <vt:lpstr>INDICAR EL CODIGO DEL ITEM</vt:lpstr>
      <vt:lpstr>PROTOCOLO DE BIOSEGURIDAD</vt:lpstr>
      <vt:lpstr>APU!Área_de_impresión</vt:lpstr>
      <vt:lpstr>'PRESUPUESTO OFICIAL'!Área_de_impresión</vt:lpstr>
      <vt:lpstr>'PRESUPUESTO OFICIAL'!Títulos_a_imprimir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Eliana Velez Correa</cp:lastModifiedBy>
  <cp:lastPrinted>2022-01-27T15:55:45Z</cp:lastPrinted>
  <dcterms:created xsi:type="dcterms:W3CDTF">2021-02-15T16:28:47Z</dcterms:created>
  <dcterms:modified xsi:type="dcterms:W3CDTF">2022-01-27T20:53:20Z</dcterms:modified>
</cp:coreProperties>
</file>