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e_\OneDrive\Escritorio\GARANTIA PRIMERA INFANCIA\POLIZAS\14- COMTEC SOLUTION SAS\"/>
    </mc:Choice>
  </mc:AlternateContent>
  <xr:revisionPtr revIDLastSave="0" documentId="8_{0C3BBE13-CA43-4D4D-817F-73361460936A}" xr6:coauthVersionLast="47" xr6:coauthVersionMax="47" xr10:uidLastSave="{00000000-0000-0000-0000-000000000000}"/>
  <bookViews>
    <workbookView xWindow="-120" yWindow="-120" windowWidth="20730" windowHeight="11040" activeTab="14" xr2:uid="{00000000-000D-0000-FFFF-FFFF00000000}"/>
  </bookViews>
  <sheets>
    <sheet name="Hoja4" sheetId="4" r:id="rId1"/>
    <sheet name="1-GRUPO EMPRESARIAL MADEX SAS" sheetId="1" state="hidden" r:id="rId2"/>
    <sheet name="2-LA CASADELDIDACTICO Y TEC SAS" sheetId="6" state="hidden" r:id="rId3"/>
    <sheet name="3-OFIBEST SAS" sheetId="7" state="hidden" r:id="rId4"/>
    <sheet name="4- INVERSION Y HOGAR S. A. S" sheetId="8" state="hidden" r:id="rId5"/>
    <sheet name="5- UT CCENEG DIDACTICOS STELAR " sheetId="9" state="hidden" r:id="rId6"/>
    <sheet name="6- BEJARANO GUALDRON RAFAEL " sheetId="10" state="hidden" r:id="rId7"/>
    <sheet name="7-  DINPRO S.A.S." sheetId="11" state="hidden" r:id="rId8"/>
    <sheet name="8- CI INVERSIONES DERCA SAS" sheetId="12" state="hidden" r:id="rId9"/>
    <sheet name="9-DIDACTICOS SIMBOLOS Y SIGNOS " sheetId="13" state="hidden" r:id="rId10"/>
    <sheet name="10- 3P PHARMACEUTIC SAS " sheetId="14" state="hidden" r:id="rId11"/>
    <sheet name="11- SUMIMAS SAS" sheetId="15" state="hidden" r:id="rId12"/>
    <sheet name="12ESPITIA CAMARGO NELSONORLANDO" sheetId="16" state="hidden" r:id="rId13"/>
    <sheet name="13-JM GRUPO EMPRESARIAL SAS" sheetId="17" state="hidden" r:id="rId14"/>
    <sheet name="14- COMTEC SOLUTIONS SAS" sheetId="18" r:id="rId15"/>
    <sheet name="15INVERSIONES Y VALORES INVALCA" sheetId="19" state="hidden" r:id="rId16"/>
    <sheet name="16 TALENTO COMERCIALIZADORA S A" sheetId="20" state="hidden" r:id="rId17"/>
    <sheet name="Hoja2" sheetId="2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" i="20" l="1"/>
  <c r="N25" i="20" s="1"/>
  <c r="G4" i="20"/>
  <c r="M21" i="19"/>
  <c r="N25" i="19" s="1"/>
  <c r="G4" i="19"/>
  <c r="M21" i="18"/>
  <c r="M23" i="18" s="1"/>
  <c r="G4" i="18"/>
  <c r="M21" i="17"/>
  <c r="N25" i="17" s="1"/>
  <c r="G4" i="17"/>
  <c r="M21" i="16"/>
  <c r="N25" i="16" s="1"/>
  <c r="G4" i="16"/>
  <c r="M21" i="15"/>
  <c r="N25" i="15" s="1"/>
  <c r="G4" i="15"/>
  <c r="M21" i="14"/>
  <c r="M23" i="14" s="1"/>
  <c r="G4" i="14"/>
  <c r="M21" i="13"/>
  <c r="N25" i="13" s="1"/>
  <c r="G4" i="13"/>
  <c r="M21" i="12"/>
  <c r="N25" i="12" s="1"/>
  <c r="G4" i="12"/>
  <c r="M21" i="11"/>
  <c r="N25" i="11" s="1"/>
  <c r="G4" i="11"/>
  <c r="M21" i="10"/>
  <c r="M23" i="10" s="1"/>
  <c r="G4" i="10"/>
  <c r="M21" i="9"/>
  <c r="N25" i="9" s="1"/>
  <c r="G4" i="9"/>
  <c r="M21" i="8"/>
  <c r="N25" i="8" s="1"/>
  <c r="G4" i="8"/>
  <c r="M21" i="7"/>
  <c r="N25" i="7" s="1"/>
  <c r="G4" i="7"/>
  <c r="M21" i="6"/>
  <c r="N25" i="6" s="1"/>
  <c r="G4" i="6"/>
  <c r="M23" i="20" l="1"/>
  <c r="M23" i="9"/>
  <c r="M23" i="11"/>
  <c r="M23" i="19"/>
  <c r="N25" i="18"/>
  <c r="M23" i="17"/>
  <c r="M23" i="16"/>
  <c r="M23" i="15"/>
  <c r="N25" i="14"/>
  <c r="M23" i="13"/>
  <c r="M23" i="12"/>
  <c r="N25" i="10"/>
  <c r="M23" i="8"/>
  <c r="M23" i="6"/>
  <c r="M23" i="7"/>
  <c r="E19" i="2"/>
  <c r="E18" i="2" l="1"/>
  <c r="E17" i="2" l="1"/>
  <c r="E16" i="2"/>
  <c r="E15" i="2"/>
  <c r="E14" i="2"/>
  <c r="D3" i="2"/>
  <c r="D5" i="2"/>
  <c r="D6" i="2"/>
  <c r="D7" i="2"/>
  <c r="D8" i="2"/>
  <c r="D9" i="2"/>
  <c r="D2" i="2"/>
  <c r="I2" i="2"/>
  <c r="J2" i="2" s="1"/>
  <c r="M21" i="1"/>
  <c r="N25" i="1" s="1"/>
  <c r="E12" i="2"/>
  <c r="M23" i="1" l="1"/>
  <c r="G4" i="1"/>
</calcChain>
</file>

<file path=xl/sharedStrings.xml><?xml version="1.0" encoding="utf-8"?>
<sst xmlns="http://schemas.openxmlformats.org/spreadsheetml/2006/main" count="975" uniqueCount="236">
  <si>
    <t>ACTA DE APROBACION DE LA GARANTIA COMO REQUISITOS DE EJECUCION Y VERIFICACIÓN LEGALIZACIÓN</t>
  </si>
  <si>
    <t xml:space="preserve">Acuerdo Marco de Precios </t>
  </si>
  <si>
    <t xml:space="preserve">Fecha de Suscripción  </t>
  </si>
  <si>
    <t>Tomador/afianzado</t>
  </si>
  <si>
    <t>Beneficiario/asegurado</t>
  </si>
  <si>
    <t>Garante</t>
  </si>
  <si>
    <t>Amparo</t>
  </si>
  <si>
    <t>Buen manejo y correcta inversión del anticipo</t>
  </si>
  <si>
    <t>Pago anticipado</t>
  </si>
  <si>
    <t>Cumplimiento,incluido multas y penal pecuniaria</t>
  </si>
  <si>
    <t>Pago de Salarios y prestaciones Sociales</t>
  </si>
  <si>
    <t>Estabilidad y calidad de la obra</t>
  </si>
  <si>
    <t>Calidad y buen funcionamiento de los bienes y equipos suministrados</t>
  </si>
  <si>
    <t>Calidad del servicio</t>
  </si>
  <si>
    <t>Marque con una X si Requiere</t>
  </si>
  <si>
    <t>Observaciones</t>
  </si>
  <si>
    <t>Inicio de Vigencia</t>
  </si>
  <si>
    <t>Vencimiento de Vigencia</t>
  </si>
  <si>
    <t>Valor Asegurado</t>
  </si>
  <si>
    <t xml:space="preserve">Otra? </t>
  </si>
  <si>
    <t xml:space="preserve">Firma: </t>
  </si>
  <si>
    <t>N° Anexo</t>
  </si>
  <si>
    <t xml:space="preserve">N° Póliza </t>
  </si>
  <si>
    <t xml:space="preserve">Fecha de Expedición </t>
  </si>
  <si>
    <t>N° Póliza R.C.E</t>
  </si>
  <si>
    <t xml:space="preserve">IAD </t>
  </si>
  <si>
    <t>Para tener en cuenta en la revisión para la aprobación</t>
  </si>
  <si>
    <r>
      <t xml:space="preserve">Las exclusiones de la póliza única de cumplimiento que no correspondan a las establecidas en el artículo 2.2.1.2.3.2.3, del Decreto 1082/2015 se entenderán por no escritas y el interventor y/o supervisor deberá solicitar al contratista que así lo informe al garante.
En cumplimiento del artículo 44 de la Ley 610 de 2000 la garantía debe cubrir los perjuicios causados a Colombia Compra Eficiente: "VINCULACION DEL GARANTE. Cuando el presunto responsable, o el bien o contrato sobre el cual recaiga el objeto del proceso, se encuentren amparados por una póliza, se vinculará al proceso a la compañía de seguros, en calidad de tercero civilmente responsable, en cuya virtud tendrá los mismos derechos y facultades del principal implicado".
La vinculación se surtirá mediante la citación al representante legal o al apoderado designado por éste, con la indicación del motivo de procedencia de aquella. 
Para la aprobación se deben verificar que los amparos, los valores y las vigencias aseguradas se encuentran de conformidad con lo estipulado por las partes en el contrato y que las mismas se ajustan, a los mínimos exigidos en el Decreto 1082/2015, Sección 3 Garantías.
</t>
    </r>
    <r>
      <rPr>
        <b/>
        <sz val="10"/>
        <color theme="1"/>
        <rFont val="Arial"/>
        <family val="2"/>
        <scheme val="minor"/>
      </rPr>
      <t xml:space="preserve">
Para tener en cuenta por parte del supervisor y el contratista</t>
    </r>
    <r>
      <rPr>
        <sz val="10"/>
        <color theme="1"/>
        <rFont val="Arial"/>
        <family val="2"/>
        <scheme val="minor"/>
      </rPr>
      <t xml:space="preserve">
Cualquier modificación al contrato se le deberá comunicar al garante por parte del contratista, para lo cual el supervisor requerirá de la evidencia de este hecho. Si la modificación a los Instrumento de Agregación Demanda generá una modificación a la garantía única se deberán realizar las modificaciones por parte del garante y remitir la modificación a la Subdirección de Negocios para su aprobación.
Los supervisores  velarán porque las modificaciones y los ajustes que se detallen en las observaciones de la aprobación se realicen en oportunidad por parte de los contratista 
</t>
    </r>
  </si>
  <si>
    <t>CCE-455-1-AMP-2016</t>
  </si>
  <si>
    <t>suministro de Combustible</t>
  </si>
  <si>
    <t>CCE-715-1-AMP-2018</t>
  </si>
  <si>
    <t>CCE-432-1-AMP-2016</t>
  </si>
  <si>
    <t>IAD</t>
  </si>
  <si>
    <t xml:space="preserve">Edición y Distribución de Material Pedagógico </t>
  </si>
  <si>
    <t>CCE-439-AG-2016</t>
  </si>
  <si>
    <t>Servicios de Distribución</t>
  </si>
  <si>
    <t>CCE-441-1-AMP-2016</t>
  </si>
  <si>
    <t>adquisición de Elementos para Emergencias</t>
  </si>
  <si>
    <t> CCE-579-AMP-2017</t>
  </si>
  <si>
    <t>CCE-538-1-AMP-2017</t>
  </si>
  <si>
    <t>CCE-456-1-AMP-2016</t>
  </si>
  <si>
    <t>tratamiento de Pacientes con ERC</t>
  </si>
  <si>
    <t>CCE-531-1-AMP-2017</t>
  </si>
  <si>
    <t>tratamiento de Pacientes con VIH</t>
  </si>
  <si>
    <t>CCE-571-1-AMP-2017</t>
  </si>
  <si>
    <t>Servicios financieros II</t>
  </si>
  <si>
    <t>CCE-731-1-AG-2018</t>
  </si>
  <si>
    <t>adquisición de Dotación Escolar</t>
  </si>
  <si>
    <t>CCE-AMP-1-411-2016</t>
  </si>
  <si>
    <t>adquisición de Equipos Biomédicos</t>
  </si>
  <si>
    <t>CCE-575-AMP-2017</t>
  </si>
  <si>
    <t>tratamiento de Hemofilia y otros trastornos de coagulación </t>
  </si>
  <si>
    <t>CCE-443-1-AMP-2016</t>
  </si>
  <si>
    <t>prestación de Servicios de Conectividad</t>
  </si>
  <si>
    <t>CCE-427-1-AMP-2016</t>
  </si>
  <si>
    <t>prestación de Servicios de Nube Privada</t>
  </si>
  <si>
    <t>CCE-430-1-AMP-2016</t>
  </si>
  <si>
    <t>CCE-288-AG-2015</t>
  </si>
  <si>
    <t>prestación de servicios Oracle</t>
  </si>
  <si>
    <t>CCE-211-AG-2015</t>
  </si>
  <si>
    <t>servicio de Arrendamiento de Equipos Tecnológicos y Periféricos</t>
  </si>
  <si>
    <t>CCE-288-1-AMP-2015</t>
  </si>
  <si>
    <t>acceder al servicio de Banda Ancha</t>
  </si>
  <si>
    <t>FTIC-LP-12-2013</t>
  </si>
  <si>
    <t>Productos y Servicios Microsoft</t>
  </si>
  <si>
    <t>CCE-578-2017</t>
  </si>
  <si>
    <t>Productos y Servicios Google</t>
  </si>
  <si>
    <t>CCE-572-1-AMP-2017</t>
  </si>
  <si>
    <t>Servicios BPO </t>
  </si>
  <si>
    <t>CCE-595-1-AMP-2017</t>
  </si>
  <si>
    <t xml:space="preserve">suministro de Servicios Nube Pública </t>
  </si>
  <si>
    <t>CCE-719-1-AMP-2018</t>
  </si>
  <si>
    <t>adquisición de Computadores y Periféricos</t>
  </si>
  <si>
    <t>CCE-569-1-AMP-2017</t>
  </si>
  <si>
    <t>contratación de Bienes y Servicios de video-vigilancia ciudadana</t>
  </si>
  <si>
    <t>CCE-601-1-AG-2017</t>
  </si>
  <si>
    <t>adquisición de Material de Intendencia</t>
  </si>
  <si>
    <t>CCE-311-1-AMP-2015</t>
  </si>
  <si>
    <t>adquisición de los Servicios Renata</t>
  </si>
  <si>
    <t>CCE-611-1-AG-2017</t>
  </si>
  <si>
    <t>suministro  de Tiquetes Aéreos</t>
  </si>
  <si>
    <t>CCE-283-1-AMP-2015</t>
  </si>
  <si>
    <t>suministro de alimentos para la operación del PAE por parte de la Secretaría de Educación del Distrito</t>
  </si>
  <si>
    <t>CCE-727-1-AG-2018</t>
  </si>
  <si>
    <t>servicio de Almacenamiento, Ensamble y Distribución de refrigerios escolares en Bogotá II</t>
  </si>
  <si>
    <t>CCE-606-1-AG-2017</t>
  </si>
  <si>
    <t>intermediarios de seguros</t>
  </si>
  <si>
    <t>CCE-460-1-AMP-2016</t>
  </si>
  <si>
    <t>servicios de Impresión</t>
  </si>
  <si>
    <t>CCE-448-1-AMP-2016</t>
  </si>
  <si>
    <t>adquisición del servicio integral de Aseo y Cafetería</t>
  </si>
  <si>
    <t>adquisición de Vehículos</t>
  </si>
  <si>
    <t>CCE-312-1-AMP-2015</t>
  </si>
  <si>
    <t>adquisición de Vehículos Blindados en Colombia </t>
  </si>
  <si>
    <t>CCE-561-1-AMP-2017</t>
  </si>
  <si>
    <t>adquisición de Seguros de Vehículos</t>
  </si>
  <si>
    <t>CCE-325-1-AMP-2016</t>
  </si>
  <si>
    <t>adquisición de Motocicletas, Cuatrimotos y Motocarros </t>
  </si>
  <si>
    <t>CCE-416-1-AMP-2016</t>
  </si>
  <si>
    <t>compra de Seguro Obligatorio de Accidentes de Tránsito SOAT</t>
  </si>
  <si>
    <t>CCE-292-1-AMP-2015</t>
  </si>
  <si>
    <t>Proveedor</t>
  </si>
  <si>
    <t>No. Poliza</t>
  </si>
  <si>
    <t>Anexo</t>
  </si>
  <si>
    <t>Aseguradora</t>
  </si>
  <si>
    <t>suministro de Papelería y Útiles de Oficina</t>
  </si>
  <si>
    <t>suministro de Consumibles de Impresión</t>
  </si>
  <si>
    <t>Fecha de suscripción</t>
  </si>
  <si>
    <t>Fecha de expedición</t>
  </si>
  <si>
    <t>Fecha de aprobación</t>
  </si>
  <si>
    <t xml:space="preserve">Fecha de Aprobación: </t>
  </si>
  <si>
    <t>Cumplimiento</t>
  </si>
  <si>
    <t>Responsabilidad Civil Extracontractual</t>
  </si>
  <si>
    <t>Ciudad/municipio</t>
  </si>
  <si>
    <t>las entidades compradoras</t>
  </si>
  <si>
    <t>los terceros afectados</t>
  </si>
  <si>
    <t>Cargo: Subdirector de Negocios</t>
  </si>
  <si>
    <t>MLCG</t>
  </si>
  <si>
    <t>adquisición de productos derivados del papel, cartón y corrugado</t>
  </si>
  <si>
    <t>CCE-876-1-AMP-2019</t>
  </si>
  <si>
    <t>CCE-877-1-AMP-2019</t>
  </si>
  <si>
    <t>CCE-853-1-AMP-2019</t>
  </si>
  <si>
    <t>suministro de tiquetes aéreos II</t>
  </si>
  <si>
    <t>adquisición de Dotación de Vestuario</t>
  </si>
  <si>
    <t>adquisición y prestación de productos y servicios ArcGIS</t>
  </si>
  <si>
    <t>adquisición de seguros de vehículos II</t>
  </si>
  <si>
    <t>CNC</t>
  </si>
  <si>
    <t>CCE-908-1-AMP-2019</t>
  </si>
  <si>
    <t>Prestación de servicios de Nube Pública III</t>
  </si>
  <si>
    <t>Adquisición de Dotación Escolar II</t>
  </si>
  <si>
    <t>CCE-912-1-AMP-2019</t>
  </si>
  <si>
    <t>x</t>
  </si>
  <si>
    <t>Material de Intendencia II</t>
  </si>
  <si>
    <t>N° del AMP</t>
  </si>
  <si>
    <t>Nombre del AMP</t>
  </si>
  <si>
    <t>Compra o alquiler de ETP II</t>
  </si>
  <si>
    <t>CCE-925-AMP-2019</t>
  </si>
  <si>
    <t>Productos y servicios Microsoft II</t>
  </si>
  <si>
    <t>CCE-578-AMP-2017</t>
  </si>
  <si>
    <t>CCE-919-AMP-2019</t>
  </si>
  <si>
    <t>Motocicletas, Cuatrimotos y Motocarros II</t>
  </si>
  <si>
    <t>CCE-971-AMP-2019</t>
  </si>
  <si>
    <t>Motocicletas, Cuatrimotos y Motocarros I</t>
  </si>
  <si>
    <t>Dir del proveedor</t>
  </si>
  <si>
    <t>CCE-166-AMP-2021</t>
  </si>
  <si>
    <t>Agencia Nacional de Contratación Pública - Colombia Compra Eficiente</t>
  </si>
  <si>
    <t>X</t>
  </si>
  <si>
    <t xml:space="preserve">suministro de elementos de material pedagógico y la entrega de los mismos a nivel nacional </t>
  </si>
  <si>
    <t xml:space="preserve">Suministro de elementos de material pedagógico y la entrega de los mismos a nivel nacional </t>
  </si>
  <si>
    <t>CCE-203-AMP-2021</t>
  </si>
  <si>
    <t>Adquisición del Tratamiento para la Hemofilia y Otros Trastornos de la Coagulación</t>
  </si>
  <si>
    <t>CCE-205-AMP-2021</t>
  </si>
  <si>
    <t>Tratamiento de pacientes con Enfermedad Renal Crónica.</t>
  </si>
  <si>
    <t>Seguros del Estado S.A</t>
  </si>
  <si>
    <t>Tratamiento de Pacientes con ERC</t>
  </si>
  <si>
    <t xml:space="preserve">Elaboró:  Katherine R. Aya Maldonado, Jessica Araujo </t>
  </si>
  <si>
    <t xml:space="preserve">Aprobó: </t>
  </si>
  <si>
    <t xml:space="preserve">Elementos para la Primera Infancia y Educación </t>
  </si>
  <si>
    <t xml:space="preserve">Elaboró:  Katherine R. Aya Maldonado, Jessica Araujo  </t>
  </si>
  <si>
    <t>CCE-173-AMP-2022</t>
  </si>
  <si>
    <t>GRUPO EMPRESARIAL MADEX S.A.S.</t>
  </si>
  <si>
    <t xml:space="preserve">Segmento VI </t>
  </si>
  <si>
    <t xml:space="preserve">Material Pedagogico </t>
  </si>
  <si>
    <t>14-44-101148402</t>
  </si>
  <si>
    <t>LA CASA DEL DIDACTICO Y TECNOLOGIA SAS</t>
  </si>
  <si>
    <t>66-44-101209236 - 65-44-101209237</t>
  </si>
  <si>
    <t>Segmento I 
Segmento IV
Segmento VI</t>
  </si>
  <si>
    <t>11.562.500
55.500.000
69.375.000</t>
  </si>
  <si>
    <t xml:space="preserve">Aseo y cocina- I
Lenceria y Mobiliario- IV 
Material Pedagogico- VI </t>
  </si>
  <si>
    <t>OFIBEST SAS</t>
  </si>
  <si>
    <t>21-44-101375423</t>
  </si>
  <si>
    <t>INVERSION Y HOGAR S. A. S</t>
  </si>
  <si>
    <t>18-44-101080675</t>
  </si>
  <si>
    <t>Segmento V</t>
  </si>
  <si>
    <t xml:space="preserve">Recursos para la Emergencia </t>
  </si>
  <si>
    <t>UT CCENEG DIDACTICOS STELAR</t>
  </si>
  <si>
    <t>Segmento VI</t>
  </si>
  <si>
    <t>15-44-101258430</t>
  </si>
  <si>
    <t xml:space="preserve">BEJARANO GUALDRON, RAFAEL </t>
  </si>
  <si>
    <t>96-44-101169527</t>
  </si>
  <si>
    <t xml:space="preserve">Segmento I
Segmento IV
Segmento VI </t>
  </si>
  <si>
    <t xml:space="preserve">Aseo y Cocina - I
Lenceria y Mobilidario - IV
Material Pedagogico - VI </t>
  </si>
  <si>
    <t>11.562.500 
55.500.000
69.375.000</t>
  </si>
  <si>
    <t>COMERCIALIZADORA DINPRO S.A.S.</t>
  </si>
  <si>
    <t>Segmento I</t>
  </si>
  <si>
    <t>Aseo y Cocina - I</t>
  </si>
  <si>
    <t>14-44-101148602</t>
  </si>
  <si>
    <t xml:space="preserve">Seguros Mundial </t>
  </si>
  <si>
    <t>CI INVERSIONES DERCA SAS</t>
  </si>
  <si>
    <t>Segmento II</t>
  </si>
  <si>
    <t>Equipo Antropometricos - II
Recursos para la Emergencia - V</t>
  </si>
  <si>
    <t>92.500.000
18.500.000</t>
  </si>
  <si>
    <t>CBO-100012656 - CBO- 100012657</t>
  </si>
  <si>
    <t xml:space="preserve">DIDACTICOS SIMBOLOS Y SIGNOS </t>
  </si>
  <si>
    <t>Material Pedagogico - VI</t>
  </si>
  <si>
    <t>18-44-101080740</t>
  </si>
  <si>
    <t xml:space="preserve">Seguros del Estado S.A </t>
  </si>
  <si>
    <t>3P PHARMACEUTIC SAS</t>
  </si>
  <si>
    <t>14-44-101148056</t>
  </si>
  <si>
    <t>Recursos para la Emergencia  - V</t>
  </si>
  <si>
    <t>SUMIMAS SAS</t>
  </si>
  <si>
    <t xml:space="preserve">Segmento I
Segmento II </t>
  </si>
  <si>
    <t xml:space="preserve">Aseo y Cocina- I 
Equipos Antropometricos - II </t>
  </si>
  <si>
    <t>11.562.500
92.500.000</t>
  </si>
  <si>
    <t>I- 100010221</t>
  </si>
  <si>
    <t>14-44-101148048</t>
  </si>
  <si>
    <t>ESPITIA CAMARGO, NELSON ORLANDO</t>
  </si>
  <si>
    <t>Seguros del Estado SA</t>
  </si>
  <si>
    <t xml:space="preserve">Aseo y Cocina- I  </t>
  </si>
  <si>
    <t>JM GRUPO EMPRESARIAL S.A.S</t>
  </si>
  <si>
    <t>Suramericana</t>
  </si>
  <si>
    <t>Aseo y Cocina- I  
Equipos Antropometricos- II 
Equipos de Apoyo - III 
Lenceria y Mobiliario - IV 
Recursos para la Emergencia - V</t>
  </si>
  <si>
    <t xml:space="preserve">Segmento I
Segmento II 
Segmento III
Segmento IV 
Segmento V </t>
  </si>
  <si>
    <t>11.562.500
92.500.000
15.416.667
55.500.000
18.500.000</t>
  </si>
  <si>
    <t>3266462–2</t>
  </si>
  <si>
    <t>COMTEC SOLUTIONS SAS</t>
  </si>
  <si>
    <t xml:space="preserve">Segmento II 
Segmento III
Segmento IV 
Segmento VI </t>
  </si>
  <si>
    <t>Equipos Antropometricos- II 
Equipos de Apoyo - III 
Lenceria y Mobiliario - IV 
Material Pedagogico- VI</t>
  </si>
  <si>
    <t>92.500.000
15.416.667
55.500.000
69.375.000</t>
  </si>
  <si>
    <t>96-44-101169709</t>
  </si>
  <si>
    <t xml:space="preserve">Suramericana </t>
  </si>
  <si>
    <t xml:space="preserve">Inversiones y Valores del Caribe - Invalca SAS </t>
  </si>
  <si>
    <t xml:space="preserve">Segmento I 
Segmento IV
Segmento V  </t>
  </si>
  <si>
    <t>Aseo y Cocina- I
Lenceria y Mobiliario - IV 
Recursos para la Emergencia - V</t>
  </si>
  <si>
    <t>11.562.500
55.500.000
18.500.000</t>
  </si>
  <si>
    <t>3266453-6</t>
  </si>
  <si>
    <t>TALENTO COMERCIALIZADORA S A</t>
  </si>
  <si>
    <t xml:space="preserve">Segmento I 
Segmento III
Segmento VI  </t>
  </si>
  <si>
    <t>Aseo y Cocina- I
Equipos de Apoyo - III
Material Pedagogico - VI</t>
  </si>
  <si>
    <t>11.562.500
15.416.667
69.375.000</t>
  </si>
  <si>
    <t xml:space="preserve">Seguro del Estado SA </t>
  </si>
  <si>
    <t>14-44-101148073</t>
  </si>
  <si>
    <t>CCE-271-AMP-2022</t>
  </si>
  <si>
    <t>COMTEC SOLUTIONS S.A.S</t>
  </si>
  <si>
    <t>KR 32 N 49 -20</t>
  </si>
  <si>
    <t xml:space="preserve">BUCARAMANGA - SANTANDER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</si>
</sst>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[$-240A]d&quot; de &quot;mmmm&quot; de &quot;yyyy;@"/>
  </numFmts>
  <fonts count="16" x14ac:knownFonts="1"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11"/>
      <color theme="1"/>
      <name val="Arial"/>
      <family val="2"/>
      <scheme val="minor"/>
    </font>
    <font>
      <sz val="6"/>
      <color theme="1"/>
      <name val="Arial"/>
      <family val="2"/>
      <scheme val="minor"/>
    </font>
    <font>
      <sz val="12"/>
      <color rgb="FF303030"/>
      <name val="Arial"/>
      <family val="2"/>
      <scheme val="minor"/>
    </font>
    <font>
      <sz val="11"/>
      <color rgb="FF1A1818"/>
      <name val="Arial"/>
      <family val="2"/>
    </font>
    <font>
      <sz val="10"/>
      <color rgb="FF4E4D4D"/>
      <name val="Arial"/>
      <family val="2"/>
      <scheme val="minor"/>
    </font>
    <font>
      <sz val="8"/>
      <name val="Arial"/>
      <family val="2"/>
      <scheme val="minor"/>
    </font>
    <font>
      <sz val="1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249977111117893"/>
        <bgColor indexed="64"/>
      </patternFill>
    </fill>
    <fill>
      <patternFill patternType="solid">
        <fgColor rgb="FF55555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0" applyFont="1" applyBorder="1"/>
    <xf numFmtId="0" fontId="1" fillId="0" borderId="0" xfId="0" applyFont="1"/>
    <xf numFmtId="0" fontId="5" fillId="0" borderId="0" xfId="0" applyFont="1" applyBorder="1"/>
    <xf numFmtId="0" fontId="5" fillId="0" borderId="0" xfId="0" applyFont="1"/>
    <xf numFmtId="0" fontId="5" fillId="0" borderId="9" xfId="0" applyFont="1" applyBorder="1"/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/>
    <xf numFmtId="14" fontId="5" fillId="0" borderId="9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wrapText="1"/>
    </xf>
    <xf numFmtId="0" fontId="10" fillId="0" borderId="0" xfId="0" applyFont="1" applyBorder="1"/>
    <xf numFmtId="0" fontId="5" fillId="0" borderId="1" xfId="0" applyFont="1" applyBorder="1" applyAlignment="1">
      <alignment horizontal="left"/>
    </xf>
    <xf numFmtId="0" fontId="0" fillId="0" borderId="0" xfId="0"/>
    <xf numFmtId="0" fontId="0" fillId="2" borderId="13" xfId="0" applyFill="1" applyBorder="1"/>
    <xf numFmtId="0" fontId="0" fillId="2" borderId="4" xfId="0" applyFill="1" applyBorder="1"/>
    <xf numFmtId="0" fontId="0" fillId="0" borderId="0" xfId="0" applyFill="1" applyBorder="1"/>
    <xf numFmtId="0" fontId="11" fillId="0" borderId="0" xfId="0" applyFont="1"/>
    <xf numFmtId="0" fontId="0" fillId="3" borderId="0" xfId="0" applyFill="1"/>
    <xf numFmtId="0" fontId="13" fillId="0" borderId="0" xfId="0" applyFont="1"/>
    <xf numFmtId="0" fontId="0" fillId="2" borderId="9" xfId="0" applyFont="1" applyFill="1" applyBorder="1"/>
    <xf numFmtId="0" fontId="1" fillId="4" borderId="0" xfId="0" applyFont="1" applyFill="1"/>
    <xf numFmtId="0" fontId="14" fillId="0" borderId="0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0" fillId="2" borderId="9" xfId="0" applyFont="1" applyFill="1" applyBorder="1" applyAlignment="1">
      <alignment horizontal="left"/>
    </xf>
    <xf numFmtId="14" fontId="0" fillId="2" borderId="9" xfId="0" applyNumberFormat="1" applyFont="1" applyFill="1" applyBorder="1" applyAlignment="1">
      <alignment horizontal="left"/>
    </xf>
    <xf numFmtId="166" fontId="0" fillId="2" borderId="9" xfId="0" applyNumberFormat="1" applyFont="1" applyFill="1" applyBorder="1" applyAlignment="1">
      <alignment horizontal="left"/>
    </xf>
    <xf numFmtId="1" fontId="0" fillId="2" borderId="9" xfId="0" applyNumberFormat="1" applyFont="1" applyFill="1" applyBorder="1" applyAlignment="1">
      <alignment horizontal="left"/>
    </xf>
    <xf numFmtId="0" fontId="0" fillId="2" borderId="9" xfId="0" applyNumberFormat="1" applyFont="1" applyFill="1" applyBorder="1" applyAlignment="1">
      <alignment horizontal="left"/>
    </xf>
    <xf numFmtId="0" fontId="0" fillId="5" borderId="0" xfId="0" applyFill="1"/>
    <xf numFmtId="0" fontId="0" fillId="2" borderId="0" xfId="0" applyFill="1"/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7" xfId="0" applyFont="1" applyBorder="1" applyAlignment="1"/>
    <xf numFmtId="0" fontId="4" fillId="0" borderId="9" xfId="0" applyFont="1" applyBorder="1" applyAlignment="1">
      <alignment horizontal="center" vertical="center" wrapText="1"/>
    </xf>
    <xf numFmtId="0" fontId="0" fillId="0" borderId="0" xfId="0" applyFill="1"/>
    <xf numFmtId="0" fontId="5" fillId="0" borderId="0" xfId="0" applyFont="1" applyBorder="1" applyAlignment="1">
      <alignment horizontal="left" wrapText="1"/>
    </xf>
    <xf numFmtId="0" fontId="5" fillId="0" borderId="9" xfId="0" applyFont="1" applyBorder="1" applyAlignment="1">
      <alignment horizontal="left" wrapText="1"/>
    </xf>
    <xf numFmtId="0" fontId="5" fillId="0" borderId="9" xfId="0" applyFont="1" applyBorder="1" applyAlignment="1">
      <alignment horizontal="left"/>
    </xf>
    <xf numFmtId="14" fontId="5" fillId="0" borderId="9" xfId="0" applyNumberFormat="1" applyFont="1" applyBorder="1" applyAlignment="1">
      <alignment horizontal="center" vertical="center" wrapText="1"/>
    </xf>
    <xf numFmtId="0" fontId="5" fillId="0" borderId="7" xfId="0" applyFont="1" applyBorder="1" applyAlignment="1"/>
    <xf numFmtId="0" fontId="3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7" xfId="0" applyFont="1" applyBorder="1" applyAlignment="1"/>
    <xf numFmtId="0" fontId="5" fillId="0" borderId="8" xfId="0" applyFont="1" applyBorder="1" applyAlignment="1"/>
    <xf numFmtId="0" fontId="5" fillId="0" borderId="6" xfId="0" applyFont="1" applyBorder="1" applyAlignment="1"/>
    <xf numFmtId="0" fontId="0" fillId="0" borderId="7" xfId="0" applyBorder="1" applyAlignment="1"/>
    <xf numFmtId="0" fontId="14" fillId="0" borderId="7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164" fontId="5" fillId="0" borderId="9" xfId="1" applyFont="1" applyBorder="1" applyAlignment="1">
      <alignment horizontal="center" vertical="center"/>
    </xf>
    <xf numFmtId="164" fontId="0" fillId="0" borderId="9" xfId="1" applyFont="1" applyBorder="1" applyAlignment="1">
      <alignment horizontal="center" vertical="center"/>
    </xf>
    <xf numFmtId="165" fontId="5" fillId="0" borderId="9" xfId="1" applyNumberFormat="1" applyFont="1" applyBorder="1" applyAlignment="1">
      <alignment horizontal="center" vertical="center"/>
    </xf>
    <xf numFmtId="165" fontId="0" fillId="0" borderId="9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7" fillId="2" borderId="9" xfId="0" applyFont="1" applyFill="1" applyBorder="1" applyAlignment="1" applyProtection="1">
      <alignment vertical="center" wrapText="1"/>
    </xf>
    <xf numFmtId="0" fontId="5" fillId="0" borderId="9" xfId="0" applyFont="1" applyBorder="1" applyAlignment="1">
      <alignment wrapText="1"/>
    </xf>
    <xf numFmtId="0" fontId="5" fillId="0" borderId="10" xfId="0" applyFont="1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6" fillId="2" borderId="9" xfId="0" applyFont="1" applyFill="1" applyBorder="1" applyAlignment="1" applyProtection="1">
      <alignment horizontal="center" vertical="center" wrapText="1"/>
    </xf>
    <xf numFmtId="0" fontId="4" fillId="0" borderId="9" xfId="0" applyFont="1" applyBorder="1" applyAlignment="1">
      <alignment wrapText="1"/>
    </xf>
    <xf numFmtId="0" fontId="5" fillId="0" borderId="0" xfId="0" applyFont="1" applyBorder="1" applyAlignment="1"/>
    <xf numFmtId="0" fontId="5" fillId="0" borderId="0" xfId="0" applyFont="1" applyAlignment="1"/>
    <xf numFmtId="0" fontId="6" fillId="0" borderId="9" xfId="0" applyFont="1" applyBorder="1" applyAlignment="1">
      <alignment horizontal="center" vertical="center" wrapText="1"/>
    </xf>
    <xf numFmtId="0" fontId="8" fillId="2" borderId="9" xfId="0" applyFont="1" applyFill="1" applyBorder="1" applyAlignment="1" applyProtection="1">
      <alignment horizontal="left" vertical="center" wrapText="1"/>
    </xf>
    <xf numFmtId="14" fontId="5" fillId="0" borderId="7" xfId="0" applyNumberFormat="1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8" fillId="2" borderId="9" xfId="0" applyFont="1" applyFill="1" applyBorder="1" applyAlignment="1" applyProtection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/>
    </xf>
    <xf numFmtId="14" fontId="14" fillId="0" borderId="10" xfId="0" applyNumberFormat="1" applyFont="1" applyBorder="1" applyAlignment="1">
      <alignment horizontal="left"/>
    </xf>
    <xf numFmtId="14" fontId="15" fillId="0" borderId="11" xfId="0" applyNumberFormat="1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166" fontId="5" fillId="0" borderId="10" xfId="0" applyNumberFormat="1" applyFont="1" applyBorder="1" applyAlignment="1"/>
    <xf numFmtId="166" fontId="0" fillId="0" borderId="11" xfId="0" applyNumberFormat="1" applyBorder="1" applyAlignment="1"/>
    <xf numFmtId="1" fontId="14" fillId="0" borderId="12" xfId="0" applyNumberFormat="1" applyFont="1" applyBorder="1" applyAlignment="1">
      <alignment horizontal="left"/>
    </xf>
    <xf numFmtId="1" fontId="14" fillId="0" borderId="11" xfId="0" applyNumberFormat="1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164" fontId="5" fillId="0" borderId="9" xfId="1" applyNumberFormat="1" applyFont="1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5" fontId="14" fillId="0" borderId="9" xfId="1" applyNumberFormat="1" applyFont="1" applyBorder="1" applyAlignment="1">
      <alignment horizontal="center" vertical="center"/>
    </xf>
    <xf numFmtId="165" fontId="15" fillId="0" borderId="9" xfId="1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14" fontId="5" fillId="0" borderId="12" xfId="0" applyNumberFormat="1" applyFont="1" applyBorder="1" applyAlignment="1">
      <alignment horizontal="center"/>
    </xf>
    <xf numFmtId="0" fontId="5" fillId="0" borderId="12" xfId="0" applyFont="1" applyBorder="1" applyAlignment="1"/>
    <xf numFmtId="165" fontId="14" fillId="0" borderId="9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5555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459242</xdr:colOff>
      <xdr:row>28</xdr:row>
      <xdr:rowOff>170090</xdr:rowOff>
    </xdr:from>
    <xdr:to>
      <xdr:col>7</xdr:col>
      <xdr:colOff>629332</xdr:colOff>
      <xdr:row>28</xdr:row>
      <xdr:rowOff>845662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1519" y="5527903"/>
          <a:ext cx="2304710" cy="67557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195602</xdr:colOff>
      <xdr:row>28</xdr:row>
      <xdr:rowOff>178594</xdr:rowOff>
    </xdr:from>
    <xdr:to>
      <xdr:col>7</xdr:col>
      <xdr:colOff>425223</xdr:colOff>
      <xdr:row>28</xdr:row>
      <xdr:rowOff>871175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27879" y="6599465"/>
          <a:ext cx="2364241" cy="6925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93549</xdr:colOff>
      <xdr:row>28</xdr:row>
      <xdr:rowOff>25513</xdr:rowOff>
    </xdr:from>
    <xdr:to>
      <xdr:col>7</xdr:col>
      <xdr:colOff>246630</xdr:colOff>
      <xdr:row>28</xdr:row>
      <xdr:rowOff>616041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9754" y="5587433"/>
          <a:ext cx="2423773" cy="59052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59533</xdr:colOff>
      <xdr:row>28</xdr:row>
      <xdr:rowOff>17007</xdr:rowOff>
    </xdr:from>
    <xdr:to>
      <xdr:col>7</xdr:col>
      <xdr:colOff>93551</xdr:colOff>
      <xdr:row>28</xdr:row>
      <xdr:rowOff>709588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5738" y="5578927"/>
          <a:ext cx="2304710" cy="6925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280648</xdr:colOff>
      <xdr:row>28</xdr:row>
      <xdr:rowOff>170089</xdr:rowOff>
    </xdr:from>
    <xdr:to>
      <xdr:col>7</xdr:col>
      <xdr:colOff>459242</xdr:colOff>
      <xdr:row>28</xdr:row>
      <xdr:rowOff>820148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2925" y="5732009"/>
          <a:ext cx="2313214" cy="65005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6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136071</xdr:colOff>
      <xdr:row>28</xdr:row>
      <xdr:rowOff>212613</xdr:rowOff>
    </xdr:from>
    <xdr:to>
      <xdr:col>7</xdr:col>
      <xdr:colOff>221116</xdr:colOff>
      <xdr:row>28</xdr:row>
      <xdr:rowOff>862671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2276" y="6097702"/>
          <a:ext cx="2355737" cy="6500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7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42523</xdr:colOff>
      <xdr:row>28</xdr:row>
      <xdr:rowOff>280648</xdr:rowOff>
    </xdr:from>
    <xdr:to>
      <xdr:col>7</xdr:col>
      <xdr:colOff>314667</xdr:colOff>
      <xdr:row>29</xdr:row>
      <xdr:rowOff>3719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4800" y="5800045"/>
          <a:ext cx="2406764" cy="7010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8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110559</xdr:colOff>
      <xdr:row>28</xdr:row>
      <xdr:rowOff>238126</xdr:rowOff>
    </xdr:from>
    <xdr:to>
      <xdr:col>7</xdr:col>
      <xdr:colOff>331675</xdr:colOff>
      <xdr:row>28</xdr:row>
      <xdr:rowOff>956220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6764" y="5757523"/>
          <a:ext cx="2491808" cy="71809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9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212612</xdr:colOff>
      <xdr:row>28</xdr:row>
      <xdr:rowOff>391206</xdr:rowOff>
    </xdr:from>
    <xdr:to>
      <xdr:col>7</xdr:col>
      <xdr:colOff>603818</xdr:colOff>
      <xdr:row>29</xdr:row>
      <xdr:rowOff>29232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4889" y="5910603"/>
          <a:ext cx="2525826" cy="74360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A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8506</xdr:colOff>
      <xdr:row>28</xdr:row>
      <xdr:rowOff>170090</xdr:rowOff>
    </xdr:from>
    <xdr:to>
      <xdr:col>7</xdr:col>
      <xdr:colOff>272144</xdr:colOff>
      <xdr:row>28</xdr:row>
      <xdr:rowOff>1015751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4711" y="5689487"/>
          <a:ext cx="2534330" cy="84566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B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416719</xdr:colOff>
      <xdr:row>28</xdr:row>
      <xdr:rowOff>187098</xdr:rowOff>
    </xdr:from>
    <xdr:to>
      <xdr:col>7</xdr:col>
      <xdr:colOff>102054</xdr:colOff>
      <xdr:row>29</xdr:row>
      <xdr:rowOff>3718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0692" y="5706495"/>
          <a:ext cx="2398259" cy="76061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C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59533</xdr:colOff>
      <xdr:row>28</xdr:row>
      <xdr:rowOff>212612</xdr:rowOff>
    </xdr:from>
    <xdr:to>
      <xdr:col>7</xdr:col>
      <xdr:colOff>51029</xdr:colOff>
      <xdr:row>28</xdr:row>
      <xdr:rowOff>854166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5738" y="5732009"/>
          <a:ext cx="2262188" cy="641554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D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119063</xdr:colOff>
      <xdr:row>28</xdr:row>
      <xdr:rowOff>93548</xdr:rowOff>
    </xdr:from>
    <xdr:to>
      <xdr:col>7</xdr:col>
      <xdr:colOff>399711</xdr:colOff>
      <xdr:row>28</xdr:row>
      <xdr:rowOff>854165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1340" y="6667499"/>
          <a:ext cx="2415268" cy="76061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E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93549</xdr:colOff>
      <xdr:row>28</xdr:row>
      <xdr:rowOff>331675</xdr:rowOff>
    </xdr:from>
    <xdr:to>
      <xdr:col>7</xdr:col>
      <xdr:colOff>170090</xdr:colOff>
      <xdr:row>29</xdr:row>
      <xdr:rowOff>3720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9754" y="6905626"/>
          <a:ext cx="2347233" cy="84566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F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119063</xdr:colOff>
      <xdr:row>27</xdr:row>
      <xdr:rowOff>127568</xdr:rowOff>
    </xdr:from>
    <xdr:to>
      <xdr:col>7</xdr:col>
      <xdr:colOff>314666</xdr:colOff>
      <xdr:row>28</xdr:row>
      <xdr:rowOff>760617</xdr:rowOff>
    </xdr:to>
    <xdr:pic>
      <xdr:nvPicPr>
        <xdr:cNvPr id="3" name="Picture 629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5268" y="6539934"/>
          <a:ext cx="2466295" cy="79463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10</xdr:row>
          <xdr:rowOff>171450</xdr:rowOff>
        </xdr:from>
        <xdr:to>
          <xdr:col>16</xdr:col>
          <xdr:colOff>628650</xdr:colOff>
          <xdr:row>16</xdr:row>
          <xdr:rowOff>19050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10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1A1818"/>
                  </a:solidFill>
                  <a:latin typeface="Arial"/>
                  <a:cs typeface="Arial"/>
                </a:rPr>
                <a:t>Crear Carta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Personalizado 2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1A1818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4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6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8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10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12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14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ctrlProp" Target="../ctrlProps/ctrlProp8.xml"/><Relationship Id="rId4" Type="http://schemas.openxmlformats.org/officeDocument/2006/relationships/vmlDrawing" Target="../drawings/vmlDrawing16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ctrlProp" Target="../ctrlProps/ctrlProp9.xml"/><Relationship Id="rId4" Type="http://schemas.openxmlformats.org/officeDocument/2006/relationships/vmlDrawing" Target="../drawings/vmlDrawing18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ctrlProp" Target="../ctrlProps/ctrlProp10.xml"/><Relationship Id="rId4" Type="http://schemas.openxmlformats.org/officeDocument/2006/relationships/vmlDrawing" Target="../drawings/vmlDrawing20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ctrlProp" Target="../ctrlProps/ctrlProp11.xml"/><Relationship Id="rId4" Type="http://schemas.openxmlformats.org/officeDocument/2006/relationships/vmlDrawing" Target="../drawings/vmlDrawing22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ctrlProp" Target="../ctrlProps/ctrlProp12.xml"/><Relationship Id="rId4" Type="http://schemas.openxmlformats.org/officeDocument/2006/relationships/vmlDrawing" Target="../drawings/vmlDrawing24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5" Type="http://schemas.openxmlformats.org/officeDocument/2006/relationships/ctrlProp" Target="../ctrlProps/ctrlProp13.xml"/><Relationship Id="rId4" Type="http://schemas.openxmlformats.org/officeDocument/2006/relationships/vmlDrawing" Target="../drawings/vmlDrawing26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5" Type="http://schemas.openxmlformats.org/officeDocument/2006/relationships/ctrlProp" Target="../ctrlProps/ctrlProp14.xml"/><Relationship Id="rId4" Type="http://schemas.openxmlformats.org/officeDocument/2006/relationships/vmlDrawing" Target="../drawings/vmlDrawing28.v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Relationship Id="rId5" Type="http://schemas.openxmlformats.org/officeDocument/2006/relationships/ctrlProp" Target="../ctrlProps/ctrlProp15.xml"/><Relationship Id="rId4" Type="http://schemas.openxmlformats.org/officeDocument/2006/relationships/vmlDrawing" Target="../drawings/vmlDrawing3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16.xml"/><Relationship Id="rId4" Type="http://schemas.openxmlformats.org/officeDocument/2006/relationships/vmlDrawing" Target="../drawings/vmlDrawing3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B140"/>
  <sheetViews>
    <sheetView showGridLines="0" topLeftCell="A131" zoomScale="110" zoomScaleNormal="110" workbookViewId="0">
      <selection activeCell="D129" sqref="D129"/>
    </sheetView>
  </sheetViews>
  <sheetFormatPr baseColWidth="10" defaultColWidth="11" defaultRowHeight="14.25" x14ac:dyDescent="0.2"/>
  <cols>
    <col min="1" max="1" width="21.25" style="23" customWidth="1"/>
    <col min="2" max="2" width="75" style="23" customWidth="1"/>
    <col min="3" max="16384" width="11" style="23"/>
  </cols>
  <sheetData>
    <row r="1" hidden="1" x14ac:dyDescent="0.2"/>
    <row r="2" hidden="1" x14ac:dyDescent="0.2"/>
    <row r="3" hidden="1" x14ac:dyDescent="0.2"/>
    <row r="4" hidden="1" x14ac:dyDescent="0.2"/>
    <row r="5" hidden="1" x14ac:dyDescent="0.2"/>
    <row r="6" hidden="1" x14ac:dyDescent="0.2"/>
    <row r="7" hidden="1" x14ac:dyDescent="0.2"/>
    <row r="8" hidden="1" x14ac:dyDescent="0.2"/>
    <row r="9" hidden="1" x14ac:dyDescent="0.2"/>
    <row r="10" hidden="1" x14ac:dyDescent="0.2"/>
    <row r="11" hidden="1" x14ac:dyDescent="0.2"/>
    <row r="12" hidden="1" x14ac:dyDescent="0.2"/>
    <row r="13" ht="13.5" hidden="1" customHeight="1" x14ac:dyDescent="0.2"/>
    <row r="14" hidden="1" x14ac:dyDescent="0.2"/>
    <row r="15" hidden="1" x14ac:dyDescent="0.2"/>
    <row r="16" hidden="1" x14ac:dyDescent="0.2"/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t="13.5" hidden="1" customHeight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t="13.5" hidden="1" customHeight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t="12.75" hidden="1" customHeight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t="12.75" hidden="1" customHeight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t="13.5" hidden="1" customHeight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t="13.5" hidden="1" customHeight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t="13.5" hidden="1" customHeight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t="13.5" hidden="1" customHeight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spans="1:2" hidden="1" x14ac:dyDescent="0.2"/>
    <row r="130" spans="1:2" hidden="1" x14ac:dyDescent="0.2"/>
    <row r="132" spans="1:2" x14ac:dyDescent="0.2">
      <c r="A132" s="25" t="s">
        <v>101</v>
      </c>
      <c r="B132" s="29" t="s">
        <v>233</v>
      </c>
    </row>
    <row r="133" spans="1:2" x14ac:dyDescent="0.2">
      <c r="A133" s="25" t="s">
        <v>107</v>
      </c>
      <c r="B133" s="30">
        <v>44608</v>
      </c>
    </row>
    <row r="134" spans="1:2" x14ac:dyDescent="0.2">
      <c r="A134" s="25" t="s">
        <v>108</v>
      </c>
      <c r="B134" s="30">
        <v>44599</v>
      </c>
    </row>
    <row r="135" spans="1:2" x14ac:dyDescent="0.2">
      <c r="A135" s="25" t="s">
        <v>109</v>
      </c>
      <c r="B135" s="31">
        <v>44609</v>
      </c>
    </row>
    <row r="136" spans="1:2" x14ac:dyDescent="0.2">
      <c r="A136" s="25" t="s">
        <v>102</v>
      </c>
      <c r="B136" s="32" t="s">
        <v>219</v>
      </c>
    </row>
    <row r="137" spans="1:2" x14ac:dyDescent="0.2">
      <c r="A137" s="25" t="s">
        <v>103</v>
      </c>
      <c r="B137" s="33">
        <v>2</v>
      </c>
    </row>
    <row r="138" spans="1:2" x14ac:dyDescent="0.2">
      <c r="A138" s="25" t="s">
        <v>104</v>
      </c>
      <c r="B138" s="29" t="s">
        <v>196</v>
      </c>
    </row>
    <row r="139" spans="1:2" x14ac:dyDescent="0.2">
      <c r="A139" s="25" t="s">
        <v>143</v>
      </c>
      <c r="B139" s="29" t="s">
        <v>234</v>
      </c>
    </row>
    <row r="140" spans="1:2" x14ac:dyDescent="0.2">
      <c r="A140" s="25" t="s">
        <v>113</v>
      </c>
      <c r="B140" s="29" t="s">
        <v>235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O59"/>
  <sheetViews>
    <sheetView topLeftCell="A16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16.5" style="26" customWidth="1"/>
    <col min="9" max="9" width="15.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10" t="s">
        <v>134</v>
      </c>
      <c r="B6" s="84" t="s">
        <v>152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160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7" t="s">
        <v>16</v>
      </c>
      <c r="G15" s="7" t="s">
        <v>17</v>
      </c>
      <c r="H15" s="39" t="s">
        <v>161</v>
      </c>
      <c r="I15" s="92" t="s">
        <v>18</v>
      </c>
      <c r="J15" s="93"/>
      <c r="K15" s="4"/>
      <c r="L15" s="17" t="s">
        <v>22</v>
      </c>
      <c r="M15" s="88" t="s">
        <v>163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12.7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11" t="s">
        <v>162</v>
      </c>
      <c r="I18" s="96">
        <v>69375000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44600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69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8"/>
      <c r="B34" s="9"/>
      <c r="C34" s="9"/>
      <c r="D34" s="9"/>
      <c r="E34" s="9"/>
      <c r="F34" s="9"/>
      <c r="G34" s="9"/>
      <c r="H34" s="37"/>
      <c r="I34" s="37"/>
      <c r="J34" s="9"/>
      <c r="K34" s="9"/>
      <c r="L34" s="9"/>
      <c r="M34" s="9"/>
      <c r="N34" s="9"/>
      <c r="O34" s="9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F31:K31"/>
    <mergeCell ref="C30:K30"/>
    <mergeCell ref="C29:K29"/>
    <mergeCell ref="B27:O27"/>
    <mergeCell ref="B26:O26"/>
    <mergeCell ref="A35:O59"/>
    <mergeCell ref="A33:O33"/>
    <mergeCell ref="B6:G6"/>
    <mergeCell ref="M6:N6"/>
    <mergeCell ref="C13:O13"/>
    <mergeCell ref="M15:N15"/>
    <mergeCell ref="M21:N21"/>
    <mergeCell ref="D23:E23"/>
    <mergeCell ref="D24:E24"/>
    <mergeCell ref="I15:J15"/>
    <mergeCell ref="I16:J16"/>
    <mergeCell ref="I17:J17"/>
    <mergeCell ref="I18:J18"/>
    <mergeCell ref="I22:J22"/>
    <mergeCell ref="I23:J23"/>
    <mergeCell ref="C31:E31"/>
    <mergeCell ref="N25:O25"/>
    <mergeCell ref="A18:C18"/>
    <mergeCell ref="D21:E21"/>
    <mergeCell ref="D22:E22"/>
    <mergeCell ref="A22:C22"/>
    <mergeCell ref="A23:C23"/>
    <mergeCell ref="M23:N23"/>
    <mergeCell ref="A19:C19"/>
    <mergeCell ref="A20:C20"/>
    <mergeCell ref="A21:C21"/>
    <mergeCell ref="I24:J24"/>
    <mergeCell ref="A24:C24"/>
    <mergeCell ref="M19:N19"/>
    <mergeCell ref="D18:E18"/>
    <mergeCell ref="D19:E19"/>
    <mergeCell ref="D20:E20"/>
    <mergeCell ref="I21:J21"/>
    <mergeCell ref="I19:J19"/>
    <mergeCell ref="A1:O2"/>
    <mergeCell ref="K6:L6"/>
    <mergeCell ref="A16:C16"/>
    <mergeCell ref="M4:N4"/>
    <mergeCell ref="K4:L4"/>
    <mergeCell ref="A15:C15"/>
    <mergeCell ref="A9:B9"/>
    <mergeCell ref="A11:B11"/>
    <mergeCell ref="A13:B13"/>
    <mergeCell ref="D15:E15"/>
    <mergeCell ref="D16:E16"/>
    <mergeCell ref="C9:O9"/>
    <mergeCell ref="D17:E17"/>
    <mergeCell ref="A17:C17"/>
    <mergeCell ref="A4:B4"/>
    <mergeCell ref="E4:F4"/>
    <mergeCell ref="C11:O11"/>
    <mergeCell ref="M17:N17"/>
    <mergeCell ref="I20:J20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7800-B765-48FA-A3B8-E9F90D90471D}">
  <sheetPr codeName="Hoja5">
    <pageSetUpPr fitToPage="1"/>
  </sheetPr>
  <dimension ref="A1:O59"/>
  <sheetViews>
    <sheetView topLeftCell="A22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17.62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38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164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48.75" customHeight="1" x14ac:dyDescent="0.2">
      <c r="A15" s="69" t="s">
        <v>6</v>
      </c>
      <c r="B15" s="70"/>
      <c r="C15" s="70"/>
      <c r="D15" s="73" t="s">
        <v>14</v>
      </c>
      <c r="E15" s="73"/>
      <c r="F15" s="39" t="s">
        <v>16</v>
      </c>
      <c r="G15" s="39" t="s">
        <v>17</v>
      </c>
      <c r="H15" s="39" t="s">
        <v>166</v>
      </c>
      <c r="I15" s="92" t="s">
        <v>18</v>
      </c>
      <c r="J15" s="93"/>
      <c r="K15" s="4"/>
      <c r="L15" s="17" t="s">
        <v>22</v>
      </c>
      <c r="M15" s="88" t="s">
        <v>165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2</v>
      </c>
      <c r="N17" s="53"/>
    </row>
    <row r="18" spans="1:15" ht="77.2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168</v>
      </c>
      <c r="I18" s="101" t="s">
        <v>167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44600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158</v>
      </c>
      <c r="O28" s="16" t="s">
        <v>117</v>
      </c>
    </row>
    <row r="29" spans="1:15" ht="72.7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0C460-7BDA-4F82-AE79-1C4B6BEFF4D0}">
  <sheetPr codeName="Hoja6">
    <pageSetUpPr fitToPage="1"/>
  </sheetPr>
  <dimension ref="A1:O59"/>
  <sheetViews>
    <sheetView topLeftCell="A19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0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38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169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39" t="s">
        <v>16</v>
      </c>
      <c r="G15" s="39" t="s">
        <v>17</v>
      </c>
      <c r="H15" s="39" t="s">
        <v>161</v>
      </c>
      <c r="I15" s="92" t="s">
        <v>18</v>
      </c>
      <c r="J15" s="93"/>
      <c r="K15" s="4"/>
      <c r="L15" s="17" t="s">
        <v>22</v>
      </c>
      <c r="M15" s="88" t="s">
        <v>170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28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162</v>
      </c>
      <c r="I18" s="96">
        <v>69375000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44600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54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3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E7B01-B261-469E-80E9-F2D589F343D0}">
  <sheetPr codeName="Hoja7">
    <pageSetUpPr fitToPage="1"/>
  </sheetPr>
  <dimension ref="A1:O59"/>
  <sheetViews>
    <sheetView topLeftCell="A16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0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171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173</v>
      </c>
      <c r="I15" s="92" t="s">
        <v>18</v>
      </c>
      <c r="J15" s="93"/>
      <c r="K15" s="4"/>
      <c r="L15" s="17" t="s">
        <v>22</v>
      </c>
      <c r="M15" s="88" t="s">
        <v>172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28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174</v>
      </c>
      <c r="I18" s="96">
        <v>18500000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44600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57.7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62DC5-C921-4CF4-B88C-ED72FED7FC3C}">
  <sheetPr codeName="Hoja8">
    <pageSetUpPr fitToPage="1"/>
  </sheetPr>
  <dimension ref="A1:O59"/>
  <sheetViews>
    <sheetView topLeftCell="A28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0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175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176</v>
      </c>
      <c r="I15" s="92" t="s">
        <v>18</v>
      </c>
      <c r="J15" s="93"/>
      <c r="K15" s="4"/>
      <c r="L15" s="17" t="s">
        <v>22</v>
      </c>
      <c r="M15" s="88" t="s">
        <v>177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28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162</v>
      </c>
      <c r="I18" s="96">
        <v>69375000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44601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66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7B0B0-9A0F-4E69-9846-80696D071CAD}">
  <sheetPr codeName="Hoja9">
    <pageSetUpPr fitToPage="1"/>
  </sheetPr>
  <dimension ref="A1:O59"/>
  <sheetViews>
    <sheetView topLeftCell="A19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0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178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180</v>
      </c>
      <c r="I15" s="92" t="s">
        <v>18</v>
      </c>
      <c r="J15" s="93"/>
      <c r="K15" s="4"/>
      <c r="L15" s="17" t="s">
        <v>22</v>
      </c>
      <c r="M15" s="88" t="s">
        <v>179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54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181</v>
      </c>
      <c r="I18" s="101" t="s">
        <v>182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74.2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9E17A-E25A-4473-9DC0-5976FB30CA5C}">
  <sheetPr codeName="Hoja10">
    <pageSetUpPr fitToPage="1"/>
  </sheetPr>
  <dimension ref="A1:O59"/>
  <sheetViews>
    <sheetView topLeftCell="A22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0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183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184</v>
      </c>
      <c r="I15" s="92" t="s">
        <v>18</v>
      </c>
      <c r="J15" s="93"/>
      <c r="K15" s="4"/>
      <c r="L15" s="17" t="s">
        <v>22</v>
      </c>
      <c r="M15" s="88" t="s">
        <v>186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0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185</v>
      </c>
      <c r="I18" s="101">
        <v>11562500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77.2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73B18-FDBA-4A0A-B4D5-67FB5AF4725B}">
  <sheetPr codeName="Hoja11">
    <pageSetUpPr fitToPage="1"/>
  </sheetPr>
  <dimension ref="A1:O59"/>
  <sheetViews>
    <sheetView topLeftCell="A19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188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187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189</v>
      </c>
      <c r="I15" s="92" t="s">
        <v>18</v>
      </c>
      <c r="J15" s="93"/>
      <c r="K15" s="4"/>
      <c r="L15" s="17" t="s">
        <v>22</v>
      </c>
      <c r="M15" s="88" t="s">
        <v>192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0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190</v>
      </c>
      <c r="I18" s="101" t="s">
        <v>191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80.2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BFDDE-4608-4481-A686-D2F04E6ACE0D}">
  <sheetPr codeName="Hoja12">
    <pageSetUpPr fitToPage="1"/>
  </sheetPr>
  <dimension ref="A1:O59"/>
  <sheetViews>
    <sheetView topLeftCell="A23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193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196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176</v>
      </c>
      <c r="I15" s="92" t="s">
        <v>18</v>
      </c>
      <c r="J15" s="93"/>
      <c r="K15" s="4"/>
      <c r="L15" s="17" t="s">
        <v>22</v>
      </c>
      <c r="M15" s="88" t="s">
        <v>195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0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194</v>
      </c>
      <c r="I18" s="101">
        <v>69375000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87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1AFD1-5D74-4C23-ADE6-54F22AEAACC6}">
  <sheetPr codeName="Hoja13">
    <pageSetUpPr fitToPage="1"/>
  </sheetPr>
  <dimension ref="A1:O59"/>
  <sheetViews>
    <sheetView topLeftCell="A19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197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153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176</v>
      </c>
      <c r="I15" s="92" t="s">
        <v>18</v>
      </c>
      <c r="J15" s="93"/>
      <c r="K15" s="4"/>
      <c r="L15" s="17" t="s">
        <v>22</v>
      </c>
      <c r="M15" s="88" t="s">
        <v>198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199</v>
      </c>
      <c r="I18" s="101">
        <v>18500000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44595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84.7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795FF-EAF2-4DFB-971E-1622F99234B1}">
  <sheetPr codeName="Hoja14">
    <pageSetUpPr fitToPage="1"/>
  </sheetPr>
  <dimension ref="A1:O59"/>
  <sheetViews>
    <sheetView topLeftCell="A19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200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187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201</v>
      </c>
      <c r="I15" s="92" t="s">
        <v>18</v>
      </c>
      <c r="J15" s="93"/>
      <c r="K15" s="4"/>
      <c r="L15" s="17" t="s">
        <v>22</v>
      </c>
      <c r="M15" s="88" t="s">
        <v>204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3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202</v>
      </c>
      <c r="I18" s="101" t="s">
        <v>203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74.2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2455-48E3-498E-B2DB-59BC63D6D0A5}">
  <sheetPr codeName="Hoja15">
    <pageSetUpPr fitToPage="1"/>
  </sheetPr>
  <dimension ref="A1:O59"/>
  <sheetViews>
    <sheetView topLeftCell="A22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206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207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29.45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184</v>
      </c>
      <c r="I15" s="92" t="s">
        <v>18</v>
      </c>
      <c r="J15" s="93"/>
      <c r="K15" s="4"/>
      <c r="L15" s="17" t="s">
        <v>22</v>
      </c>
      <c r="M15" s="88" t="s">
        <v>205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3</v>
      </c>
      <c r="N17" s="53"/>
    </row>
    <row r="18" spans="1:15" ht="25.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208</v>
      </c>
      <c r="I18" s="101">
        <v>11562500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44595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69.7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8BB1B-D3FF-4F70-88D3-8F221C3687AC}">
  <sheetPr codeName="Hoja16">
    <pageSetUpPr fitToPage="1"/>
  </sheetPr>
  <dimension ref="A1:O59"/>
  <sheetViews>
    <sheetView topLeftCell="A31" zoomScale="112" zoomScaleNormal="112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209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210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63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212</v>
      </c>
      <c r="I15" s="92" t="s">
        <v>18</v>
      </c>
      <c r="J15" s="93"/>
      <c r="K15" s="4"/>
      <c r="L15" s="17" t="s">
        <v>22</v>
      </c>
      <c r="M15" s="88" t="s">
        <v>214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/>
      <c r="N17" s="53"/>
    </row>
    <row r="18" spans="1:15" ht="7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211</v>
      </c>
      <c r="I18" s="101" t="s">
        <v>213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67.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82B8-3EAF-455A-944D-B631B213A048}">
  <sheetPr codeName="Hoja17">
    <pageSetUpPr fitToPage="1"/>
  </sheetPr>
  <dimension ref="A1:O59"/>
  <sheetViews>
    <sheetView tabSelected="1" zoomScale="115" zoomScaleNormal="115" workbookViewId="0">
      <selection activeCell="C29" sqref="C29:K2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215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207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63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216</v>
      </c>
      <c r="I15" s="92" t="s">
        <v>18</v>
      </c>
      <c r="J15" s="93"/>
      <c r="K15" s="4"/>
      <c r="L15" s="17" t="s">
        <v>22</v>
      </c>
      <c r="M15" s="88" t="s">
        <v>219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2</v>
      </c>
      <c r="N17" s="53"/>
    </row>
    <row r="18" spans="1:15" ht="7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217</v>
      </c>
      <c r="I18" s="101" t="s">
        <v>218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44599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92.2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B83C2-1546-4FAD-A143-2BD2577FC0C2}">
  <sheetPr codeName="Hoja18">
    <pageSetUpPr fitToPage="1"/>
  </sheetPr>
  <dimension ref="A1:O59"/>
  <sheetViews>
    <sheetView zoomScale="112" zoomScaleNormal="112" workbookViewId="0">
      <selection activeCell="A35" sqref="A35:O5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221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220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63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222</v>
      </c>
      <c r="I15" s="92" t="s">
        <v>18</v>
      </c>
      <c r="J15" s="93"/>
      <c r="K15" s="4"/>
      <c r="L15" s="17" t="s">
        <v>22</v>
      </c>
      <c r="M15" s="88" t="s">
        <v>225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2</v>
      </c>
      <c r="N17" s="53"/>
    </row>
    <row r="18" spans="1:15" ht="7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223</v>
      </c>
      <c r="I18" s="101" t="s">
        <v>224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44592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ht="61.5" customHeight="1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86FBC-B0FD-4430-8122-05108A0D556A}">
  <sheetPr codeName="Hoja19">
    <pageSetUpPr fitToPage="1"/>
  </sheetPr>
  <dimension ref="A1:O59"/>
  <sheetViews>
    <sheetView topLeftCell="A4" zoomScale="112" zoomScaleNormal="112" workbookViewId="0">
      <selection activeCell="M19" sqref="M19:N19"/>
    </sheetView>
  </sheetViews>
  <sheetFormatPr baseColWidth="10" defaultColWidth="11" defaultRowHeight="12.75" x14ac:dyDescent="0.2"/>
  <cols>
    <col min="1" max="1" width="13.25" style="26" customWidth="1"/>
    <col min="2" max="2" width="11" style="26"/>
    <col min="3" max="3" width="5.75" style="26" customWidth="1"/>
    <col min="4" max="4" width="1.75" style="26" customWidth="1"/>
    <col min="5" max="5" width="7.25" style="26" customWidth="1"/>
    <col min="6" max="6" width="11" style="26" customWidth="1"/>
    <col min="7" max="7" width="9.75" style="26" customWidth="1"/>
    <col min="8" max="8" width="26.375" style="26" customWidth="1"/>
    <col min="9" max="9" width="9.75" style="26" customWidth="1"/>
    <col min="10" max="10" width="2.25" style="26" customWidth="1"/>
    <col min="11" max="11" width="13.25" style="26" customWidth="1"/>
    <col min="12" max="12" width="10.5" style="26" customWidth="1"/>
    <col min="13" max="13" width="8.25" style="26" customWidth="1"/>
    <col min="14" max="14" width="48.125" style="26" customWidth="1"/>
    <col min="15" max="15" width="4" style="26" hidden="1" customWidth="1"/>
    <col min="16" max="16384" width="11" style="26"/>
  </cols>
  <sheetData>
    <row r="1" spans="1:15" ht="12.75" customHeight="1" x14ac:dyDescent="0.2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O1" s="61"/>
    </row>
    <row r="2" spans="1:15" ht="12.75" customHeight="1" x14ac:dyDescent="0.2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51"/>
      <c r="O2" s="64"/>
    </row>
    <row r="3" spans="1:15" ht="12.7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2"/>
      <c r="O3" s="2"/>
    </row>
    <row r="4" spans="1:15" ht="14.25" x14ac:dyDescent="0.2">
      <c r="A4" s="48" t="s">
        <v>1</v>
      </c>
      <c r="B4" s="49"/>
      <c r="C4" s="5" t="s">
        <v>146</v>
      </c>
      <c r="D4" s="3"/>
      <c r="E4" s="48" t="s">
        <v>25</v>
      </c>
      <c r="F4" s="49"/>
      <c r="G4" s="5" t="str">
        <f>IF(C4="","X","")</f>
        <v/>
      </c>
      <c r="H4" s="3"/>
      <c r="I4" s="3"/>
      <c r="J4" s="3"/>
      <c r="K4" s="48" t="s">
        <v>133</v>
      </c>
      <c r="L4" s="64"/>
      <c r="M4" s="67" t="s">
        <v>159</v>
      </c>
      <c r="N4" s="68"/>
      <c r="O4" s="2"/>
    </row>
    <row r="5" spans="1:15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4"/>
      <c r="L5" s="4"/>
      <c r="M5" s="4"/>
      <c r="N5" s="2"/>
      <c r="O5" s="2"/>
    </row>
    <row r="6" spans="1:15" ht="21.4" customHeight="1" x14ac:dyDescent="0.2">
      <c r="A6" s="45" t="s">
        <v>134</v>
      </c>
      <c r="B6" s="84" t="s">
        <v>157</v>
      </c>
      <c r="C6" s="84"/>
      <c r="D6" s="84"/>
      <c r="E6" s="84"/>
      <c r="F6" s="84"/>
      <c r="G6" s="85"/>
      <c r="H6" s="41"/>
      <c r="I6" s="41"/>
      <c r="J6" s="3"/>
      <c r="K6" s="48" t="s">
        <v>2</v>
      </c>
      <c r="L6" s="64"/>
      <c r="M6" s="86"/>
      <c r="N6" s="87"/>
      <c r="O6" s="18"/>
    </row>
    <row r="7" spans="1:15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4"/>
      <c r="M7" s="4"/>
      <c r="N7" s="2"/>
      <c r="O7" s="2"/>
    </row>
    <row r="8" spans="1:15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4"/>
      <c r="M8" s="4"/>
      <c r="N8" s="2"/>
      <c r="O8" s="2"/>
    </row>
    <row r="9" spans="1:15" ht="14.25" x14ac:dyDescent="0.2">
      <c r="A9" s="71" t="s">
        <v>3</v>
      </c>
      <c r="B9" s="71"/>
      <c r="C9" s="50" t="s">
        <v>226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51"/>
      <c r="O9" s="51"/>
    </row>
    <row r="10" spans="1:15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4"/>
      <c r="M10" s="4"/>
      <c r="N10" s="2"/>
      <c r="O10" s="2"/>
    </row>
    <row r="11" spans="1:15" ht="14.25" x14ac:dyDescent="0.2">
      <c r="A11" s="71" t="s">
        <v>4</v>
      </c>
      <c r="B11" s="72"/>
      <c r="C11" s="50" t="s">
        <v>145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51"/>
      <c r="O11" s="51"/>
    </row>
    <row r="12" spans="1:15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4"/>
      <c r="M12" s="4"/>
      <c r="N12" s="2"/>
      <c r="O12" s="2"/>
    </row>
    <row r="13" spans="1:15" ht="14.25" x14ac:dyDescent="0.2">
      <c r="A13" s="71" t="s">
        <v>5</v>
      </c>
      <c r="B13" s="72"/>
      <c r="C13" s="50" t="s">
        <v>230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51"/>
      <c r="O13" s="51"/>
    </row>
    <row r="14" spans="1:15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4"/>
      <c r="M14" s="4"/>
      <c r="N14" s="2"/>
      <c r="O14" s="2"/>
    </row>
    <row r="15" spans="1:15" ht="63" customHeight="1" x14ac:dyDescent="0.2">
      <c r="A15" s="69" t="s">
        <v>6</v>
      </c>
      <c r="B15" s="70"/>
      <c r="C15" s="70"/>
      <c r="D15" s="73" t="s">
        <v>14</v>
      </c>
      <c r="E15" s="73"/>
      <c r="F15" s="47" t="s">
        <v>16</v>
      </c>
      <c r="G15" s="47" t="s">
        <v>17</v>
      </c>
      <c r="H15" s="47" t="s">
        <v>227</v>
      </c>
      <c r="I15" s="92" t="s">
        <v>18</v>
      </c>
      <c r="J15" s="93"/>
      <c r="K15" s="4"/>
      <c r="L15" s="17" t="s">
        <v>22</v>
      </c>
      <c r="M15" s="88" t="s">
        <v>231</v>
      </c>
      <c r="N15" s="89"/>
    </row>
    <row r="16" spans="1:15" ht="12.75" customHeight="1" x14ac:dyDescent="0.2">
      <c r="A16" s="65" t="s">
        <v>7</v>
      </c>
      <c r="B16" s="66"/>
      <c r="C16" s="66"/>
      <c r="D16" s="66"/>
      <c r="E16" s="66"/>
      <c r="F16" s="6"/>
      <c r="G16" s="6"/>
      <c r="H16" s="6"/>
      <c r="I16" s="54"/>
      <c r="J16" s="55"/>
      <c r="K16" s="4"/>
      <c r="L16" s="12"/>
      <c r="M16" s="27"/>
      <c r="N16" s="28"/>
    </row>
    <row r="17" spans="1:15" ht="12.75" customHeight="1" x14ac:dyDescent="0.2">
      <c r="A17" s="74" t="s">
        <v>8</v>
      </c>
      <c r="B17" s="66"/>
      <c r="C17" s="66"/>
      <c r="D17" s="66"/>
      <c r="E17" s="66"/>
      <c r="F17" s="6"/>
      <c r="G17" s="6"/>
      <c r="H17" s="6"/>
      <c r="I17" s="94"/>
      <c r="J17" s="95"/>
      <c r="K17" s="4"/>
      <c r="L17" s="12" t="s">
        <v>21</v>
      </c>
      <c r="M17" s="52">
        <v>1</v>
      </c>
      <c r="N17" s="53"/>
    </row>
    <row r="18" spans="1:15" ht="75" customHeight="1" x14ac:dyDescent="0.2">
      <c r="A18" s="77" t="s">
        <v>9</v>
      </c>
      <c r="B18" s="66"/>
      <c r="C18" s="66"/>
      <c r="D18" s="78" t="s">
        <v>131</v>
      </c>
      <c r="E18" s="78"/>
      <c r="F18" s="11">
        <v>44592</v>
      </c>
      <c r="G18" s="11">
        <v>46112</v>
      </c>
      <c r="H18" s="44" t="s">
        <v>228</v>
      </c>
      <c r="I18" s="101" t="s">
        <v>229</v>
      </c>
      <c r="J18" s="97"/>
      <c r="K18" s="4"/>
      <c r="L18" s="12"/>
      <c r="M18" s="27"/>
      <c r="N18" s="28"/>
    </row>
    <row r="19" spans="1:15" ht="24" customHeight="1" x14ac:dyDescent="0.2">
      <c r="A19" s="77" t="s">
        <v>10</v>
      </c>
      <c r="B19" s="66"/>
      <c r="C19" s="66"/>
      <c r="D19" s="78"/>
      <c r="E19" s="78"/>
      <c r="F19" s="11"/>
      <c r="G19" s="11"/>
      <c r="H19" s="11"/>
      <c r="I19" s="56"/>
      <c r="J19" s="57"/>
      <c r="K19" s="4"/>
      <c r="L19" s="15" t="s">
        <v>23</v>
      </c>
      <c r="M19" s="80">
        <v>44600</v>
      </c>
      <c r="N19" s="81"/>
    </row>
    <row r="20" spans="1:15" ht="12.75" customHeight="1" x14ac:dyDescent="0.2">
      <c r="A20" s="74" t="s">
        <v>11</v>
      </c>
      <c r="B20" s="66"/>
      <c r="C20" s="66"/>
      <c r="D20" s="66"/>
      <c r="E20" s="66"/>
      <c r="F20" s="6"/>
      <c r="G20" s="6"/>
      <c r="H20" s="6"/>
      <c r="I20" s="54"/>
      <c r="J20" s="55"/>
      <c r="K20" s="4"/>
      <c r="L20" s="4"/>
      <c r="M20" s="2"/>
      <c r="N20" s="2"/>
    </row>
    <row r="21" spans="1:15" ht="27" customHeight="1" x14ac:dyDescent="0.2">
      <c r="A21" s="74" t="s">
        <v>12</v>
      </c>
      <c r="B21" s="66"/>
      <c r="C21" s="66"/>
      <c r="D21" s="78"/>
      <c r="E21" s="78"/>
      <c r="F21" s="11"/>
      <c r="G21" s="11"/>
      <c r="H21" s="11"/>
      <c r="I21" s="56"/>
      <c r="J21" s="57"/>
      <c r="K21" s="4"/>
      <c r="L21" s="42" t="s">
        <v>24</v>
      </c>
      <c r="M21" s="90" t="str">
        <f>IF(D23="X",IF(Hoja4!#REF!="","",Hoja4!#REF!),"")</f>
        <v/>
      </c>
      <c r="N21" s="91"/>
    </row>
    <row r="22" spans="1:15" ht="12.75" customHeight="1" x14ac:dyDescent="0.2">
      <c r="A22" s="74" t="s">
        <v>13</v>
      </c>
      <c r="B22" s="66"/>
      <c r="C22" s="66"/>
      <c r="D22" s="78"/>
      <c r="E22" s="78"/>
      <c r="F22" s="11"/>
      <c r="G22" s="11"/>
      <c r="H22" s="11"/>
      <c r="I22" s="56"/>
      <c r="J22" s="57"/>
      <c r="K22" s="4"/>
      <c r="L22" s="43"/>
      <c r="M22" s="13"/>
      <c r="N22" s="14"/>
    </row>
    <row r="23" spans="1:15" ht="12.75" customHeight="1" x14ac:dyDescent="0.2">
      <c r="A23" s="77" t="s">
        <v>112</v>
      </c>
      <c r="B23" s="66"/>
      <c r="C23" s="66"/>
      <c r="D23" s="78"/>
      <c r="E23" s="78"/>
      <c r="F23" s="11"/>
      <c r="G23" s="11"/>
      <c r="H23" s="11"/>
      <c r="I23" s="56"/>
      <c r="J23" s="57"/>
      <c r="K23" s="4"/>
      <c r="L23" s="43" t="s">
        <v>21</v>
      </c>
      <c r="M23" s="79" t="str">
        <f>IF(M21&lt;&gt;"",IF(Hoja4!#REF!="","",Hoja4!#REF!),"")</f>
        <v/>
      </c>
      <c r="N23" s="76"/>
    </row>
    <row r="24" spans="1:15" ht="12.75" customHeight="1" x14ac:dyDescent="0.2">
      <c r="A24" s="77" t="s">
        <v>19</v>
      </c>
      <c r="B24" s="66"/>
      <c r="C24" s="66"/>
      <c r="D24" s="66"/>
      <c r="E24" s="66"/>
      <c r="F24" s="6"/>
      <c r="G24" s="6"/>
      <c r="H24" s="6"/>
      <c r="I24" s="54"/>
      <c r="J24" s="55"/>
      <c r="K24" s="4"/>
      <c r="L24" s="43"/>
      <c r="M24" s="13"/>
      <c r="N24" s="14"/>
    </row>
    <row r="25" spans="1:15" ht="22.5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4"/>
      <c r="L25" s="4"/>
      <c r="M25" s="15" t="s">
        <v>23</v>
      </c>
      <c r="N25" s="75" t="str">
        <f>IF(M21&lt;&gt;"",IF(Hoja4!#REF!="","",Hoja4!#REF!),"")</f>
        <v/>
      </c>
      <c r="O25" s="76"/>
    </row>
    <row r="26" spans="1:15" x14ac:dyDescent="0.2">
      <c r="A26" s="3" t="s">
        <v>15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</row>
    <row r="27" spans="1:15" x14ac:dyDescent="0.2">
      <c r="A27" s="3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</row>
    <row r="28" spans="1:15" x14ac:dyDescent="0.2">
      <c r="A28" s="2"/>
      <c r="B28" s="2"/>
      <c r="C28" s="3"/>
      <c r="D28" s="3"/>
      <c r="E28" s="3"/>
      <c r="F28" s="3"/>
      <c r="G28" s="3"/>
      <c r="H28" s="3"/>
      <c r="I28" s="3"/>
      <c r="J28" s="3"/>
      <c r="K28" s="4"/>
      <c r="L28" s="4"/>
      <c r="M28" s="4"/>
      <c r="N28" s="16" t="s">
        <v>155</v>
      </c>
      <c r="O28" s="16" t="s">
        <v>117</v>
      </c>
    </row>
    <row r="29" spans="1:15" x14ac:dyDescent="0.2">
      <c r="A29" s="3"/>
      <c r="B29" s="3"/>
      <c r="C29" s="48" t="s">
        <v>20</v>
      </c>
      <c r="D29" s="48"/>
      <c r="E29" s="48"/>
      <c r="F29" s="48"/>
      <c r="G29" s="48"/>
      <c r="H29" s="48"/>
      <c r="I29" s="48"/>
      <c r="J29" s="48"/>
      <c r="K29" s="48"/>
      <c r="L29" s="4"/>
      <c r="M29" s="4"/>
      <c r="N29" s="16" t="s">
        <v>156</v>
      </c>
      <c r="O29" s="16" t="s">
        <v>126</v>
      </c>
    </row>
    <row r="30" spans="1:15" x14ac:dyDescent="0.2">
      <c r="A30" s="3"/>
      <c r="B30" s="3"/>
      <c r="C30" s="100" t="s">
        <v>116</v>
      </c>
      <c r="D30" s="100"/>
      <c r="E30" s="100"/>
      <c r="F30" s="100"/>
      <c r="G30" s="100"/>
      <c r="H30" s="100"/>
      <c r="I30" s="100"/>
      <c r="J30" s="100"/>
      <c r="K30" s="100"/>
      <c r="L30" s="4"/>
      <c r="M30" s="4"/>
      <c r="N30" s="2"/>
      <c r="O30" s="2"/>
    </row>
    <row r="31" spans="1:15" x14ac:dyDescent="0.2">
      <c r="A31" s="3"/>
      <c r="B31" s="3"/>
      <c r="C31" s="98" t="s">
        <v>110</v>
      </c>
      <c r="D31" s="98"/>
      <c r="E31" s="98"/>
      <c r="F31" s="99"/>
      <c r="G31" s="99"/>
      <c r="H31" s="99"/>
      <c r="I31" s="99"/>
      <c r="J31" s="99"/>
      <c r="K31" s="99"/>
      <c r="L31" s="4"/>
      <c r="M31" s="4"/>
      <c r="N31" s="2"/>
      <c r="O31" s="2"/>
    </row>
    <row r="32" spans="1:15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2"/>
      <c r="L32" s="2"/>
      <c r="M32" s="2"/>
      <c r="N32" s="2"/>
      <c r="O32" s="2"/>
    </row>
    <row r="33" spans="1:15" x14ac:dyDescent="0.2">
      <c r="A33" s="83" t="s">
        <v>26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</row>
    <row r="34" spans="1:15" ht="15" x14ac:dyDescent="0.2">
      <c r="A34" s="46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ht="12.75" customHeight="1" x14ac:dyDescent="0.2">
      <c r="A35" s="82" t="s">
        <v>27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</row>
    <row r="36" spans="1:15" ht="12.75" customHeight="1" x14ac:dyDescent="0.2">
      <c r="A36" s="82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</row>
    <row r="37" spans="1:15" ht="12.75" customHeight="1" x14ac:dyDescent="0.2">
      <c r="A37" s="82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5" ht="12.75" customHeight="1" x14ac:dyDescent="0.2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</row>
    <row r="39" spans="1:15" ht="12.75" customHeight="1" x14ac:dyDescent="0.2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</row>
    <row r="40" spans="1:15" ht="12.75" customHeight="1" x14ac:dyDescent="0.2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</row>
    <row r="41" spans="1:15" ht="12.75" customHeight="1" x14ac:dyDescent="0.2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</row>
    <row r="42" spans="1:15" ht="12.75" customHeight="1" x14ac:dyDescent="0.2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</row>
    <row r="43" spans="1:15" ht="12.75" customHeight="1" x14ac:dyDescent="0.2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</row>
    <row r="44" spans="1:15" ht="12.75" customHeight="1" x14ac:dyDescent="0.2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</row>
    <row r="45" spans="1:15" ht="12.75" customHeight="1" x14ac:dyDescent="0.2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</row>
    <row r="46" spans="1:15" ht="12.75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</row>
    <row r="47" spans="1:15" ht="12.75" customHeight="1" x14ac:dyDescent="0.2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</row>
    <row r="48" spans="1:15" ht="12.75" customHeight="1" x14ac:dyDescent="0.2">
      <c r="A48" s="82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</row>
    <row r="49" spans="1:15" ht="12.75" customHeight="1" x14ac:dyDescent="0.2">
      <c r="A49" s="82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</row>
    <row r="50" spans="1:15" ht="12.75" customHeight="1" x14ac:dyDescent="0.2">
      <c r="A50" s="82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</row>
    <row r="51" spans="1:15" ht="12.75" customHeight="1" x14ac:dyDescent="0.2">
      <c r="A51" s="82"/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</row>
    <row r="52" spans="1:15" ht="12.75" customHeight="1" x14ac:dyDescent="0.2">
      <c r="A52" s="82"/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</row>
    <row r="53" spans="1:15" ht="12.75" customHeight="1" x14ac:dyDescent="0.2">
      <c r="A53" s="82"/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</row>
    <row r="54" spans="1:15" ht="12.75" customHeight="1" x14ac:dyDescent="0.2">
      <c r="A54" s="82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</row>
    <row r="55" spans="1:15" ht="12.75" customHeight="1" x14ac:dyDescent="0.2">
      <c r="A55" s="82"/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</row>
    <row r="56" spans="1:15" ht="12.75" customHeight="1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</row>
    <row r="57" spans="1:15" ht="12.75" customHeight="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</row>
    <row r="58" spans="1:15" ht="12.75" customHeight="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</row>
    <row r="59" spans="1:15" ht="12.75" customHeight="1" x14ac:dyDescent="0.2">
      <c r="A59" s="82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</row>
  </sheetData>
  <mergeCells count="58">
    <mergeCell ref="A33:O33"/>
    <mergeCell ref="A35:O59"/>
    <mergeCell ref="N25:O25"/>
    <mergeCell ref="B26:O26"/>
    <mergeCell ref="B27:O27"/>
    <mergeCell ref="C29:K29"/>
    <mergeCell ref="C30:K30"/>
    <mergeCell ref="C31:E31"/>
    <mergeCell ref="F31:K31"/>
    <mergeCell ref="A23:C23"/>
    <mergeCell ref="D23:E23"/>
    <mergeCell ref="I23:J23"/>
    <mergeCell ref="M23:N23"/>
    <mergeCell ref="A24:C24"/>
    <mergeCell ref="D24:E24"/>
    <mergeCell ref="I24:J24"/>
    <mergeCell ref="A21:C21"/>
    <mergeCell ref="D21:E21"/>
    <mergeCell ref="I21:J21"/>
    <mergeCell ref="M21:N21"/>
    <mergeCell ref="A22:C22"/>
    <mergeCell ref="D22:E22"/>
    <mergeCell ref="I22:J22"/>
    <mergeCell ref="A19:C19"/>
    <mergeCell ref="D19:E19"/>
    <mergeCell ref="I19:J19"/>
    <mergeCell ref="M19:N19"/>
    <mergeCell ref="A20:C20"/>
    <mergeCell ref="D20:E20"/>
    <mergeCell ref="I20:J20"/>
    <mergeCell ref="A17:C17"/>
    <mergeCell ref="D17:E17"/>
    <mergeCell ref="I17:J17"/>
    <mergeCell ref="M17:N17"/>
    <mergeCell ref="A18:C18"/>
    <mergeCell ref="D18:E18"/>
    <mergeCell ref="I18:J18"/>
    <mergeCell ref="A15:C15"/>
    <mergeCell ref="D15:E15"/>
    <mergeCell ref="I15:J15"/>
    <mergeCell ref="M15:N15"/>
    <mergeCell ref="A16:C16"/>
    <mergeCell ref="D16:E16"/>
    <mergeCell ref="I16:J16"/>
    <mergeCell ref="A9:B9"/>
    <mergeCell ref="C9:O9"/>
    <mergeCell ref="A11:B11"/>
    <mergeCell ref="C11:O11"/>
    <mergeCell ref="A13:B13"/>
    <mergeCell ref="C13:O13"/>
    <mergeCell ref="B6:G6"/>
    <mergeCell ref="K6:L6"/>
    <mergeCell ref="M6:N6"/>
    <mergeCell ref="A1:O2"/>
    <mergeCell ref="A4:B4"/>
    <mergeCell ref="E4:F4"/>
    <mergeCell ref="K4:L4"/>
    <mergeCell ref="M4:N4"/>
  </mergeCells>
  <pageMargins left="0.7" right="0.7" top="1.1666666666666667" bottom="1.1979166666666667" header="0.3" footer="0.3"/>
  <pageSetup fitToHeight="0" orientation="landscape" r:id="rId1"/>
  <headerFooter>
    <oddHeader>&amp;R&amp;G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5" name="Button 1">
              <controlPr defaultSize="0" print="0" autoFill="0" autoPict="0" macro="[0]!exportaraword3">
                <anchor moveWithCells="1" sizeWithCells="1">
                  <from>
                    <xdr:col>15</xdr:col>
                    <xdr:colOff>323850</xdr:colOff>
                    <xdr:row>10</xdr:row>
                    <xdr:rowOff>171450</xdr:rowOff>
                  </from>
                  <to>
                    <xdr:col>16</xdr:col>
                    <xdr:colOff>628650</xdr:colOff>
                    <xdr:row>16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1048576"/>
  <sheetViews>
    <sheetView topLeftCell="A34" zoomScale="110" zoomScaleNormal="110" workbookViewId="0">
      <selection activeCell="A53" sqref="A53"/>
    </sheetView>
  </sheetViews>
  <sheetFormatPr baseColWidth="10" defaultColWidth="11" defaultRowHeight="14.25" x14ac:dyDescent="0.2"/>
  <cols>
    <col min="1" max="1" width="95.25" customWidth="1"/>
    <col min="2" max="2" width="19.25" bestFit="1" customWidth="1"/>
    <col min="3" max="3" width="23.25" bestFit="1" customWidth="1"/>
    <col min="5" max="5" width="13.25" bestFit="1" customWidth="1"/>
  </cols>
  <sheetData>
    <row r="1" spans="1:10" x14ac:dyDescent="0.2">
      <c r="A1" s="18" t="s">
        <v>147</v>
      </c>
      <c r="B1" s="18" t="s">
        <v>144</v>
      </c>
      <c r="C1" s="18" t="s">
        <v>1</v>
      </c>
    </row>
    <row r="2" spans="1:10" x14ac:dyDescent="0.2">
      <c r="A2" s="18" t="s">
        <v>29</v>
      </c>
      <c r="B2" s="21" t="s">
        <v>30</v>
      </c>
      <c r="C2" s="18" t="s">
        <v>1</v>
      </c>
      <c r="D2">
        <f>'1-GRUPO EMPRESARIAL MADEX SAS'!D16</f>
        <v>0</v>
      </c>
      <c r="E2" s="65" t="s">
        <v>7</v>
      </c>
      <c r="F2" s="66"/>
      <c r="G2" s="66"/>
      <c r="I2">
        <f>COUNTIF('1-GRUPO EMPRESARIAL MADEX SAS'!D16:E24,"X")</f>
        <v>1</v>
      </c>
      <c r="J2" t="e">
        <f>IF(I2&gt;=2,""," de"&amp;" "&amp;VLOOKUP("X",D2:G9,2,FALSE))</f>
        <v>#N/A</v>
      </c>
    </row>
    <row r="3" spans="1:10" x14ac:dyDescent="0.2">
      <c r="A3" s="18" t="s">
        <v>105</v>
      </c>
      <c r="B3" s="21" t="s">
        <v>31</v>
      </c>
      <c r="C3" s="18" t="s">
        <v>1</v>
      </c>
      <c r="D3" s="18">
        <f>'1-GRUPO EMPRESARIAL MADEX SAS'!D17</f>
        <v>0</v>
      </c>
      <c r="E3" s="74" t="s">
        <v>8</v>
      </c>
      <c r="F3" s="66"/>
      <c r="G3" s="66"/>
    </row>
    <row r="4" spans="1:10" x14ac:dyDescent="0.2">
      <c r="A4" s="18" t="s">
        <v>33</v>
      </c>
      <c r="B4" s="21" t="s">
        <v>34</v>
      </c>
      <c r="C4" s="18" t="s">
        <v>32</v>
      </c>
      <c r="D4" s="18"/>
      <c r="E4" s="77" t="s">
        <v>111</v>
      </c>
      <c r="F4" s="66"/>
      <c r="G4" s="66"/>
    </row>
    <row r="5" spans="1:10" x14ac:dyDescent="0.2">
      <c r="A5" s="18" t="s">
        <v>35</v>
      </c>
      <c r="B5" s="18" t="s">
        <v>36</v>
      </c>
      <c r="C5" s="18" t="s">
        <v>1</v>
      </c>
      <c r="D5" s="18">
        <f>'1-GRUPO EMPRESARIAL MADEX SAS'!D19</f>
        <v>0</v>
      </c>
      <c r="E5" s="77" t="s">
        <v>10</v>
      </c>
      <c r="F5" s="66"/>
      <c r="G5" s="66"/>
    </row>
    <row r="6" spans="1:10" x14ac:dyDescent="0.2">
      <c r="A6" s="18" t="s">
        <v>37</v>
      </c>
      <c r="B6" s="18" t="s">
        <v>38</v>
      </c>
      <c r="C6" s="18" t="s">
        <v>1</v>
      </c>
      <c r="D6" s="18">
        <f>'1-GRUPO EMPRESARIAL MADEX SAS'!D20</f>
        <v>0</v>
      </c>
      <c r="E6" s="74" t="s">
        <v>11</v>
      </c>
      <c r="F6" s="66"/>
      <c r="G6" s="66"/>
      <c r="I6" s="24" t="s">
        <v>114</v>
      </c>
    </row>
    <row r="7" spans="1:10" ht="27.75" customHeight="1" x14ac:dyDescent="0.2">
      <c r="A7" s="18" t="s">
        <v>106</v>
      </c>
      <c r="B7" s="18" t="s">
        <v>39</v>
      </c>
      <c r="C7" s="18" t="s">
        <v>1</v>
      </c>
      <c r="D7" s="18">
        <f>'1-GRUPO EMPRESARIAL MADEX SAS'!D21</f>
        <v>0</v>
      </c>
      <c r="E7" s="74" t="s">
        <v>12</v>
      </c>
      <c r="F7" s="66"/>
      <c r="G7" s="66"/>
      <c r="I7" s="24" t="s">
        <v>115</v>
      </c>
    </row>
    <row r="8" spans="1:10" x14ac:dyDescent="0.2">
      <c r="A8" s="18" t="s">
        <v>123</v>
      </c>
      <c r="B8" s="18" t="s">
        <v>40</v>
      </c>
      <c r="C8" s="18" t="s">
        <v>1</v>
      </c>
      <c r="D8" s="18">
        <f>'1-GRUPO EMPRESARIAL MADEX SAS'!D22</f>
        <v>0</v>
      </c>
      <c r="E8" s="74" t="s">
        <v>13</v>
      </c>
      <c r="F8" s="66"/>
      <c r="G8" s="66"/>
    </row>
    <row r="9" spans="1:10" x14ac:dyDescent="0.2">
      <c r="A9" s="18" t="s">
        <v>41</v>
      </c>
      <c r="B9" s="18" t="s">
        <v>42</v>
      </c>
      <c r="C9" s="18" t="s">
        <v>1</v>
      </c>
      <c r="D9" s="18">
        <f>'1-GRUPO EMPRESARIAL MADEX SAS'!D23</f>
        <v>0</v>
      </c>
      <c r="E9" s="77" t="s">
        <v>112</v>
      </c>
      <c r="F9" s="66"/>
      <c r="G9" s="66"/>
    </row>
    <row r="10" spans="1:10" x14ac:dyDescent="0.2">
      <c r="A10" s="18" t="s">
        <v>43</v>
      </c>
      <c r="B10" s="18" t="s">
        <v>44</v>
      </c>
      <c r="C10" s="18" t="s">
        <v>1</v>
      </c>
    </row>
    <row r="11" spans="1:10" x14ac:dyDescent="0.2">
      <c r="A11" s="18" t="s">
        <v>45</v>
      </c>
      <c r="B11" s="18" t="s">
        <v>46</v>
      </c>
      <c r="C11" s="18" t="s">
        <v>32</v>
      </c>
    </row>
    <row r="12" spans="1:10" x14ac:dyDescent="0.2">
      <c r="A12" s="18" t="s">
        <v>47</v>
      </c>
      <c r="B12" s="18" t="s">
        <v>48</v>
      </c>
      <c r="C12" s="18" t="s">
        <v>1</v>
      </c>
      <c r="E12" t="str">
        <f>'1-GRUPO EMPRESARIAL MADEX SAS'!M4</f>
        <v>CCE-173-AMP-2022</v>
      </c>
    </row>
    <row r="13" spans="1:10" x14ac:dyDescent="0.2">
      <c r="A13" s="18" t="s">
        <v>49</v>
      </c>
      <c r="B13" s="18" t="s">
        <v>50</v>
      </c>
      <c r="C13" s="18" t="s">
        <v>1</v>
      </c>
    </row>
    <row r="14" spans="1:10" ht="15" x14ac:dyDescent="0.2">
      <c r="A14" s="18" t="s">
        <v>51</v>
      </c>
      <c r="B14" s="18" t="s">
        <v>52</v>
      </c>
      <c r="C14" s="18" t="s">
        <v>1</v>
      </c>
      <c r="E14" s="22" t="e">
        <f>TEXT(Hoja4!#REF!,"dd")</f>
        <v>#REF!</v>
      </c>
    </row>
    <row r="15" spans="1:10" ht="15" x14ac:dyDescent="0.2">
      <c r="A15" s="18" t="s">
        <v>53</v>
      </c>
      <c r="B15" s="18" t="s">
        <v>54</v>
      </c>
      <c r="C15" s="18" t="s">
        <v>1</v>
      </c>
      <c r="E15" s="22" t="e">
        <f>TEXT(Hoja4!#REF!,"mmmm")</f>
        <v>#REF!</v>
      </c>
    </row>
    <row r="16" spans="1:10" ht="15" x14ac:dyDescent="0.2">
      <c r="A16" s="18" t="s">
        <v>55</v>
      </c>
      <c r="B16" s="18" t="s">
        <v>56</v>
      </c>
      <c r="C16" s="18" t="s">
        <v>1</v>
      </c>
      <c r="E16" s="22" t="e">
        <f>TEXT(Hoja4!#REF!,"yyyy")</f>
        <v>#REF!</v>
      </c>
    </row>
    <row r="17" spans="1:5" x14ac:dyDescent="0.2">
      <c r="A17" s="18" t="s">
        <v>124</v>
      </c>
      <c r="B17" s="18" t="s">
        <v>57</v>
      </c>
      <c r="C17" s="18" t="s">
        <v>32</v>
      </c>
      <c r="E17" t="e">
        <f>Hoja4!#REF!</f>
        <v>#REF!</v>
      </c>
    </row>
    <row r="18" spans="1:5" x14ac:dyDescent="0.2">
      <c r="A18" s="18" t="s">
        <v>58</v>
      </c>
      <c r="B18" s="18" t="s">
        <v>59</v>
      </c>
      <c r="C18" s="18" t="s">
        <v>32</v>
      </c>
      <c r="E18" t="e">
        <f>IF(Hoja4!#REF!="Bogotá","Ciudad",Hoja4!#REF!)</f>
        <v>#REF!</v>
      </c>
    </row>
    <row r="19" spans="1:5" x14ac:dyDescent="0.2">
      <c r="A19" s="18" t="s">
        <v>60</v>
      </c>
      <c r="B19" s="18" t="s">
        <v>61</v>
      </c>
      <c r="C19" s="18" t="s">
        <v>1</v>
      </c>
      <c r="E19" t="str">
        <f>IF('1-GRUPO EMPRESARIAL MADEX SAS'!D23="x",Hoja2!I7,Hoja2!I6)</f>
        <v>las entidades compradoras</v>
      </c>
    </row>
    <row r="20" spans="1:5" x14ac:dyDescent="0.2">
      <c r="A20" s="18" t="s">
        <v>62</v>
      </c>
      <c r="B20" s="18" t="s">
        <v>63</v>
      </c>
      <c r="C20" s="18" t="s">
        <v>32</v>
      </c>
    </row>
    <row r="21" spans="1:5" x14ac:dyDescent="0.2">
      <c r="A21" s="18" t="s">
        <v>64</v>
      </c>
      <c r="B21" s="19" t="s">
        <v>65</v>
      </c>
      <c r="C21" s="18" t="s">
        <v>1</v>
      </c>
    </row>
    <row r="22" spans="1:5" x14ac:dyDescent="0.2">
      <c r="A22" s="18" t="s">
        <v>66</v>
      </c>
      <c r="B22" s="19" t="s">
        <v>67</v>
      </c>
      <c r="C22" s="18" t="s">
        <v>1</v>
      </c>
    </row>
    <row r="23" spans="1:5" x14ac:dyDescent="0.2">
      <c r="A23" s="18" t="s">
        <v>68</v>
      </c>
      <c r="B23" s="19" t="s">
        <v>69</v>
      </c>
      <c r="C23" s="18" t="s">
        <v>1</v>
      </c>
    </row>
    <row r="24" spans="1:5" x14ac:dyDescent="0.2">
      <c r="A24" s="18" t="s">
        <v>70</v>
      </c>
      <c r="B24" s="20" t="s">
        <v>71</v>
      </c>
      <c r="C24" s="18" t="s">
        <v>1</v>
      </c>
    </row>
    <row r="25" spans="1:5" x14ac:dyDescent="0.2">
      <c r="A25" s="18" t="s">
        <v>72</v>
      </c>
      <c r="B25" s="20" t="s">
        <v>73</v>
      </c>
      <c r="C25" s="18" t="s">
        <v>1</v>
      </c>
    </row>
    <row r="26" spans="1:5" x14ac:dyDescent="0.2">
      <c r="A26" s="18" t="s">
        <v>74</v>
      </c>
      <c r="B26" s="20" t="s">
        <v>75</v>
      </c>
      <c r="C26" s="18" t="s">
        <v>32</v>
      </c>
    </row>
    <row r="27" spans="1:5" x14ac:dyDescent="0.2">
      <c r="A27" s="18" t="s">
        <v>76</v>
      </c>
      <c r="B27" s="20" t="s">
        <v>77</v>
      </c>
      <c r="C27" s="18" t="s">
        <v>1</v>
      </c>
    </row>
    <row r="28" spans="1:5" x14ac:dyDescent="0.2">
      <c r="A28" s="18" t="s">
        <v>78</v>
      </c>
      <c r="B28" s="18" t="s">
        <v>79</v>
      </c>
      <c r="C28" s="18" t="s">
        <v>32</v>
      </c>
    </row>
    <row r="29" spans="1:5" x14ac:dyDescent="0.2">
      <c r="A29" s="18" t="s">
        <v>80</v>
      </c>
      <c r="B29" s="18" t="s">
        <v>81</v>
      </c>
      <c r="C29" s="18" t="s">
        <v>1</v>
      </c>
    </row>
    <row r="30" spans="1:5" x14ac:dyDescent="0.2">
      <c r="A30" s="18" t="s">
        <v>82</v>
      </c>
      <c r="B30" s="18" t="s">
        <v>83</v>
      </c>
      <c r="C30" s="18" t="s">
        <v>32</v>
      </c>
    </row>
    <row r="31" spans="1:5" x14ac:dyDescent="0.2">
      <c r="A31" s="18" t="s">
        <v>84</v>
      </c>
      <c r="B31" s="18" t="s">
        <v>85</v>
      </c>
      <c r="C31" s="18" t="s">
        <v>32</v>
      </c>
    </row>
    <row r="32" spans="1:5" x14ac:dyDescent="0.2">
      <c r="A32" s="18" t="s">
        <v>86</v>
      </c>
      <c r="B32" s="18" t="s">
        <v>87</v>
      </c>
      <c r="C32" s="18" t="s">
        <v>1</v>
      </c>
    </row>
    <row r="33" spans="1:3" x14ac:dyDescent="0.2">
      <c r="A33" s="18" t="s">
        <v>88</v>
      </c>
      <c r="B33" s="20" t="s">
        <v>89</v>
      </c>
      <c r="C33" s="18" t="s">
        <v>1</v>
      </c>
    </row>
    <row r="34" spans="1:3" x14ac:dyDescent="0.2">
      <c r="A34" s="18" t="s">
        <v>90</v>
      </c>
      <c r="B34" s="18" t="s">
        <v>28</v>
      </c>
      <c r="C34" s="18" t="s">
        <v>1</v>
      </c>
    </row>
    <row r="35" spans="1:3" x14ac:dyDescent="0.2">
      <c r="A35" s="18" t="s">
        <v>91</v>
      </c>
      <c r="B35" s="18" t="s">
        <v>92</v>
      </c>
      <c r="C35" s="18" t="s">
        <v>1</v>
      </c>
    </row>
    <row r="36" spans="1:3" x14ac:dyDescent="0.2">
      <c r="A36" s="18" t="s">
        <v>93</v>
      </c>
      <c r="B36" s="18" t="s">
        <v>94</v>
      </c>
      <c r="C36" s="18" t="s">
        <v>1</v>
      </c>
    </row>
    <row r="37" spans="1:3" x14ac:dyDescent="0.2">
      <c r="A37" s="18" t="s">
        <v>95</v>
      </c>
      <c r="B37" s="18" t="s">
        <v>96</v>
      </c>
      <c r="C37" s="18" t="s">
        <v>1</v>
      </c>
    </row>
    <row r="38" spans="1:3" x14ac:dyDescent="0.2">
      <c r="A38" s="18" t="s">
        <v>97</v>
      </c>
      <c r="B38" s="18" t="s">
        <v>98</v>
      </c>
      <c r="C38" s="18" t="s">
        <v>1</v>
      </c>
    </row>
    <row r="39" spans="1:3" x14ac:dyDescent="0.2">
      <c r="A39" s="18" t="s">
        <v>99</v>
      </c>
      <c r="B39" s="18" t="s">
        <v>100</v>
      </c>
      <c r="C39" s="18" t="s">
        <v>1</v>
      </c>
    </row>
    <row r="40" spans="1:3" x14ac:dyDescent="0.2">
      <c r="A40" t="s">
        <v>118</v>
      </c>
      <c r="B40" t="s">
        <v>119</v>
      </c>
      <c r="C40" s="18" t="s">
        <v>1</v>
      </c>
    </row>
    <row r="41" spans="1:3" x14ac:dyDescent="0.2">
      <c r="A41" t="s">
        <v>125</v>
      </c>
      <c r="B41" t="s">
        <v>120</v>
      </c>
      <c r="C41" s="18" t="s">
        <v>1</v>
      </c>
    </row>
    <row r="42" spans="1:3" x14ac:dyDescent="0.2">
      <c r="A42" t="s">
        <v>122</v>
      </c>
      <c r="B42" t="s">
        <v>121</v>
      </c>
      <c r="C42" s="18" t="s">
        <v>1</v>
      </c>
    </row>
    <row r="43" spans="1:3" x14ac:dyDescent="0.2">
      <c r="A43" t="s">
        <v>128</v>
      </c>
      <c r="B43" t="s">
        <v>127</v>
      </c>
      <c r="C43" s="18" t="s">
        <v>1</v>
      </c>
    </row>
    <row r="44" spans="1:3" x14ac:dyDescent="0.2">
      <c r="A44" t="s">
        <v>129</v>
      </c>
      <c r="B44" t="s">
        <v>130</v>
      </c>
      <c r="C44" s="18" t="s">
        <v>1</v>
      </c>
    </row>
    <row r="45" spans="1:3" x14ac:dyDescent="0.2">
      <c r="A45" t="s">
        <v>132</v>
      </c>
      <c r="B45" t="s">
        <v>139</v>
      </c>
      <c r="C45" t="s">
        <v>1</v>
      </c>
    </row>
    <row r="46" spans="1:3" x14ac:dyDescent="0.2">
      <c r="A46" t="s">
        <v>135</v>
      </c>
      <c r="B46" t="s">
        <v>136</v>
      </c>
      <c r="C46" t="s">
        <v>1</v>
      </c>
    </row>
    <row r="47" spans="1:3" x14ac:dyDescent="0.2">
      <c r="A47" t="s">
        <v>137</v>
      </c>
      <c r="B47" t="s">
        <v>138</v>
      </c>
      <c r="C47" t="s">
        <v>1</v>
      </c>
    </row>
    <row r="48" spans="1:3" x14ac:dyDescent="0.2">
      <c r="A48" t="s">
        <v>140</v>
      </c>
      <c r="B48" t="s">
        <v>141</v>
      </c>
      <c r="C48" s="18" t="s">
        <v>1</v>
      </c>
    </row>
    <row r="49" spans="1:3" x14ac:dyDescent="0.2">
      <c r="A49" s="18" t="s">
        <v>142</v>
      </c>
      <c r="B49" t="s">
        <v>98</v>
      </c>
      <c r="C49" s="18" t="s">
        <v>1</v>
      </c>
    </row>
    <row r="50" spans="1:3" x14ac:dyDescent="0.2">
      <c r="A50" s="35" t="s">
        <v>148</v>
      </c>
      <c r="B50" s="18" t="s">
        <v>144</v>
      </c>
      <c r="C50" s="18" t="s">
        <v>1</v>
      </c>
    </row>
    <row r="51" spans="1:3" x14ac:dyDescent="0.2">
      <c r="A51" s="40" t="s">
        <v>150</v>
      </c>
      <c r="B51" t="s">
        <v>149</v>
      </c>
      <c r="C51" s="18" t="s">
        <v>1</v>
      </c>
    </row>
    <row r="52" spans="1:3" x14ac:dyDescent="0.2">
      <c r="A52" s="35" t="s">
        <v>154</v>
      </c>
      <c r="B52" t="s">
        <v>151</v>
      </c>
      <c r="C52" t="s">
        <v>1</v>
      </c>
    </row>
    <row r="53" spans="1:3" x14ac:dyDescent="0.2">
      <c r="A53" s="34" t="s">
        <v>157</v>
      </c>
      <c r="B53" t="s">
        <v>232</v>
      </c>
      <c r="C53" t="s">
        <v>1</v>
      </c>
    </row>
    <row r="1048576" spans="3:3" x14ac:dyDescent="0.2">
      <c r="C1048576" s="18"/>
    </row>
  </sheetData>
  <mergeCells count="8">
    <mergeCell ref="E8:G8"/>
    <mergeCell ref="E9:G9"/>
    <mergeCell ref="E2:G2"/>
    <mergeCell ref="E3:G3"/>
    <mergeCell ref="E4:G4"/>
    <mergeCell ref="E5:G5"/>
    <mergeCell ref="E6:G6"/>
    <mergeCell ref="E7:G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FE32BE5B3C7764483CB0367772000D6" ma:contentTypeVersion="9" ma:contentTypeDescription="Crear nuevo documento." ma:contentTypeScope="" ma:versionID="6ec6a2a9fef1528225bd1fcde778123c">
  <xsd:schema xmlns:xsd="http://www.w3.org/2001/XMLSchema" xmlns:xs="http://www.w3.org/2001/XMLSchema" xmlns:p="http://schemas.microsoft.com/office/2006/metadata/properties" xmlns:ns2="d02accba-271d-46be-9388-238c3122cbdc" targetNamespace="http://schemas.microsoft.com/office/2006/metadata/properties" ma:root="true" ma:fieldsID="f33298346fbfb65ef3b582f8099553f3" ns2:_="">
    <xsd:import namespace="d02accba-271d-46be-9388-238c3122cb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accba-271d-46be-9388-238c3122cb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596C34-6794-4280-9885-22142C6CCD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accba-271d-46be-9388-238c3122cb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1D4170-8F08-4BDB-9001-D6E43A58FDF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24785EE-62C5-4C84-997A-A50B921470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18</vt:i4>
      </vt:variant>
    </vt:vector>
  </HeadingPairs>
  <TitlesOfParts>
    <vt:vector size="18" baseType="lpstr">
      <vt:lpstr>Hoja4</vt:lpstr>
      <vt:lpstr>1-GRUPO EMPRESARIAL MADEX SAS</vt:lpstr>
      <vt:lpstr>2-LA CASADELDIDACTICO Y TEC SAS</vt:lpstr>
      <vt:lpstr>3-OFIBEST SAS</vt:lpstr>
      <vt:lpstr>4- INVERSION Y HOGAR S. A. S</vt:lpstr>
      <vt:lpstr>5- UT CCENEG DIDACTICOS STELAR </vt:lpstr>
      <vt:lpstr>6- BEJARANO GUALDRON RAFAEL </vt:lpstr>
      <vt:lpstr>7-  DINPRO S.A.S.</vt:lpstr>
      <vt:lpstr>8- CI INVERSIONES DERCA SAS</vt:lpstr>
      <vt:lpstr>9-DIDACTICOS SIMBOLOS Y SIGNOS </vt:lpstr>
      <vt:lpstr>10- 3P PHARMACEUTIC SAS </vt:lpstr>
      <vt:lpstr>11- SUMIMAS SAS</vt:lpstr>
      <vt:lpstr>12ESPITIA CAMARGO NELSONORLANDO</vt:lpstr>
      <vt:lpstr>13-JM GRUPO EMPRESARIAL SAS</vt:lpstr>
      <vt:lpstr>14- COMTEC SOLUTIONS SAS</vt:lpstr>
      <vt:lpstr>15INVERSIONES Y VALORES INVALCA</vt:lpstr>
      <vt:lpstr>16 TALENTO COMERCIALIZADORA S A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García Téllez</dc:creator>
  <cp:lastModifiedBy>katerine aya</cp:lastModifiedBy>
  <cp:lastPrinted>2020-02-07T13:25:07Z</cp:lastPrinted>
  <dcterms:created xsi:type="dcterms:W3CDTF">2013-03-06T14:40:26Z</dcterms:created>
  <dcterms:modified xsi:type="dcterms:W3CDTF">2022-02-25T17:57:20Z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0x0101003FE32BE5B3C7764483CB0367772000D6</vt:lpwstr>
  </property>
</Properties>
</file>