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nica.camachob\Desktop\ANGIE AVILA 2022\SELECCION ABREVIADA\RED EXTERNA\AMBULANCIA\"/>
    </mc:Choice>
  </mc:AlternateContent>
  <bookViews>
    <workbookView xWindow="-105" yWindow="-105" windowWidth="21795" windowHeight="13095"/>
  </bookViews>
  <sheets>
    <sheet name="ANALISIS DE COTIZACIONES" sheetId="1" r:id="rId1"/>
  </sheets>
  <definedNames>
    <definedName name="_xlnm._FilterDatabase" localSheetId="0" hidden="1">'ANALISIS DE COTIZACIONES'!$AQ$3:$AR$97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P97" i="1" l="1"/>
  <c r="AR97" i="1" s="1"/>
  <c r="AO97" i="1"/>
  <c r="AQ97" i="1" s="1"/>
  <c r="AN97" i="1"/>
  <c r="AM97" i="1"/>
  <c r="AL97" i="1"/>
  <c r="AW97" i="1" s="1"/>
  <c r="AK97" i="1"/>
  <c r="AV97" i="1" s="1"/>
  <c r="AJ97" i="1"/>
  <c r="AI97" i="1"/>
  <c r="AH97" i="1"/>
  <c r="AG97" i="1"/>
  <c r="AF97" i="1"/>
  <c r="AE97" i="1"/>
  <c r="Q97" i="1"/>
  <c r="R97" i="1" s="1"/>
  <c r="O97" i="1"/>
  <c r="N97" i="1"/>
  <c r="L97" i="1"/>
  <c r="I97" i="1"/>
  <c r="AP96" i="1"/>
  <c r="AR96" i="1" s="1"/>
  <c r="AO96" i="1"/>
  <c r="AQ96" i="1" s="1"/>
  <c r="AN96" i="1"/>
  <c r="AM96" i="1"/>
  <c r="AL96" i="1"/>
  <c r="AW96" i="1" s="1"/>
  <c r="AK96" i="1"/>
  <c r="AV96" i="1" s="1"/>
  <c r="AJ96" i="1"/>
  <c r="AI96" i="1"/>
  <c r="AH96" i="1"/>
  <c r="AG96" i="1"/>
  <c r="AF96" i="1"/>
  <c r="AE96" i="1"/>
  <c r="Q96" i="1"/>
  <c r="R96" i="1" s="1"/>
  <c r="O96" i="1"/>
  <c r="N96" i="1"/>
  <c r="L96" i="1"/>
  <c r="I96" i="1"/>
  <c r="AP95" i="1"/>
  <c r="AR95" i="1" s="1"/>
  <c r="AO95" i="1"/>
  <c r="AQ95" i="1" s="1"/>
  <c r="AN95" i="1"/>
  <c r="AM95" i="1"/>
  <c r="AL95" i="1"/>
  <c r="AW95" i="1" s="1"/>
  <c r="AK95" i="1"/>
  <c r="AV95" i="1" s="1"/>
  <c r="AJ95" i="1"/>
  <c r="AI95" i="1"/>
  <c r="AH95" i="1"/>
  <c r="AG95" i="1"/>
  <c r="AF95" i="1"/>
  <c r="AE95" i="1"/>
  <c r="Q95" i="1"/>
  <c r="R95" i="1" s="1"/>
  <c r="O95" i="1"/>
  <c r="N95" i="1"/>
  <c r="L95" i="1"/>
  <c r="I95" i="1"/>
  <c r="AP94" i="1"/>
  <c r="AR94" i="1" s="1"/>
  <c r="AO94" i="1"/>
  <c r="AQ94" i="1" s="1"/>
  <c r="AN94" i="1"/>
  <c r="AM94" i="1"/>
  <c r="AL94" i="1"/>
  <c r="AW94" i="1" s="1"/>
  <c r="AK94" i="1"/>
  <c r="AV94" i="1" s="1"/>
  <c r="AJ94" i="1"/>
  <c r="AI94" i="1"/>
  <c r="AH94" i="1"/>
  <c r="AG94" i="1"/>
  <c r="AF94" i="1"/>
  <c r="AE94" i="1"/>
  <c r="Q94" i="1"/>
  <c r="R94" i="1" s="1"/>
  <c r="O94" i="1"/>
  <c r="N94" i="1"/>
  <c r="L94" i="1"/>
  <c r="I94" i="1"/>
  <c r="AP93" i="1"/>
  <c r="AR93" i="1" s="1"/>
  <c r="AO93" i="1"/>
  <c r="AQ93" i="1" s="1"/>
  <c r="AN93" i="1"/>
  <c r="AM93" i="1"/>
  <c r="AL93" i="1"/>
  <c r="AW93" i="1" s="1"/>
  <c r="AK93" i="1"/>
  <c r="AV93" i="1" s="1"/>
  <c r="AJ93" i="1"/>
  <c r="AI93" i="1"/>
  <c r="AH93" i="1"/>
  <c r="AG93" i="1"/>
  <c r="AF93" i="1"/>
  <c r="AE93" i="1"/>
  <c r="Q93" i="1"/>
  <c r="R93" i="1" s="1"/>
  <c r="O93" i="1"/>
  <c r="N93" i="1"/>
  <c r="L93" i="1"/>
  <c r="I93" i="1"/>
  <c r="AP92" i="1"/>
  <c r="AR92" i="1" s="1"/>
  <c r="AO92" i="1"/>
  <c r="AQ92" i="1" s="1"/>
  <c r="AN92" i="1"/>
  <c r="AM92" i="1"/>
  <c r="AL92" i="1"/>
  <c r="AW92" i="1" s="1"/>
  <c r="AK92" i="1"/>
  <c r="AV92" i="1" s="1"/>
  <c r="AJ92" i="1"/>
  <c r="AI92" i="1"/>
  <c r="AH92" i="1"/>
  <c r="AG92" i="1"/>
  <c r="AF92" i="1"/>
  <c r="AE92" i="1"/>
  <c r="Q92" i="1"/>
  <c r="R92" i="1" s="1"/>
  <c r="O92" i="1"/>
  <c r="N92" i="1"/>
  <c r="L92" i="1"/>
  <c r="I92" i="1"/>
  <c r="AP91" i="1"/>
  <c r="AR91" i="1" s="1"/>
  <c r="AO91" i="1"/>
  <c r="AQ91" i="1" s="1"/>
  <c r="AN91" i="1"/>
  <c r="AM91" i="1"/>
  <c r="AL91" i="1"/>
  <c r="AW91" i="1" s="1"/>
  <c r="AK91" i="1"/>
  <c r="AV91" i="1" s="1"/>
  <c r="AJ91" i="1"/>
  <c r="AI91" i="1"/>
  <c r="AH91" i="1"/>
  <c r="AG91" i="1"/>
  <c r="AF91" i="1"/>
  <c r="AE91" i="1"/>
  <c r="Q91" i="1"/>
  <c r="R91" i="1" s="1"/>
  <c r="O91" i="1"/>
  <c r="N91" i="1"/>
  <c r="L91" i="1"/>
  <c r="I91" i="1"/>
  <c r="AP90" i="1"/>
  <c r="AR90" i="1" s="1"/>
  <c r="AO90" i="1"/>
  <c r="AQ90" i="1" s="1"/>
  <c r="AN90" i="1"/>
  <c r="AM90" i="1"/>
  <c r="AL90" i="1"/>
  <c r="AW90" i="1" s="1"/>
  <c r="AK90" i="1"/>
  <c r="AV90" i="1" s="1"/>
  <c r="AJ90" i="1"/>
  <c r="AI90" i="1"/>
  <c r="AH90" i="1"/>
  <c r="AG90" i="1"/>
  <c r="AF90" i="1"/>
  <c r="AE90" i="1"/>
  <c r="Q90" i="1"/>
  <c r="R90" i="1" s="1"/>
  <c r="O90" i="1"/>
  <c r="N90" i="1"/>
  <c r="L90" i="1"/>
  <c r="I90" i="1"/>
  <c r="AP89" i="1"/>
  <c r="AR89" i="1" s="1"/>
  <c r="AO89" i="1"/>
  <c r="AQ89" i="1" s="1"/>
  <c r="AN89" i="1"/>
  <c r="AM89" i="1"/>
  <c r="AL89" i="1"/>
  <c r="AW89" i="1" s="1"/>
  <c r="AK89" i="1"/>
  <c r="AV89" i="1" s="1"/>
  <c r="AJ89" i="1"/>
  <c r="AI89" i="1"/>
  <c r="AH89" i="1"/>
  <c r="AG89" i="1"/>
  <c r="AF89" i="1"/>
  <c r="AE89" i="1"/>
  <c r="Q89" i="1"/>
  <c r="R89" i="1" s="1"/>
  <c r="O89" i="1"/>
  <c r="N89" i="1"/>
  <c r="L89" i="1"/>
  <c r="I89" i="1"/>
  <c r="AP88" i="1"/>
  <c r="AR88" i="1" s="1"/>
  <c r="AO88" i="1"/>
  <c r="AQ88" i="1" s="1"/>
  <c r="AN88" i="1"/>
  <c r="AM88" i="1"/>
  <c r="AL88" i="1"/>
  <c r="AW88" i="1" s="1"/>
  <c r="AK88" i="1"/>
  <c r="AV88" i="1" s="1"/>
  <c r="AJ88" i="1"/>
  <c r="AI88" i="1"/>
  <c r="AH88" i="1"/>
  <c r="AG88" i="1"/>
  <c r="AF88" i="1"/>
  <c r="AE88" i="1"/>
  <c r="Q88" i="1"/>
  <c r="R88" i="1" s="1"/>
  <c r="O88" i="1"/>
  <c r="N88" i="1"/>
  <c r="L88" i="1"/>
  <c r="I88" i="1"/>
  <c r="AP87" i="1"/>
  <c r="AR87" i="1" s="1"/>
  <c r="AO87" i="1"/>
  <c r="AQ87" i="1" s="1"/>
  <c r="AN87" i="1"/>
  <c r="AM87" i="1"/>
  <c r="AL87" i="1"/>
  <c r="AW87" i="1" s="1"/>
  <c r="AK87" i="1"/>
  <c r="AV87" i="1" s="1"/>
  <c r="AJ87" i="1"/>
  <c r="AI87" i="1"/>
  <c r="AH87" i="1"/>
  <c r="AG87" i="1"/>
  <c r="AF87" i="1"/>
  <c r="AE87" i="1"/>
  <c r="Q87" i="1"/>
  <c r="R87" i="1" s="1"/>
  <c r="O87" i="1"/>
  <c r="N87" i="1"/>
  <c r="L87" i="1"/>
  <c r="I87" i="1"/>
  <c r="AP86" i="1"/>
  <c r="AR86" i="1" s="1"/>
  <c r="AO86" i="1"/>
  <c r="AQ86" i="1" s="1"/>
  <c r="AN86" i="1"/>
  <c r="AM86" i="1"/>
  <c r="AL86" i="1"/>
  <c r="AW86" i="1" s="1"/>
  <c r="AK86" i="1"/>
  <c r="AV86" i="1" s="1"/>
  <c r="AJ86" i="1"/>
  <c r="AI86" i="1"/>
  <c r="AH86" i="1"/>
  <c r="AG86" i="1"/>
  <c r="AF86" i="1"/>
  <c r="AE86" i="1"/>
  <c r="Q86" i="1"/>
  <c r="R86" i="1" s="1"/>
  <c r="O86" i="1"/>
  <c r="N86" i="1"/>
  <c r="L86" i="1"/>
  <c r="I86" i="1"/>
  <c r="AP85" i="1"/>
  <c r="AR85" i="1" s="1"/>
  <c r="AO85" i="1"/>
  <c r="AQ85" i="1" s="1"/>
  <c r="AN85" i="1"/>
  <c r="AM85" i="1"/>
  <c r="AL85" i="1"/>
  <c r="AW85" i="1" s="1"/>
  <c r="AK85" i="1"/>
  <c r="AV85" i="1" s="1"/>
  <c r="AJ85" i="1"/>
  <c r="AI85" i="1"/>
  <c r="AH85" i="1"/>
  <c r="AG85" i="1"/>
  <c r="AF85" i="1"/>
  <c r="AE85" i="1"/>
  <c r="Q85" i="1"/>
  <c r="R85" i="1" s="1"/>
  <c r="O85" i="1"/>
  <c r="N85" i="1"/>
  <c r="L85" i="1"/>
  <c r="I85" i="1"/>
  <c r="AP84" i="1"/>
  <c r="AR84" i="1" s="1"/>
  <c r="AO84" i="1"/>
  <c r="AQ84" i="1" s="1"/>
  <c r="AN84" i="1"/>
  <c r="AM84" i="1"/>
  <c r="AL84" i="1"/>
  <c r="AW84" i="1" s="1"/>
  <c r="AK84" i="1"/>
  <c r="AV84" i="1" s="1"/>
  <c r="AJ84" i="1"/>
  <c r="AI84" i="1"/>
  <c r="AH84" i="1"/>
  <c r="AG84" i="1"/>
  <c r="AF84" i="1"/>
  <c r="AE84" i="1"/>
  <c r="Q84" i="1"/>
  <c r="R84" i="1" s="1"/>
  <c r="O84" i="1"/>
  <c r="N84" i="1"/>
  <c r="L84" i="1"/>
  <c r="I84" i="1"/>
  <c r="AS83" i="1"/>
  <c r="AP83" i="1"/>
  <c r="AR83" i="1" s="1"/>
  <c r="AO83" i="1"/>
  <c r="AQ83" i="1" s="1"/>
  <c r="AN83" i="1"/>
  <c r="AM83" i="1"/>
  <c r="AL83" i="1"/>
  <c r="AW83" i="1" s="1"/>
  <c r="AK83" i="1"/>
  <c r="AV83" i="1" s="1"/>
  <c r="AJ83" i="1"/>
  <c r="AI83" i="1"/>
  <c r="AH83" i="1"/>
  <c r="AG83" i="1"/>
  <c r="AF83" i="1"/>
  <c r="AE83" i="1"/>
  <c r="Q83" i="1"/>
  <c r="R83" i="1" s="1"/>
  <c r="O83" i="1"/>
  <c r="N83" i="1"/>
  <c r="L83" i="1"/>
  <c r="I83" i="1"/>
  <c r="AP82" i="1"/>
  <c r="AR82" i="1" s="1"/>
  <c r="AN82" i="1"/>
  <c r="AM82" i="1"/>
  <c r="AL82" i="1"/>
  <c r="AW82" i="1" s="1"/>
  <c r="AK82" i="1"/>
  <c r="AV82" i="1" s="1"/>
  <c r="AJ82" i="1"/>
  <c r="AI82" i="1"/>
  <c r="AH82" i="1"/>
  <c r="AG82" i="1"/>
  <c r="AF82" i="1"/>
  <c r="AE82" i="1"/>
  <c r="Q82" i="1"/>
  <c r="R82" i="1" s="1"/>
  <c r="O82" i="1"/>
  <c r="N82" i="1"/>
  <c r="L82" i="1"/>
  <c r="I82" i="1"/>
  <c r="AS81" i="1"/>
  <c r="AP81" i="1"/>
  <c r="AR81" i="1" s="1"/>
  <c r="AN81" i="1"/>
  <c r="AM81" i="1"/>
  <c r="AL81" i="1"/>
  <c r="AW81" i="1" s="1"/>
  <c r="AK81" i="1"/>
  <c r="AV81" i="1" s="1"/>
  <c r="AJ81" i="1"/>
  <c r="AI81" i="1"/>
  <c r="AH81" i="1"/>
  <c r="AG81" i="1"/>
  <c r="AF81" i="1"/>
  <c r="AE81" i="1"/>
  <c r="Q81" i="1"/>
  <c r="R81" i="1" s="1"/>
  <c r="O81" i="1"/>
  <c r="N81" i="1"/>
  <c r="L81" i="1"/>
  <c r="I81" i="1"/>
  <c r="AP80" i="1"/>
  <c r="AR80" i="1" s="1"/>
  <c r="AO80" i="1"/>
  <c r="AQ80" i="1" s="1"/>
  <c r="AN80" i="1"/>
  <c r="AM80" i="1"/>
  <c r="AL80" i="1"/>
  <c r="AW80" i="1" s="1"/>
  <c r="AK80" i="1"/>
  <c r="AV80" i="1" s="1"/>
  <c r="AJ80" i="1"/>
  <c r="AI80" i="1"/>
  <c r="AH80" i="1"/>
  <c r="AG80" i="1"/>
  <c r="AF80" i="1"/>
  <c r="AE80" i="1"/>
  <c r="Q80" i="1"/>
  <c r="R80" i="1" s="1"/>
  <c r="O80" i="1"/>
  <c r="N80" i="1"/>
  <c r="L80" i="1"/>
  <c r="I80" i="1"/>
  <c r="AS79" i="1"/>
  <c r="AP79" i="1"/>
  <c r="AR79" i="1" s="1"/>
  <c r="AO79" i="1"/>
  <c r="AQ79" i="1" s="1"/>
  <c r="AN79" i="1"/>
  <c r="AM79" i="1"/>
  <c r="AL79" i="1"/>
  <c r="AW79" i="1" s="1"/>
  <c r="AK79" i="1"/>
  <c r="AV79" i="1" s="1"/>
  <c r="AJ79" i="1"/>
  <c r="AI79" i="1"/>
  <c r="AH79" i="1"/>
  <c r="AG79" i="1"/>
  <c r="AF79" i="1"/>
  <c r="AE79" i="1"/>
  <c r="Q79" i="1"/>
  <c r="R79" i="1" s="1"/>
  <c r="O79" i="1"/>
  <c r="N79" i="1"/>
  <c r="L79" i="1"/>
  <c r="I79" i="1"/>
  <c r="AP78" i="1"/>
  <c r="AR78" i="1" s="1"/>
  <c r="AN78" i="1"/>
  <c r="AM78" i="1"/>
  <c r="AL78" i="1"/>
  <c r="AW78" i="1" s="1"/>
  <c r="AK78" i="1"/>
  <c r="AV78" i="1" s="1"/>
  <c r="AJ78" i="1"/>
  <c r="AI78" i="1"/>
  <c r="AH78" i="1"/>
  <c r="AG78" i="1"/>
  <c r="AF78" i="1"/>
  <c r="AE78" i="1"/>
  <c r="Q78" i="1"/>
  <c r="R78" i="1" s="1"/>
  <c r="O78" i="1"/>
  <c r="N78" i="1"/>
  <c r="L78" i="1"/>
  <c r="I78" i="1"/>
  <c r="AR77" i="1"/>
  <c r="AP77" i="1"/>
  <c r="AN77" i="1"/>
  <c r="AM77" i="1"/>
  <c r="AL77" i="1"/>
  <c r="AW77" i="1" s="1"/>
  <c r="AK77" i="1"/>
  <c r="AV77" i="1" s="1"/>
  <c r="AJ77" i="1"/>
  <c r="AI77" i="1"/>
  <c r="AH77" i="1"/>
  <c r="AG77" i="1"/>
  <c r="AF77" i="1"/>
  <c r="AE77" i="1"/>
  <c r="Q77" i="1"/>
  <c r="R77" i="1" s="1"/>
  <c r="O77" i="1"/>
  <c r="N77" i="1"/>
  <c r="L77" i="1"/>
  <c r="I77" i="1"/>
  <c r="AS76" i="1"/>
  <c r="AR76" i="1"/>
  <c r="AP76" i="1"/>
  <c r="AO76" i="1"/>
  <c r="AQ76" i="1" s="1"/>
  <c r="AN76" i="1"/>
  <c r="AM76" i="1"/>
  <c r="AL76" i="1"/>
  <c r="AW76" i="1" s="1"/>
  <c r="AK76" i="1"/>
  <c r="AV76" i="1" s="1"/>
  <c r="AJ76" i="1"/>
  <c r="AI76" i="1"/>
  <c r="AH76" i="1"/>
  <c r="AG76" i="1"/>
  <c r="AF76" i="1"/>
  <c r="AE76" i="1"/>
  <c r="Q76" i="1"/>
  <c r="R76" i="1" s="1"/>
  <c r="O76" i="1"/>
  <c r="N76" i="1"/>
  <c r="L76" i="1"/>
  <c r="I76" i="1"/>
  <c r="AR75" i="1"/>
  <c r="AP75" i="1"/>
  <c r="AO75" i="1"/>
  <c r="AQ75" i="1" s="1"/>
  <c r="AN75" i="1"/>
  <c r="AM75" i="1"/>
  <c r="AL75" i="1"/>
  <c r="AW75" i="1" s="1"/>
  <c r="AK75" i="1"/>
  <c r="AV75" i="1" s="1"/>
  <c r="AJ75" i="1"/>
  <c r="AI75" i="1"/>
  <c r="AH75" i="1"/>
  <c r="AG75" i="1"/>
  <c r="AF75" i="1"/>
  <c r="AE75" i="1"/>
  <c r="Q75" i="1"/>
  <c r="R75" i="1" s="1"/>
  <c r="O75" i="1"/>
  <c r="N75" i="1"/>
  <c r="L75" i="1"/>
  <c r="I75" i="1"/>
  <c r="AP74" i="1"/>
  <c r="AR74" i="1" s="1"/>
  <c r="AO74" i="1"/>
  <c r="AQ74" i="1" s="1"/>
  <c r="AN74" i="1"/>
  <c r="AM74" i="1"/>
  <c r="AL74" i="1"/>
  <c r="AW74" i="1" s="1"/>
  <c r="AK74" i="1"/>
  <c r="AV74" i="1" s="1"/>
  <c r="AJ74" i="1"/>
  <c r="AI74" i="1"/>
  <c r="AH74" i="1"/>
  <c r="AG74" i="1"/>
  <c r="AF74" i="1"/>
  <c r="AE74" i="1"/>
  <c r="Q74" i="1"/>
  <c r="R74" i="1" s="1"/>
  <c r="O74" i="1"/>
  <c r="N74" i="1"/>
  <c r="L74" i="1"/>
  <c r="I74" i="1"/>
  <c r="AS73" i="1"/>
  <c r="AR73" i="1"/>
  <c r="AP73" i="1"/>
  <c r="AO73" i="1"/>
  <c r="AQ73" i="1" s="1"/>
  <c r="AN73" i="1"/>
  <c r="AM73" i="1"/>
  <c r="AL73" i="1"/>
  <c r="AW73" i="1" s="1"/>
  <c r="AK73" i="1"/>
  <c r="AV73" i="1" s="1"/>
  <c r="AJ73" i="1"/>
  <c r="AI73" i="1"/>
  <c r="AH73" i="1"/>
  <c r="AG73" i="1"/>
  <c r="AF73" i="1"/>
  <c r="AE73" i="1"/>
  <c r="Q73" i="1"/>
  <c r="R73" i="1" s="1"/>
  <c r="O73" i="1"/>
  <c r="N73" i="1"/>
  <c r="L73" i="1"/>
  <c r="I73" i="1"/>
  <c r="AS72" i="1"/>
  <c r="AR72" i="1"/>
  <c r="AP72" i="1"/>
  <c r="AN72" i="1"/>
  <c r="AM72" i="1"/>
  <c r="AL72" i="1"/>
  <c r="AW72" i="1" s="1"/>
  <c r="AK72" i="1"/>
  <c r="AV72" i="1" s="1"/>
  <c r="AJ72" i="1"/>
  <c r="AI72" i="1"/>
  <c r="AH72" i="1"/>
  <c r="AG72" i="1"/>
  <c r="AF72" i="1"/>
  <c r="AE72" i="1"/>
  <c r="Q72" i="1"/>
  <c r="R72" i="1" s="1"/>
  <c r="O72" i="1"/>
  <c r="N72" i="1"/>
  <c r="L72" i="1"/>
  <c r="I72" i="1"/>
  <c r="AP71" i="1"/>
  <c r="AR71" i="1" s="1"/>
  <c r="AN71" i="1"/>
  <c r="AM71" i="1"/>
  <c r="AL71" i="1"/>
  <c r="AW71" i="1" s="1"/>
  <c r="AK71" i="1"/>
  <c r="AV71" i="1" s="1"/>
  <c r="AJ71" i="1"/>
  <c r="AI71" i="1"/>
  <c r="AH71" i="1"/>
  <c r="AG71" i="1"/>
  <c r="AF71" i="1"/>
  <c r="AE71" i="1"/>
  <c r="Q71" i="1"/>
  <c r="R71" i="1" s="1"/>
  <c r="O71" i="1"/>
  <c r="N71" i="1"/>
  <c r="L71" i="1"/>
  <c r="I71" i="1"/>
  <c r="AP70" i="1"/>
  <c r="AR70" i="1" s="1"/>
  <c r="AN70" i="1"/>
  <c r="AM70" i="1"/>
  <c r="AL70" i="1"/>
  <c r="AW70" i="1" s="1"/>
  <c r="AK70" i="1"/>
  <c r="AV70" i="1" s="1"/>
  <c r="AJ70" i="1"/>
  <c r="AI70" i="1"/>
  <c r="AH70" i="1"/>
  <c r="AG70" i="1"/>
  <c r="AF70" i="1"/>
  <c r="AE70" i="1"/>
  <c r="Q70" i="1"/>
  <c r="R70" i="1" s="1"/>
  <c r="O70" i="1"/>
  <c r="N70" i="1"/>
  <c r="L70" i="1"/>
  <c r="I70" i="1"/>
  <c r="AR69" i="1"/>
  <c r="AP69" i="1"/>
  <c r="AN69" i="1"/>
  <c r="AM69" i="1"/>
  <c r="AL69" i="1"/>
  <c r="AW69" i="1" s="1"/>
  <c r="AK69" i="1"/>
  <c r="AV69" i="1" s="1"/>
  <c r="AJ69" i="1"/>
  <c r="AI69" i="1"/>
  <c r="AH69" i="1"/>
  <c r="AG69" i="1"/>
  <c r="AF69" i="1"/>
  <c r="AE69" i="1"/>
  <c r="Q69" i="1"/>
  <c r="R69" i="1" s="1"/>
  <c r="O69" i="1"/>
  <c r="N69" i="1"/>
  <c r="L69" i="1"/>
  <c r="I69" i="1"/>
  <c r="AS68" i="1"/>
  <c r="AR68" i="1"/>
  <c r="AP68" i="1"/>
  <c r="AO68" i="1"/>
  <c r="AQ68" i="1" s="1"/>
  <c r="AN68" i="1"/>
  <c r="AM68" i="1"/>
  <c r="AL68" i="1"/>
  <c r="AW68" i="1" s="1"/>
  <c r="AK68" i="1"/>
  <c r="AV68" i="1" s="1"/>
  <c r="AJ68" i="1"/>
  <c r="AI68" i="1"/>
  <c r="AH68" i="1"/>
  <c r="AG68" i="1"/>
  <c r="AF68" i="1"/>
  <c r="AE68" i="1"/>
  <c r="Q68" i="1"/>
  <c r="R68" i="1" s="1"/>
  <c r="O68" i="1"/>
  <c r="N68" i="1"/>
  <c r="L68" i="1"/>
  <c r="I68" i="1"/>
  <c r="AR67" i="1"/>
  <c r="AP67" i="1"/>
  <c r="AO67" i="1"/>
  <c r="AQ67" i="1" s="1"/>
  <c r="AN67" i="1"/>
  <c r="AM67" i="1"/>
  <c r="AL67" i="1"/>
  <c r="AW67" i="1" s="1"/>
  <c r="AK67" i="1"/>
  <c r="AV67" i="1" s="1"/>
  <c r="AJ67" i="1"/>
  <c r="AI67" i="1"/>
  <c r="AH67" i="1"/>
  <c r="AG67" i="1"/>
  <c r="AF67" i="1"/>
  <c r="AE67" i="1"/>
  <c r="Q67" i="1"/>
  <c r="R67" i="1" s="1"/>
  <c r="O67" i="1"/>
  <c r="N67" i="1"/>
  <c r="L67" i="1"/>
  <c r="I67" i="1"/>
  <c r="AP66" i="1"/>
  <c r="AR66" i="1" s="1"/>
  <c r="AO66" i="1"/>
  <c r="AQ66" i="1" s="1"/>
  <c r="AN66" i="1"/>
  <c r="AM66" i="1"/>
  <c r="AL66" i="1"/>
  <c r="AW66" i="1" s="1"/>
  <c r="AK66" i="1"/>
  <c r="AV66" i="1" s="1"/>
  <c r="AJ66" i="1"/>
  <c r="AI66" i="1"/>
  <c r="AH66" i="1"/>
  <c r="AG66" i="1"/>
  <c r="AF66" i="1"/>
  <c r="AE66" i="1"/>
  <c r="Q66" i="1"/>
  <c r="R66" i="1" s="1"/>
  <c r="O66" i="1"/>
  <c r="N66" i="1"/>
  <c r="L66" i="1"/>
  <c r="I66" i="1"/>
  <c r="AS65" i="1"/>
  <c r="AR65" i="1"/>
  <c r="AP65" i="1"/>
  <c r="AO65" i="1"/>
  <c r="AQ65" i="1" s="1"/>
  <c r="AN65" i="1"/>
  <c r="AM65" i="1"/>
  <c r="AL65" i="1"/>
  <c r="AW65" i="1" s="1"/>
  <c r="AK65" i="1"/>
  <c r="AV65" i="1" s="1"/>
  <c r="AJ65" i="1"/>
  <c r="AI65" i="1"/>
  <c r="AH65" i="1"/>
  <c r="AG65" i="1"/>
  <c r="AF65" i="1"/>
  <c r="AE65" i="1"/>
  <c r="Q65" i="1"/>
  <c r="R65" i="1" s="1"/>
  <c r="O65" i="1"/>
  <c r="N65" i="1"/>
  <c r="L65" i="1"/>
  <c r="I65" i="1"/>
  <c r="AS64" i="1"/>
  <c r="AR64" i="1"/>
  <c r="AP64" i="1"/>
  <c r="AN64" i="1"/>
  <c r="AM64" i="1"/>
  <c r="AL64" i="1"/>
  <c r="AW64" i="1" s="1"/>
  <c r="AK64" i="1"/>
  <c r="AV64" i="1" s="1"/>
  <c r="AJ64" i="1"/>
  <c r="AI64" i="1"/>
  <c r="AH64" i="1"/>
  <c r="AG64" i="1"/>
  <c r="AF64" i="1"/>
  <c r="AE64" i="1"/>
  <c r="Q64" i="1"/>
  <c r="R64" i="1" s="1"/>
  <c r="O64" i="1"/>
  <c r="N64" i="1"/>
  <c r="L64" i="1"/>
  <c r="I64" i="1"/>
  <c r="AP63" i="1"/>
  <c r="AR63" i="1" s="1"/>
  <c r="AN63" i="1"/>
  <c r="AM63" i="1"/>
  <c r="AL63" i="1"/>
  <c r="AW63" i="1" s="1"/>
  <c r="AK63" i="1"/>
  <c r="AV63" i="1" s="1"/>
  <c r="AJ63" i="1"/>
  <c r="AI63" i="1"/>
  <c r="AH63" i="1"/>
  <c r="AG63" i="1"/>
  <c r="AF63" i="1"/>
  <c r="AE63" i="1"/>
  <c r="Q63" i="1"/>
  <c r="R63" i="1" s="1"/>
  <c r="O63" i="1"/>
  <c r="N63" i="1"/>
  <c r="L63" i="1"/>
  <c r="I63" i="1"/>
  <c r="AP62" i="1"/>
  <c r="AR62" i="1" s="1"/>
  <c r="AN62" i="1"/>
  <c r="AM62" i="1"/>
  <c r="AL62" i="1"/>
  <c r="AW62" i="1" s="1"/>
  <c r="AK62" i="1"/>
  <c r="AV62" i="1" s="1"/>
  <c r="AJ62" i="1"/>
  <c r="AI62" i="1"/>
  <c r="AH62" i="1"/>
  <c r="AG62" i="1"/>
  <c r="AF62" i="1"/>
  <c r="AE62" i="1"/>
  <c r="Q62" i="1"/>
  <c r="R62" i="1" s="1"/>
  <c r="O62" i="1"/>
  <c r="N62" i="1"/>
  <c r="L62" i="1"/>
  <c r="I62" i="1"/>
  <c r="AR61" i="1"/>
  <c r="AP61" i="1"/>
  <c r="AN61" i="1"/>
  <c r="AM61" i="1"/>
  <c r="AL61" i="1"/>
  <c r="AW61" i="1" s="1"/>
  <c r="AK61" i="1"/>
  <c r="AV61" i="1" s="1"/>
  <c r="AJ61" i="1"/>
  <c r="AI61" i="1"/>
  <c r="AH61" i="1"/>
  <c r="AG61" i="1"/>
  <c r="AF61" i="1"/>
  <c r="AE61" i="1"/>
  <c r="Q61" i="1"/>
  <c r="R61" i="1" s="1"/>
  <c r="O61" i="1"/>
  <c r="N61" i="1"/>
  <c r="L61" i="1"/>
  <c r="I61" i="1"/>
  <c r="AS60" i="1"/>
  <c r="AR60" i="1"/>
  <c r="AP60" i="1"/>
  <c r="AO60" i="1"/>
  <c r="AQ60" i="1" s="1"/>
  <c r="AN60" i="1"/>
  <c r="AM60" i="1"/>
  <c r="AL60" i="1"/>
  <c r="AW60" i="1" s="1"/>
  <c r="AK60" i="1"/>
  <c r="AV60" i="1" s="1"/>
  <c r="AJ60" i="1"/>
  <c r="AI60" i="1"/>
  <c r="AH60" i="1"/>
  <c r="AG60" i="1"/>
  <c r="AF60" i="1"/>
  <c r="AE60" i="1"/>
  <c r="Q60" i="1"/>
  <c r="R60" i="1" s="1"/>
  <c r="O60" i="1"/>
  <c r="N60" i="1"/>
  <c r="L60" i="1"/>
  <c r="I60" i="1"/>
  <c r="AR59" i="1"/>
  <c r="AP59" i="1"/>
  <c r="AO59" i="1"/>
  <c r="AQ59" i="1" s="1"/>
  <c r="AN59" i="1"/>
  <c r="AM59" i="1"/>
  <c r="AL59" i="1"/>
  <c r="AW59" i="1" s="1"/>
  <c r="AK59" i="1"/>
  <c r="AV59" i="1" s="1"/>
  <c r="AJ59" i="1"/>
  <c r="AI59" i="1"/>
  <c r="AH59" i="1"/>
  <c r="AG59" i="1"/>
  <c r="AF59" i="1"/>
  <c r="AE59" i="1"/>
  <c r="Q59" i="1"/>
  <c r="R59" i="1" s="1"/>
  <c r="O59" i="1"/>
  <c r="N59" i="1"/>
  <c r="L59" i="1"/>
  <c r="I59" i="1"/>
  <c r="AP58" i="1"/>
  <c r="AR58" i="1" s="1"/>
  <c r="AO58" i="1"/>
  <c r="AQ58" i="1" s="1"/>
  <c r="AN58" i="1"/>
  <c r="AM58" i="1"/>
  <c r="AL58" i="1"/>
  <c r="AW58" i="1" s="1"/>
  <c r="AK58" i="1"/>
  <c r="AV58" i="1" s="1"/>
  <c r="AJ58" i="1"/>
  <c r="AI58" i="1"/>
  <c r="AH58" i="1"/>
  <c r="AG58" i="1"/>
  <c r="AF58" i="1"/>
  <c r="AE58" i="1"/>
  <c r="Q58" i="1"/>
  <c r="R58" i="1" s="1"/>
  <c r="O58" i="1"/>
  <c r="N58" i="1"/>
  <c r="L58" i="1"/>
  <c r="I58" i="1"/>
  <c r="AS57" i="1"/>
  <c r="AR57" i="1"/>
  <c r="AP57" i="1"/>
  <c r="AO57" i="1"/>
  <c r="AQ57" i="1" s="1"/>
  <c r="AN57" i="1"/>
  <c r="AM57" i="1"/>
  <c r="AL57" i="1"/>
  <c r="AW57" i="1" s="1"/>
  <c r="AK57" i="1"/>
  <c r="AV57" i="1" s="1"/>
  <c r="AJ57" i="1"/>
  <c r="AI57" i="1"/>
  <c r="AH57" i="1"/>
  <c r="AG57" i="1"/>
  <c r="AF57" i="1"/>
  <c r="AE57" i="1"/>
  <c r="Q57" i="1"/>
  <c r="R57" i="1" s="1"/>
  <c r="O57" i="1"/>
  <c r="N57" i="1"/>
  <c r="L57" i="1"/>
  <c r="I57" i="1"/>
  <c r="AS56" i="1"/>
  <c r="AR56" i="1"/>
  <c r="AP56" i="1"/>
  <c r="AN56" i="1"/>
  <c r="AM56" i="1"/>
  <c r="AL56" i="1"/>
  <c r="AW56" i="1" s="1"/>
  <c r="AK56" i="1"/>
  <c r="AV56" i="1" s="1"/>
  <c r="AJ56" i="1"/>
  <c r="AI56" i="1"/>
  <c r="AH56" i="1"/>
  <c r="AG56" i="1"/>
  <c r="AF56" i="1"/>
  <c r="AE56" i="1"/>
  <c r="Q56" i="1"/>
  <c r="R56" i="1" s="1"/>
  <c r="O56" i="1"/>
  <c r="N56" i="1"/>
  <c r="L56" i="1"/>
  <c r="I56" i="1"/>
  <c r="AP55" i="1"/>
  <c r="AR55" i="1" s="1"/>
  <c r="AN55" i="1"/>
  <c r="AM55" i="1"/>
  <c r="AL55" i="1"/>
  <c r="AK55" i="1"/>
  <c r="AV55" i="1" s="1"/>
  <c r="AJ55" i="1"/>
  <c r="AI55" i="1"/>
  <c r="AH55" i="1"/>
  <c r="AG55" i="1"/>
  <c r="AF55" i="1"/>
  <c r="AE55" i="1"/>
  <c r="R55" i="1"/>
  <c r="Q55" i="1"/>
  <c r="O55" i="1"/>
  <c r="N55" i="1"/>
  <c r="L55" i="1"/>
  <c r="I55" i="1"/>
  <c r="AS54" i="1"/>
  <c r="AR54" i="1"/>
  <c r="AP54" i="1"/>
  <c r="AN54" i="1"/>
  <c r="AM54" i="1"/>
  <c r="AL54" i="1"/>
  <c r="AW54" i="1" s="1"/>
  <c r="AK54" i="1"/>
  <c r="AV54" i="1" s="1"/>
  <c r="AJ54" i="1"/>
  <c r="AI54" i="1"/>
  <c r="AH54" i="1"/>
  <c r="AG54" i="1"/>
  <c r="AF54" i="1"/>
  <c r="AE54" i="1"/>
  <c r="R54" i="1"/>
  <c r="Q54" i="1"/>
  <c r="O54" i="1"/>
  <c r="N54" i="1"/>
  <c r="L54" i="1"/>
  <c r="I54" i="1"/>
  <c r="AT53" i="1"/>
  <c r="AS53" i="1"/>
  <c r="AR53" i="1"/>
  <c r="AP53" i="1"/>
  <c r="AO53" i="1"/>
  <c r="AQ53" i="1" s="1"/>
  <c r="AN53" i="1"/>
  <c r="AM53" i="1"/>
  <c r="AL53" i="1"/>
  <c r="AW53" i="1" s="1"/>
  <c r="AK53" i="1"/>
  <c r="AV53" i="1" s="1"/>
  <c r="AJ53" i="1"/>
  <c r="AI53" i="1"/>
  <c r="AH53" i="1"/>
  <c r="AG53" i="1"/>
  <c r="AF53" i="1"/>
  <c r="AE53" i="1"/>
  <c r="Q53" i="1"/>
  <c r="R53" i="1" s="1"/>
  <c r="O53" i="1"/>
  <c r="N53" i="1"/>
  <c r="L53" i="1"/>
  <c r="I53" i="1"/>
  <c r="AO52" i="1"/>
  <c r="AQ52" i="1" s="1"/>
  <c r="AN52" i="1"/>
  <c r="AM52" i="1"/>
  <c r="AL52" i="1"/>
  <c r="AW52" i="1" s="1"/>
  <c r="AK52" i="1"/>
  <c r="AV52" i="1" s="1"/>
  <c r="AJ52" i="1"/>
  <c r="AI52" i="1"/>
  <c r="AH52" i="1"/>
  <c r="AG52" i="1"/>
  <c r="AF52" i="1"/>
  <c r="AE52" i="1"/>
  <c r="Q52" i="1"/>
  <c r="R52" i="1" s="1"/>
  <c r="O52" i="1"/>
  <c r="N52" i="1"/>
  <c r="L52" i="1"/>
  <c r="I52" i="1"/>
  <c r="AO51" i="1"/>
  <c r="AQ51" i="1" s="1"/>
  <c r="AN51" i="1"/>
  <c r="AM51" i="1"/>
  <c r="AL51" i="1"/>
  <c r="AW51" i="1" s="1"/>
  <c r="AK51" i="1"/>
  <c r="AV51" i="1" s="1"/>
  <c r="AJ51" i="1"/>
  <c r="AI51" i="1"/>
  <c r="AH51" i="1"/>
  <c r="AG51" i="1"/>
  <c r="AF51" i="1"/>
  <c r="AE51" i="1"/>
  <c r="R51" i="1"/>
  <c r="Q51" i="1"/>
  <c r="O51" i="1"/>
  <c r="N51" i="1"/>
  <c r="L51" i="1"/>
  <c r="I51" i="1"/>
  <c r="AS50" i="1"/>
  <c r="AO50" i="1"/>
  <c r="AQ50" i="1" s="1"/>
  <c r="AN50" i="1"/>
  <c r="AM50" i="1"/>
  <c r="AL50" i="1"/>
  <c r="AW50" i="1" s="1"/>
  <c r="AK50" i="1"/>
  <c r="AV50" i="1" s="1"/>
  <c r="AJ50" i="1"/>
  <c r="AI50" i="1"/>
  <c r="AH50" i="1"/>
  <c r="AG50" i="1"/>
  <c r="AF50" i="1"/>
  <c r="AE50" i="1"/>
  <c r="R50" i="1"/>
  <c r="Q50" i="1"/>
  <c r="O50" i="1"/>
  <c r="N50" i="1"/>
  <c r="L50" i="1"/>
  <c r="I50" i="1"/>
  <c r="AT49" i="1"/>
  <c r="AS49" i="1"/>
  <c r="AN49" i="1"/>
  <c r="AM49" i="1"/>
  <c r="AL49" i="1"/>
  <c r="AW49" i="1" s="1"/>
  <c r="AK49" i="1"/>
  <c r="AV49" i="1" s="1"/>
  <c r="AJ49" i="1"/>
  <c r="AI49" i="1"/>
  <c r="AH49" i="1"/>
  <c r="AG49" i="1"/>
  <c r="AF49" i="1"/>
  <c r="AE49" i="1"/>
  <c r="Q49" i="1"/>
  <c r="R49" i="1" s="1"/>
  <c r="O49" i="1"/>
  <c r="N49" i="1"/>
  <c r="L49" i="1"/>
  <c r="I49" i="1"/>
  <c r="AT48" i="1"/>
  <c r="AN48" i="1"/>
  <c r="AM48" i="1"/>
  <c r="AL48" i="1"/>
  <c r="AW48" i="1" s="1"/>
  <c r="AK48" i="1"/>
  <c r="AV48" i="1" s="1"/>
  <c r="AJ48" i="1"/>
  <c r="AI48" i="1"/>
  <c r="AH48" i="1"/>
  <c r="AG48" i="1"/>
  <c r="AF48" i="1"/>
  <c r="AE48" i="1"/>
  <c r="Q48" i="1"/>
  <c r="R48" i="1" s="1"/>
  <c r="O48" i="1"/>
  <c r="N48" i="1"/>
  <c r="L48" i="1"/>
  <c r="I48" i="1"/>
  <c r="AP47" i="1"/>
  <c r="AR47" i="1" s="1"/>
  <c r="AN47" i="1"/>
  <c r="AM47" i="1"/>
  <c r="AL47" i="1"/>
  <c r="AW47" i="1" s="1"/>
  <c r="AK47" i="1"/>
  <c r="AV47" i="1" s="1"/>
  <c r="AJ47" i="1"/>
  <c r="AI47" i="1"/>
  <c r="AH47" i="1"/>
  <c r="AG47" i="1"/>
  <c r="AF47" i="1"/>
  <c r="AE47" i="1"/>
  <c r="Q47" i="1"/>
  <c r="R47" i="1" s="1"/>
  <c r="O47" i="1"/>
  <c r="N47" i="1"/>
  <c r="L47" i="1"/>
  <c r="I47" i="1"/>
  <c r="AS46" i="1"/>
  <c r="AP46" i="1"/>
  <c r="AR46" i="1" s="1"/>
  <c r="AN46" i="1"/>
  <c r="AM46" i="1"/>
  <c r="AL46" i="1"/>
  <c r="AW46" i="1" s="1"/>
  <c r="AK46" i="1"/>
  <c r="AV46" i="1" s="1"/>
  <c r="AJ46" i="1"/>
  <c r="AI46" i="1"/>
  <c r="AH46" i="1"/>
  <c r="AG46" i="1"/>
  <c r="AF46" i="1"/>
  <c r="AE46" i="1"/>
  <c r="R46" i="1"/>
  <c r="Q46" i="1"/>
  <c r="O46" i="1"/>
  <c r="N46" i="1"/>
  <c r="L46" i="1"/>
  <c r="I46" i="1"/>
  <c r="AT45" i="1"/>
  <c r="AS45" i="1"/>
  <c r="AR45" i="1"/>
  <c r="AP45" i="1"/>
  <c r="AN45" i="1"/>
  <c r="AM45" i="1"/>
  <c r="AL45" i="1"/>
  <c r="AW45" i="1" s="1"/>
  <c r="AK45" i="1"/>
  <c r="AV45" i="1" s="1"/>
  <c r="AJ45" i="1"/>
  <c r="AI45" i="1"/>
  <c r="AH45" i="1"/>
  <c r="AG45" i="1"/>
  <c r="AF45" i="1"/>
  <c r="AE45" i="1"/>
  <c r="Q45" i="1"/>
  <c r="R45" i="1" s="1"/>
  <c r="O45" i="1"/>
  <c r="N45" i="1"/>
  <c r="L45" i="1"/>
  <c r="I45" i="1"/>
  <c r="AT44" i="1"/>
  <c r="AS44" i="1"/>
  <c r="AP44" i="1"/>
  <c r="AR44" i="1" s="1"/>
  <c r="AO44" i="1"/>
  <c r="AQ44" i="1" s="1"/>
  <c r="AN44" i="1"/>
  <c r="AM44" i="1"/>
  <c r="AL44" i="1"/>
  <c r="AW44" i="1" s="1"/>
  <c r="AK44" i="1"/>
  <c r="AV44" i="1" s="1"/>
  <c r="AJ44" i="1"/>
  <c r="AI44" i="1"/>
  <c r="AH44" i="1"/>
  <c r="AG44" i="1"/>
  <c r="AF44" i="1"/>
  <c r="AE44" i="1"/>
  <c r="Q44" i="1"/>
  <c r="R44" i="1" s="1"/>
  <c r="O44" i="1"/>
  <c r="N44" i="1"/>
  <c r="L44" i="1"/>
  <c r="I44" i="1"/>
  <c r="AO43" i="1"/>
  <c r="AQ43" i="1" s="1"/>
  <c r="AN43" i="1"/>
  <c r="AM43" i="1"/>
  <c r="AL43" i="1"/>
  <c r="AW43" i="1" s="1"/>
  <c r="AK43" i="1"/>
  <c r="AV43" i="1" s="1"/>
  <c r="AJ43" i="1"/>
  <c r="AI43" i="1"/>
  <c r="AH43" i="1"/>
  <c r="AG43" i="1"/>
  <c r="AF43" i="1"/>
  <c r="AE43" i="1"/>
  <c r="R43" i="1"/>
  <c r="Q43" i="1"/>
  <c r="O43" i="1"/>
  <c r="N43" i="1"/>
  <c r="L43" i="1"/>
  <c r="I43" i="1"/>
  <c r="AT42" i="1"/>
  <c r="AS42" i="1"/>
  <c r="AP42" i="1"/>
  <c r="AR42" i="1" s="1"/>
  <c r="AN42" i="1"/>
  <c r="AM42" i="1"/>
  <c r="AL42" i="1"/>
  <c r="AW42" i="1" s="1"/>
  <c r="AK42" i="1"/>
  <c r="AV42" i="1" s="1"/>
  <c r="AJ42" i="1"/>
  <c r="AI42" i="1"/>
  <c r="AH42" i="1"/>
  <c r="AG42" i="1"/>
  <c r="AF42" i="1"/>
  <c r="AE42" i="1"/>
  <c r="AO42" i="1" s="1"/>
  <c r="AQ42" i="1" s="1"/>
  <c r="Q42" i="1"/>
  <c r="R42" i="1" s="1"/>
  <c r="O42" i="1"/>
  <c r="N42" i="1"/>
  <c r="L42" i="1"/>
  <c r="I42" i="1"/>
  <c r="AT41" i="1"/>
  <c r="AP41" i="1"/>
  <c r="AR41" i="1" s="1"/>
  <c r="AN41" i="1"/>
  <c r="AM41" i="1"/>
  <c r="AL41" i="1"/>
  <c r="AW41" i="1" s="1"/>
  <c r="AK41" i="1"/>
  <c r="AV41" i="1" s="1"/>
  <c r="AJ41" i="1"/>
  <c r="AI41" i="1"/>
  <c r="AH41" i="1"/>
  <c r="AG41" i="1"/>
  <c r="AF41" i="1"/>
  <c r="AE41" i="1"/>
  <c r="AO41" i="1" s="1"/>
  <c r="AQ41" i="1" s="1"/>
  <c r="Q41" i="1"/>
  <c r="R41" i="1" s="1"/>
  <c r="O41" i="1"/>
  <c r="N41" i="1"/>
  <c r="L41" i="1"/>
  <c r="I41" i="1"/>
  <c r="AT40" i="1"/>
  <c r="AS40" i="1"/>
  <c r="AO40" i="1"/>
  <c r="AQ40" i="1" s="1"/>
  <c r="AN40" i="1"/>
  <c r="AM40" i="1"/>
  <c r="AL40" i="1"/>
  <c r="AW40" i="1" s="1"/>
  <c r="AK40" i="1"/>
  <c r="AV40" i="1" s="1"/>
  <c r="AJ40" i="1"/>
  <c r="AI40" i="1"/>
  <c r="AH40" i="1"/>
  <c r="AG40" i="1"/>
  <c r="AF40" i="1"/>
  <c r="AE40" i="1"/>
  <c r="Q40" i="1"/>
  <c r="R40" i="1" s="1"/>
  <c r="O40" i="1"/>
  <c r="N40" i="1"/>
  <c r="L40" i="1"/>
  <c r="I40" i="1"/>
  <c r="AV39" i="1"/>
  <c r="AO39" i="1"/>
  <c r="AQ39" i="1" s="1"/>
  <c r="AN39" i="1"/>
  <c r="AM39" i="1"/>
  <c r="AL39" i="1"/>
  <c r="AW39" i="1" s="1"/>
  <c r="AK39" i="1"/>
  <c r="AS39" i="1" s="1"/>
  <c r="AJ39" i="1"/>
  <c r="AI39" i="1"/>
  <c r="AH39" i="1"/>
  <c r="AG39" i="1"/>
  <c r="AF39" i="1"/>
  <c r="AE39" i="1"/>
  <c r="R39" i="1"/>
  <c r="Q39" i="1"/>
  <c r="O39" i="1"/>
  <c r="N39" i="1"/>
  <c r="L39" i="1"/>
  <c r="I39" i="1"/>
  <c r="AT38" i="1"/>
  <c r="AN38" i="1"/>
  <c r="AM38" i="1"/>
  <c r="AL38" i="1"/>
  <c r="AW38" i="1" s="1"/>
  <c r="AK38" i="1"/>
  <c r="AS38" i="1" s="1"/>
  <c r="AJ38" i="1"/>
  <c r="AI38" i="1"/>
  <c r="AH38" i="1"/>
  <c r="AG38" i="1"/>
  <c r="AF38" i="1"/>
  <c r="AP38" i="1" s="1"/>
  <c r="AR38" i="1" s="1"/>
  <c r="AE38" i="1"/>
  <c r="Q38" i="1"/>
  <c r="R38" i="1" s="1"/>
  <c r="O38" i="1"/>
  <c r="N38" i="1"/>
  <c r="L38" i="1"/>
  <c r="I38" i="1"/>
  <c r="AW37" i="1"/>
  <c r="AT37" i="1"/>
  <c r="AS37" i="1"/>
  <c r="AN37" i="1"/>
  <c r="AM37" i="1"/>
  <c r="AL37" i="1"/>
  <c r="AK37" i="1"/>
  <c r="AV37" i="1" s="1"/>
  <c r="AJ37" i="1"/>
  <c r="AI37" i="1"/>
  <c r="AH37" i="1"/>
  <c r="AG37" i="1"/>
  <c r="AF37" i="1"/>
  <c r="AP37" i="1" s="1"/>
  <c r="AR37" i="1" s="1"/>
  <c r="AE37" i="1"/>
  <c r="AO37" i="1" s="1"/>
  <c r="AQ37" i="1" s="1"/>
  <c r="Q37" i="1"/>
  <c r="R37" i="1" s="1"/>
  <c r="O37" i="1"/>
  <c r="N37" i="1"/>
  <c r="L37" i="1"/>
  <c r="I37" i="1"/>
  <c r="AV36" i="1"/>
  <c r="AS36" i="1"/>
  <c r="AN36" i="1"/>
  <c r="AM36" i="1"/>
  <c r="AL36" i="1"/>
  <c r="AW36" i="1" s="1"/>
  <c r="AK36" i="1"/>
  <c r="AJ36" i="1"/>
  <c r="AI36" i="1"/>
  <c r="AH36" i="1"/>
  <c r="AG36" i="1"/>
  <c r="AF36" i="1"/>
  <c r="AP36" i="1" s="1"/>
  <c r="AR36" i="1" s="1"/>
  <c r="AE36" i="1"/>
  <c r="AO36" i="1" s="1"/>
  <c r="AQ36" i="1" s="1"/>
  <c r="R36" i="1"/>
  <c r="Q36" i="1"/>
  <c r="O36" i="1"/>
  <c r="N36" i="1"/>
  <c r="L36" i="1"/>
  <c r="I36" i="1"/>
  <c r="AT35" i="1"/>
  <c r="AP35" i="1"/>
  <c r="AR35" i="1" s="1"/>
  <c r="AN35" i="1"/>
  <c r="AM35" i="1"/>
  <c r="AL35" i="1"/>
  <c r="AW35" i="1" s="1"/>
  <c r="AK35" i="1"/>
  <c r="AV35" i="1" s="1"/>
  <c r="AJ35" i="1"/>
  <c r="AI35" i="1"/>
  <c r="AH35" i="1"/>
  <c r="AG35" i="1"/>
  <c r="AF35" i="1"/>
  <c r="AE35" i="1"/>
  <c r="AO35" i="1" s="1"/>
  <c r="AQ35" i="1" s="1"/>
  <c r="Q35" i="1"/>
  <c r="R35" i="1" s="1"/>
  <c r="O35" i="1"/>
  <c r="N35" i="1"/>
  <c r="L35" i="1"/>
  <c r="I35" i="1"/>
  <c r="AT34" i="1"/>
  <c r="AS34" i="1"/>
  <c r="AP34" i="1"/>
  <c r="AR34" i="1" s="1"/>
  <c r="AO34" i="1"/>
  <c r="AQ34" i="1" s="1"/>
  <c r="AN34" i="1"/>
  <c r="AM34" i="1"/>
  <c r="AL34" i="1"/>
  <c r="AW34" i="1" s="1"/>
  <c r="AK34" i="1"/>
  <c r="AV34" i="1" s="1"/>
  <c r="AJ34" i="1"/>
  <c r="AI34" i="1"/>
  <c r="AH34" i="1"/>
  <c r="AG34" i="1"/>
  <c r="AF34" i="1"/>
  <c r="AE34" i="1"/>
  <c r="Q34" i="1"/>
  <c r="R34" i="1" s="1"/>
  <c r="O34" i="1"/>
  <c r="N34" i="1"/>
  <c r="L34" i="1"/>
  <c r="I34" i="1"/>
  <c r="AT33" i="1"/>
  <c r="AS33" i="1"/>
  <c r="AO33" i="1"/>
  <c r="AQ33" i="1" s="1"/>
  <c r="AN33" i="1"/>
  <c r="AM33" i="1"/>
  <c r="AL33" i="1"/>
  <c r="AW33" i="1" s="1"/>
  <c r="AK33" i="1"/>
  <c r="AV33" i="1" s="1"/>
  <c r="AJ33" i="1"/>
  <c r="AI33" i="1"/>
  <c r="AH33" i="1"/>
  <c r="AG33" i="1"/>
  <c r="AF33" i="1"/>
  <c r="AP33" i="1" s="1"/>
  <c r="AR33" i="1" s="1"/>
  <c r="AE33" i="1"/>
  <c r="Q33" i="1"/>
  <c r="R33" i="1" s="1"/>
  <c r="O33" i="1"/>
  <c r="N33" i="1"/>
  <c r="L33" i="1"/>
  <c r="I33" i="1"/>
  <c r="AW32" i="1"/>
  <c r="AT32" i="1"/>
  <c r="AS32" i="1"/>
  <c r="AP32" i="1"/>
  <c r="AR32" i="1" s="1"/>
  <c r="AN32" i="1"/>
  <c r="AM32" i="1"/>
  <c r="AL32" i="1"/>
  <c r="AK32" i="1"/>
  <c r="AV32" i="1" s="1"/>
  <c r="AJ32" i="1"/>
  <c r="AI32" i="1"/>
  <c r="AH32" i="1"/>
  <c r="AG32" i="1"/>
  <c r="AF32" i="1"/>
  <c r="AE32" i="1"/>
  <c r="AO32" i="1" s="1"/>
  <c r="AQ32" i="1" s="1"/>
  <c r="Q32" i="1"/>
  <c r="R32" i="1" s="1"/>
  <c r="O32" i="1"/>
  <c r="N32" i="1"/>
  <c r="L32" i="1"/>
  <c r="I32" i="1"/>
  <c r="AV31" i="1"/>
  <c r="AS31" i="1"/>
  <c r="AO31" i="1"/>
  <c r="AQ31" i="1" s="1"/>
  <c r="AN31" i="1"/>
  <c r="AM31" i="1"/>
  <c r="AL31" i="1"/>
  <c r="AT31" i="1" s="1"/>
  <c r="AK31" i="1"/>
  <c r="AJ31" i="1"/>
  <c r="AI31" i="1"/>
  <c r="AH31" i="1"/>
  <c r="AG31" i="1"/>
  <c r="AF31" i="1"/>
  <c r="AE31" i="1"/>
  <c r="R31" i="1"/>
  <c r="Q31" i="1"/>
  <c r="O31" i="1"/>
  <c r="N31" i="1"/>
  <c r="L31" i="1"/>
  <c r="I31" i="1"/>
  <c r="AT30" i="1"/>
  <c r="AN30" i="1"/>
  <c r="AM30" i="1"/>
  <c r="AL30" i="1"/>
  <c r="AW30" i="1" s="1"/>
  <c r="AK30" i="1"/>
  <c r="AS30" i="1" s="1"/>
  <c r="AJ30" i="1"/>
  <c r="AI30" i="1"/>
  <c r="AH30" i="1"/>
  <c r="AG30" i="1"/>
  <c r="AF30" i="1"/>
  <c r="AP30" i="1" s="1"/>
  <c r="AR30" i="1" s="1"/>
  <c r="AE30" i="1"/>
  <c r="Q30" i="1"/>
  <c r="R30" i="1" s="1"/>
  <c r="O30" i="1"/>
  <c r="N30" i="1"/>
  <c r="L30" i="1"/>
  <c r="I30" i="1"/>
  <c r="AW29" i="1"/>
  <c r="AT29" i="1"/>
  <c r="AS29" i="1"/>
  <c r="AN29" i="1"/>
  <c r="AM29" i="1"/>
  <c r="AL29" i="1"/>
  <c r="AK29" i="1"/>
  <c r="AV29" i="1" s="1"/>
  <c r="AJ29" i="1"/>
  <c r="AI29" i="1"/>
  <c r="AH29" i="1"/>
  <c r="AG29" i="1"/>
  <c r="AF29" i="1"/>
  <c r="AP29" i="1" s="1"/>
  <c r="AR29" i="1" s="1"/>
  <c r="AE29" i="1"/>
  <c r="AO29" i="1" s="1"/>
  <c r="AQ29" i="1" s="1"/>
  <c r="Q29" i="1"/>
  <c r="R29" i="1" s="1"/>
  <c r="O29" i="1"/>
  <c r="N29" i="1"/>
  <c r="L29" i="1"/>
  <c r="I29" i="1"/>
  <c r="AV28" i="1"/>
  <c r="AS28" i="1"/>
  <c r="AN28" i="1"/>
  <c r="AM28" i="1"/>
  <c r="AL28" i="1"/>
  <c r="AW28" i="1" s="1"/>
  <c r="AK28" i="1"/>
  <c r="AJ28" i="1"/>
  <c r="AI28" i="1"/>
  <c r="AH28" i="1"/>
  <c r="AG28" i="1"/>
  <c r="AF28" i="1"/>
  <c r="AP28" i="1" s="1"/>
  <c r="AR28" i="1" s="1"/>
  <c r="AE28" i="1"/>
  <c r="AO28" i="1" s="1"/>
  <c r="AQ28" i="1" s="1"/>
  <c r="R28" i="1"/>
  <c r="Q28" i="1"/>
  <c r="O28" i="1"/>
  <c r="N28" i="1"/>
  <c r="L28" i="1"/>
  <c r="I28" i="1"/>
  <c r="AT27" i="1"/>
  <c r="AP27" i="1"/>
  <c r="AR27" i="1" s="1"/>
  <c r="AN27" i="1"/>
  <c r="AM27" i="1"/>
  <c r="AL27" i="1"/>
  <c r="AW27" i="1" s="1"/>
  <c r="AK27" i="1"/>
  <c r="AV27" i="1" s="1"/>
  <c r="AJ27" i="1"/>
  <c r="AI27" i="1"/>
  <c r="AH27" i="1"/>
  <c r="AG27" i="1"/>
  <c r="AF27" i="1"/>
  <c r="AE27" i="1"/>
  <c r="AO27" i="1" s="1"/>
  <c r="AQ27" i="1" s="1"/>
  <c r="Q27" i="1"/>
  <c r="R27" i="1" s="1"/>
  <c r="O27" i="1"/>
  <c r="N27" i="1"/>
  <c r="L27" i="1"/>
  <c r="I27" i="1"/>
  <c r="AT26" i="1"/>
  <c r="AS26" i="1"/>
  <c r="AP26" i="1"/>
  <c r="AR26" i="1" s="1"/>
  <c r="AO26" i="1"/>
  <c r="AQ26" i="1" s="1"/>
  <c r="AN26" i="1"/>
  <c r="AM26" i="1"/>
  <c r="AL26" i="1"/>
  <c r="AW26" i="1" s="1"/>
  <c r="AK26" i="1"/>
  <c r="AV26" i="1" s="1"/>
  <c r="AJ26" i="1"/>
  <c r="AI26" i="1"/>
  <c r="AH26" i="1"/>
  <c r="AG26" i="1"/>
  <c r="AF26" i="1"/>
  <c r="AE26" i="1"/>
  <c r="Q26" i="1"/>
  <c r="R26" i="1" s="1"/>
  <c r="O26" i="1"/>
  <c r="N26" i="1"/>
  <c r="L26" i="1"/>
  <c r="I26" i="1"/>
  <c r="AT25" i="1"/>
  <c r="AS25" i="1"/>
  <c r="AO25" i="1"/>
  <c r="AQ25" i="1" s="1"/>
  <c r="AN25" i="1"/>
  <c r="AM25" i="1"/>
  <c r="AL25" i="1"/>
  <c r="AW25" i="1" s="1"/>
  <c r="AK25" i="1"/>
  <c r="AV25" i="1" s="1"/>
  <c r="AJ25" i="1"/>
  <c r="AI25" i="1"/>
  <c r="AH25" i="1"/>
  <c r="AG25" i="1"/>
  <c r="AF25" i="1"/>
  <c r="AP25" i="1" s="1"/>
  <c r="AR25" i="1" s="1"/>
  <c r="AE25" i="1"/>
  <c r="Q25" i="1"/>
  <c r="R25" i="1" s="1"/>
  <c r="O25" i="1"/>
  <c r="N25" i="1"/>
  <c r="L25" i="1"/>
  <c r="I25" i="1"/>
  <c r="AW24" i="1"/>
  <c r="AT24" i="1"/>
  <c r="AS24" i="1"/>
  <c r="AP24" i="1"/>
  <c r="AR24" i="1" s="1"/>
  <c r="AN24" i="1"/>
  <c r="AM24" i="1"/>
  <c r="AL24" i="1"/>
  <c r="AK24" i="1"/>
  <c r="AV24" i="1" s="1"/>
  <c r="AJ24" i="1"/>
  <c r="AI24" i="1"/>
  <c r="AH24" i="1"/>
  <c r="AG24" i="1"/>
  <c r="AF24" i="1"/>
  <c r="AE24" i="1"/>
  <c r="AO24" i="1" s="1"/>
  <c r="AQ24" i="1" s="1"/>
  <c r="Q24" i="1"/>
  <c r="R24" i="1" s="1"/>
  <c r="O24" i="1"/>
  <c r="N24" i="1"/>
  <c r="L24" i="1"/>
  <c r="I24" i="1"/>
  <c r="AV23" i="1"/>
  <c r="AS23" i="1"/>
  <c r="AO23" i="1"/>
  <c r="AQ23" i="1" s="1"/>
  <c r="AN23" i="1"/>
  <c r="AM23" i="1"/>
  <c r="AL23" i="1"/>
  <c r="AT23" i="1" s="1"/>
  <c r="AK23" i="1"/>
  <c r="AJ23" i="1"/>
  <c r="AI23" i="1"/>
  <c r="AH23" i="1"/>
  <c r="AG23" i="1"/>
  <c r="AF23" i="1"/>
  <c r="AE23" i="1"/>
  <c r="R23" i="1"/>
  <c r="Q23" i="1"/>
  <c r="O23" i="1"/>
  <c r="N23" i="1"/>
  <c r="L23" i="1"/>
  <c r="I23" i="1"/>
  <c r="AT22" i="1"/>
  <c r="AN22" i="1"/>
  <c r="AM22" i="1"/>
  <c r="AL22" i="1"/>
  <c r="AW22" i="1" s="1"/>
  <c r="AK22" i="1"/>
  <c r="AS22" i="1" s="1"/>
  <c r="AJ22" i="1"/>
  <c r="AI22" i="1"/>
  <c r="AH22" i="1"/>
  <c r="AG22" i="1"/>
  <c r="AF22" i="1"/>
  <c r="AP22" i="1" s="1"/>
  <c r="AR22" i="1" s="1"/>
  <c r="AE22" i="1"/>
  <c r="Q22" i="1"/>
  <c r="R22" i="1" s="1"/>
  <c r="O22" i="1"/>
  <c r="N22" i="1"/>
  <c r="L22" i="1"/>
  <c r="I22" i="1"/>
  <c r="AW21" i="1"/>
  <c r="AT21" i="1"/>
  <c r="AS21" i="1"/>
  <c r="AN21" i="1"/>
  <c r="AM21" i="1"/>
  <c r="AL21" i="1"/>
  <c r="AK21" i="1"/>
  <c r="AV21" i="1" s="1"/>
  <c r="AJ21" i="1"/>
  <c r="AI21" i="1"/>
  <c r="AH21" i="1"/>
  <c r="AG21" i="1"/>
  <c r="AF21" i="1"/>
  <c r="AP21" i="1" s="1"/>
  <c r="AR21" i="1" s="1"/>
  <c r="AE21" i="1"/>
  <c r="AO21" i="1" s="1"/>
  <c r="AQ21" i="1" s="1"/>
  <c r="Q21" i="1"/>
  <c r="R21" i="1" s="1"/>
  <c r="O21" i="1"/>
  <c r="N21" i="1"/>
  <c r="L21" i="1"/>
  <c r="I21" i="1"/>
  <c r="AV20" i="1"/>
  <c r="AS20" i="1"/>
  <c r="AN20" i="1"/>
  <c r="AM20" i="1"/>
  <c r="AL20" i="1"/>
  <c r="AW20" i="1" s="1"/>
  <c r="AK20" i="1"/>
  <c r="AJ20" i="1"/>
  <c r="AI20" i="1"/>
  <c r="AH20" i="1"/>
  <c r="AG20" i="1"/>
  <c r="AF20" i="1"/>
  <c r="AP20" i="1" s="1"/>
  <c r="AR20" i="1" s="1"/>
  <c r="AE20" i="1"/>
  <c r="AO20" i="1" s="1"/>
  <c r="AQ20" i="1" s="1"/>
  <c r="R20" i="1"/>
  <c r="Q20" i="1"/>
  <c r="O20" i="1"/>
  <c r="N20" i="1"/>
  <c r="L20" i="1"/>
  <c r="I20" i="1"/>
  <c r="AT19" i="1"/>
  <c r="AP19" i="1"/>
  <c r="AR19" i="1" s="1"/>
  <c r="AN19" i="1"/>
  <c r="AM19" i="1"/>
  <c r="AL19" i="1"/>
  <c r="AW19" i="1" s="1"/>
  <c r="AK19" i="1"/>
  <c r="AV19" i="1" s="1"/>
  <c r="AJ19" i="1"/>
  <c r="AI19" i="1"/>
  <c r="AH19" i="1"/>
  <c r="AG19" i="1"/>
  <c r="AF19" i="1"/>
  <c r="AE19" i="1"/>
  <c r="AO19" i="1" s="1"/>
  <c r="AQ19" i="1" s="1"/>
  <c r="Q19" i="1"/>
  <c r="R19" i="1" s="1"/>
  <c r="O19" i="1"/>
  <c r="N19" i="1"/>
  <c r="L19" i="1"/>
  <c r="I19" i="1"/>
  <c r="AT18" i="1"/>
  <c r="AS18" i="1"/>
  <c r="AP18" i="1"/>
  <c r="AR18" i="1" s="1"/>
  <c r="AO18" i="1"/>
  <c r="AQ18" i="1" s="1"/>
  <c r="AN18" i="1"/>
  <c r="AM18" i="1"/>
  <c r="AL18" i="1"/>
  <c r="AW18" i="1" s="1"/>
  <c r="AK18" i="1"/>
  <c r="AV18" i="1" s="1"/>
  <c r="AJ18" i="1"/>
  <c r="AI18" i="1"/>
  <c r="AH18" i="1"/>
  <c r="AG18" i="1"/>
  <c r="AF18" i="1"/>
  <c r="AE18" i="1"/>
  <c r="Q18" i="1"/>
  <c r="R18" i="1" s="1"/>
  <c r="O18" i="1"/>
  <c r="N18" i="1"/>
  <c r="L18" i="1"/>
  <c r="I18" i="1"/>
  <c r="AR17" i="1"/>
  <c r="AP17" i="1"/>
  <c r="AO17" i="1"/>
  <c r="AQ17" i="1" s="1"/>
  <c r="AN17" i="1"/>
  <c r="AM17" i="1"/>
  <c r="AL17" i="1"/>
  <c r="AW17" i="1" s="1"/>
  <c r="AK17" i="1"/>
  <c r="AV17" i="1" s="1"/>
  <c r="AJ17" i="1"/>
  <c r="AI17" i="1"/>
  <c r="AH17" i="1"/>
  <c r="AG17" i="1"/>
  <c r="AF17" i="1"/>
  <c r="AE17" i="1"/>
  <c r="Q17" i="1"/>
  <c r="R17" i="1" s="1"/>
  <c r="O17" i="1"/>
  <c r="N17" i="1"/>
  <c r="L17" i="1"/>
  <c r="I17" i="1"/>
  <c r="AR16" i="1"/>
  <c r="AP16" i="1"/>
  <c r="AO16" i="1"/>
  <c r="AQ16" i="1" s="1"/>
  <c r="AN16" i="1"/>
  <c r="AM16" i="1"/>
  <c r="AL16" i="1"/>
  <c r="AW16" i="1" s="1"/>
  <c r="AK16" i="1"/>
  <c r="AV16" i="1" s="1"/>
  <c r="AJ16" i="1"/>
  <c r="AI16" i="1"/>
  <c r="AH16" i="1"/>
  <c r="AG16" i="1"/>
  <c r="AF16" i="1"/>
  <c r="AE16" i="1"/>
  <c r="Q16" i="1"/>
  <c r="R16" i="1" s="1"/>
  <c r="O16" i="1"/>
  <c r="N16" i="1"/>
  <c r="L16" i="1"/>
  <c r="I16" i="1"/>
  <c r="AR15" i="1"/>
  <c r="AP15" i="1"/>
  <c r="AO15" i="1"/>
  <c r="AQ15" i="1" s="1"/>
  <c r="AN15" i="1"/>
  <c r="AM15" i="1"/>
  <c r="AL15" i="1"/>
  <c r="AW15" i="1" s="1"/>
  <c r="AK15" i="1"/>
  <c r="AV15" i="1" s="1"/>
  <c r="AJ15" i="1"/>
  <c r="AI15" i="1"/>
  <c r="AH15" i="1"/>
  <c r="AG15" i="1"/>
  <c r="AF15" i="1"/>
  <c r="AE15" i="1"/>
  <c r="Q15" i="1"/>
  <c r="R15" i="1" s="1"/>
  <c r="O15" i="1"/>
  <c r="N15" i="1"/>
  <c r="L15" i="1"/>
  <c r="I15" i="1"/>
  <c r="AR14" i="1"/>
  <c r="AP14" i="1"/>
  <c r="AO14" i="1"/>
  <c r="AQ14" i="1" s="1"/>
  <c r="AN14" i="1"/>
  <c r="AM14" i="1"/>
  <c r="AL14" i="1"/>
  <c r="AW14" i="1" s="1"/>
  <c r="AK14" i="1"/>
  <c r="AV14" i="1" s="1"/>
  <c r="AJ14" i="1"/>
  <c r="AI14" i="1"/>
  <c r="AH14" i="1"/>
  <c r="AG14" i="1"/>
  <c r="AF14" i="1"/>
  <c r="AE14" i="1"/>
  <c r="Q14" i="1"/>
  <c r="R14" i="1" s="1"/>
  <c r="O14" i="1"/>
  <c r="N14" i="1"/>
  <c r="L14" i="1"/>
  <c r="I14" i="1"/>
  <c r="AR13" i="1"/>
  <c r="AP13" i="1"/>
  <c r="AO13" i="1"/>
  <c r="AQ13" i="1" s="1"/>
  <c r="AN13" i="1"/>
  <c r="AM13" i="1"/>
  <c r="AL13" i="1"/>
  <c r="AW13" i="1" s="1"/>
  <c r="AK13" i="1"/>
  <c r="AV13" i="1" s="1"/>
  <c r="AJ13" i="1"/>
  <c r="AI13" i="1"/>
  <c r="AH13" i="1"/>
  <c r="AG13" i="1"/>
  <c r="AF13" i="1"/>
  <c r="AE13" i="1"/>
  <c r="Q13" i="1"/>
  <c r="R13" i="1" s="1"/>
  <c r="O13" i="1"/>
  <c r="N13" i="1"/>
  <c r="L13" i="1"/>
  <c r="I13" i="1"/>
  <c r="AR12" i="1"/>
  <c r="AP12" i="1"/>
  <c r="AO12" i="1"/>
  <c r="AQ12" i="1" s="1"/>
  <c r="AN12" i="1"/>
  <c r="AM12" i="1"/>
  <c r="AL12" i="1"/>
  <c r="AW12" i="1" s="1"/>
  <c r="AK12" i="1"/>
  <c r="AV12" i="1" s="1"/>
  <c r="AJ12" i="1"/>
  <c r="AI12" i="1"/>
  <c r="AH12" i="1"/>
  <c r="AG12" i="1"/>
  <c r="AF12" i="1"/>
  <c r="AE12" i="1"/>
  <c r="Q12" i="1"/>
  <c r="R12" i="1" s="1"/>
  <c r="O12" i="1"/>
  <c r="N12" i="1"/>
  <c r="L12" i="1"/>
  <c r="I12" i="1"/>
  <c r="AR11" i="1"/>
  <c r="AP11" i="1"/>
  <c r="AO11" i="1"/>
  <c r="AQ11" i="1" s="1"/>
  <c r="AN11" i="1"/>
  <c r="AM11" i="1"/>
  <c r="AL11" i="1"/>
  <c r="AW11" i="1" s="1"/>
  <c r="AK11" i="1"/>
  <c r="AV11" i="1" s="1"/>
  <c r="AJ11" i="1"/>
  <c r="AI11" i="1"/>
  <c r="AH11" i="1"/>
  <c r="AG11" i="1"/>
  <c r="AF11" i="1"/>
  <c r="AE11" i="1"/>
  <c r="Q11" i="1"/>
  <c r="R11" i="1" s="1"/>
  <c r="O11" i="1"/>
  <c r="N11" i="1"/>
  <c r="L11" i="1"/>
  <c r="I11" i="1"/>
  <c r="AR10" i="1"/>
  <c r="AP10" i="1"/>
  <c r="AO10" i="1"/>
  <c r="AQ10" i="1" s="1"/>
  <c r="AN10" i="1"/>
  <c r="AM10" i="1"/>
  <c r="AL10" i="1"/>
  <c r="AW10" i="1" s="1"/>
  <c r="AK10" i="1"/>
  <c r="AV10" i="1" s="1"/>
  <c r="AJ10" i="1"/>
  <c r="AI10" i="1"/>
  <c r="AH10" i="1"/>
  <c r="AG10" i="1"/>
  <c r="AF10" i="1"/>
  <c r="AE10" i="1"/>
  <c r="Q10" i="1"/>
  <c r="R10" i="1" s="1"/>
  <c r="O10" i="1"/>
  <c r="N10" i="1"/>
  <c r="L10" i="1"/>
  <c r="I10" i="1"/>
  <c r="AR9" i="1"/>
  <c r="AP9" i="1"/>
  <c r="AO9" i="1"/>
  <c r="AQ9" i="1" s="1"/>
  <c r="AN9" i="1"/>
  <c r="AM9" i="1"/>
  <c r="AL9" i="1"/>
  <c r="AW9" i="1" s="1"/>
  <c r="AK9" i="1"/>
  <c r="AV9" i="1" s="1"/>
  <c r="AJ9" i="1"/>
  <c r="AI9" i="1"/>
  <c r="AH9" i="1"/>
  <c r="AG9" i="1"/>
  <c r="AF9" i="1"/>
  <c r="AE9" i="1"/>
  <c r="Q9" i="1"/>
  <c r="R9" i="1" s="1"/>
  <c r="O9" i="1"/>
  <c r="N9" i="1"/>
  <c r="L9" i="1"/>
  <c r="I9" i="1"/>
  <c r="AR8" i="1"/>
  <c r="AP8" i="1"/>
  <c r="AO8" i="1"/>
  <c r="AQ8" i="1" s="1"/>
  <c r="AN8" i="1"/>
  <c r="AM8" i="1"/>
  <c r="AL8" i="1"/>
  <c r="AW8" i="1" s="1"/>
  <c r="AK8" i="1"/>
  <c r="AV8" i="1" s="1"/>
  <c r="AJ8" i="1"/>
  <c r="AI8" i="1"/>
  <c r="AH8" i="1"/>
  <c r="AG8" i="1"/>
  <c r="AF8" i="1"/>
  <c r="AE8" i="1"/>
  <c r="Q8" i="1"/>
  <c r="R8" i="1" s="1"/>
  <c r="O8" i="1"/>
  <c r="N8" i="1"/>
  <c r="L8" i="1"/>
  <c r="I8" i="1"/>
  <c r="AR7" i="1"/>
  <c r="AP7" i="1"/>
  <c r="AO7" i="1"/>
  <c r="AQ7" i="1" s="1"/>
  <c r="AN7" i="1"/>
  <c r="AM7" i="1"/>
  <c r="AL7" i="1"/>
  <c r="AW7" i="1" s="1"/>
  <c r="AK7" i="1"/>
  <c r="AS7" i="1" s="1"/>
  <c r="AJ7" i="1"/>
  <c r="AI7" i="1"/>
  <c r="AH7" i="1"/>
  <c r="AG7" i="1"/>
  <c r="AF7" i="1"/>
  <c r="AE7" i="1"/>
  <c r="Q7" i="1"/>
  <c r="R7" i="1" s="1"/>
  <c r="O7" i="1"/>
  <c r="N7" i="1"/>
  <c r="L7" i="1"/>
  <c r="I7" i="1"/>
  <c r="AR6" i="1"/>
  <c r="AP6" i="1"/>
  <c r="AO6" i="1"/>
  <c r="AQ6" i="1" s="1"/>
  <c r="AN6" i="1"/>
  <c r="AM6" i="1"/>
  <c r="AL6" i="1"/>
  <c r="AW6" i="1" s="1"/>
  <c r="AK6" i="1"/>
  <c r="AV6" i="1" s="1"/>
  <c r="AJ6" i="1"/>
  <c r="AI6" i="1"/>
  <c r="AH6" i="1"/>
  <c r="AG6" i="1"/>
  <c r="AF6" i="1"/>
  <c r="AE6" i="1"/>
  <c r="Q6" i="1"/>
  <c r="R6" i="1" s="1"/>
  <c r="O6" i="1"/>
  <c r="N6" i="1"/>
  <c r="L6" i="1"/>
  <c r="I6" i="1"/>
  <c r="AR5" i="1"/>
  <c r="AP5" i="1"/>
  <c r="AO5" i="1"/>
  <c r="AQ5" i="1" s="1"/>
  <c r="AN5" i="1"/>
  <c r="AM5" i="1"/>
  <c r="AL5" i="1"/>
  <c r="AW5" i="1" s="1"/>
  <c r="AK5" i="1"/>
  <c r="AV5" i="1" s="1"/>
  <c r="AJ5" i="1"/>
  <c r="AI5" i="1"/>
  <c r="AH5" i="1"/>
  <c r="AG5" i="1"/>
  <c r="AF5" i="1"/>
  <c r="AE5" i="1"/>
  <c r="Q5" i="1"/>
  <c r="R5" i="1" s="1"/>
  <c r="O5" i="1"/>
  <c r="N5" i="1"/>
  <c r="L5" i="1"/>
  <c r="I5" i="1"/>
  <c r="AR4" i="1"/>
  <c r="AP4" i="1"/>
  <c r="AO4" i="1"/>
  <c r="AQ4" i="1" s="1"/>
  <c r="AN4" i="1"/>
  <c r="AM4" i="1"/>
  <c r="AL4" i="1"/>
  <c r="AW4" i="1" s="1"/>
  <c r="AK4" i="1"/>
  <c r="AV4" i="1" s="1"/>
  <c r="AJ4" i="1"/>
  <c r="AI4" i="1"/>
  <c r="AH4" i="1"/>
  <c r="AG4" i="1"/>
  <c r="AF4" i="1"/>
  <c r="AE4" i="1"/>
  <c r="Q4" i="1"/>
  <c r="R4" i="1" s="1"/>
  <c r="O4" i="1"/>
  <c r="N4" i="1"/>
  <c r="L4" i="1"/>
  <c r="I4" i="1"/>
  <c r="AV22" i="1" l="1"/>
  <c r="AW23" i="1"/>
  <c r="AV30" i="1"/>
  <c r="AW31" i="1"/>
  <c r="AV38" i="1"/>
  <c r="AO49" i="1"/>
  <c r="AQ49" i="1" s="1"/>
  <c r="AP52" i="1"/>
  <c r="AR52" i="1" s="1"/>
  <c r="AO61" i="1"/>
  <c r="AQ61" i="1" s="1"/>
  <c r="AO69" i="1"/>
  <c r="AQ69" i="1" s="1"/>
  <c r="AO77" i="1"/>
  <c r="AQ77" i="1" s="1"/>
  <c r="AS19" i="1"/>
  <c r="AT20" i="1"/>
  <c r="AS27" i="1"/>
  <c r="AT28" i="1"/>
  <c r="AS35" i="1"/>
  <c r="AT36" i="1"/>
  <c r="AP40" i="1"/>
  <c r="AR40" i="1" s="1"/>
  <c r="AS41" i="1"/>
  <c r="AO46" i="1"/>
  <c r="AQ46" i="1" s="1"/>
  <c r="AS47" i="1"/>
  <c r="AP49" i="1"/>
  <c r="AR49" i="1" s="1"/>
  <c r="AT50" i="1"/>
  <c r="AO54" i="1"/>
  <c r="AQ54" i="1" s="1"/>
  <c r="AS55" i="1"/>
  <c r="AO56" i="1"/>
  <c r="AQ56" i="1" s="1"/>
  <c r="AS63" i="1"/>
  <c r="AO64" i="1"/>
  <c r="AQ64" i="1" s="1"/>
  <c r="AS71" i="1"/>
  <c r="AO72" i="1"/>
  <c r="AQ72" i="1" s="1"/>
  <c r="AS80" i="1"/>
  <c r="AO81" i="1"/>
  <c r="AQ81" i="1" s="1"/>
  <c r="AS84" i="1"/>
  <c r="AT47" i="1"/>
  <c r="AS52" i="1"/>
  <c r="AS58" i="1"/>
  <c r="AS66" i="1"/>
  <c r="AS74" i="1"/>
  <c r="AP43" i="1"/>
  <c r="AR43" i="1" s="1"/>
  <c r="AO48" i="1"/>
  <c r="AQ48" i="1" s="1"/>
  <c r="AP51" i="1"/>
  <c r="AR51" i="1" s="1"/>
  <c r="AT52" i="1"/>
  <c r="AW55" i="1"/>
  <c r="AT55" i="1"/>
  <c r="AS61" i="1"/>
  <c r="AO62" i="1"/>
  <c r="AQ62" i="1" s="1"/>
  <c r="AS69" i="1"/>
  <c r="AO70" i="1"/>
  <c r="AQ70" i="1" s="1"/>
  <c r="AS77" i="1"/>
  <c r="AO78" i="1"/>
  <c r="AQ78" i="1" s="1"/>
  <c r="AO82" i="1"/>
  <c r="AQ82" i="1" s="1"/>
  <c r="AS14" i="1"/>
  <c r="AS15" i="1"/>
  <c r="AS16" i="1"/>
  <c r="AO30" i="1"/>
  <c r="AQ30" i="1" s="1"/>
  <c r="AP31" i="1"/>
  <c r="AR31" i="1" s="1"/>
  <c r="AT5" i="1"/>
  <c r="AT8" i="1"/>
  <c r="AT11" i="1"/>
  <c r="AT12" i="1"/>
  <c r="AS5" i="1"/>
  <c r="AS6" i="1"/>
  <c r="AS8" i="1"/>
  <c r="AS9" i="1"/>
  <c r="AS10" i="1"/>
  <c r="AS11" i="1"/>
  <c r="AS12" i="1"/>
  <c r="AS13" i="1"/>
  <c r="AS17" i="1"/>
  <c r="AO38" i="1"/>
  <c r="AQ38" i="1" s="1"/>
  <c r="AP39" i="1"/>
  <c r="AR39" i="1" s="1"/>
  <c r="AT6" i="1"/>
  <c r="AT7" i="1"/>
  <c r="AT13" i="1"/>
  <c r="AT16" i="1"/>
  <c r="AT17" i="1"/>
  <c r="AO45" i="1"/>
  <c r="AQ45" i="1" s="1"/>
  <c r="AV7" i="1"/>
  <c r="AS43" i="1"/>
  <c r="AT46" i="1"/>
  <c r="AS51" i="1"/>
  <c r="AT54" i="1"/>
  <c r="AS59" i="1"/>
  <c r="AS67" i="1"/>
  <c r="AS75" i="1"/>
  <c r="AS78" i="1"/>
  <c r="AS82" i="1"/>
  <c r="AS4" i="1"/>
  <c r="AO22" i="1"/>
  <c r="AQ22" i="1" s="1"/>
  <c r="AP23" i="1"/>
  <c r="AR23" i="1" s="1"/>
  <c r="AT4" i="1"/>
  <c r="AT9" i="1"/>
  <c r="AT10" i="1"/>
  <c r="AT14" i="1"/>
  <c r="AT15" i="1"/>
  <c r="AP48" i="1"/>
  <c r="AR48" i="1" s="1"/>
  <c r="AT39" i="1"/>
  <c r="AT43" i="1"/>
  <c r="AO47" i="1"/>
  <c r="AQ47" i="1" s="1"/>
  <c r="AS48" i="1"/>
  <c r="AP50" i="1"/>
  <c r="AR50" i="1" s="1"/>
  <c r="AT51" i="1"/>
  <c r="AO55" i="1"/>
  <c r="AQ55" i="1" s="1"/>
  <c r="AS62" i="1"/>
  <c r="AO63" i="1"/>
  <c r="AQ63" i="1" s="1"/>
  <c r="AS70" i="1"/>
  <c r="AO71" i="1"/>
  <c r="AQ71" i="1" s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</calcChain>
</file>

<file path=xl/sharedStrings.xml><?xml version="1.0" encoding="utf-8"?>
<sst xmlns="http://schemas.openxmlformats.org/spreadsheetml/2006/main" count="456" uniqueCount="82">
  <si>
    <t>VALOR HISTORICO</t>
  </si>
  <si>
    <t>ASUSALUD INTEGRAL SAS</t>
  </si>
  <si>
    <t>LINEA MEDICAL</t>
  </si>
  <si>
    <t>TRANSPORTE Y LOGISTICA INTEGRAL SAS</t>
  </si>
  <si>
    <t>PRIUS SAS</t>
  </si>
  <si>
    <t>ANALISIS COTIZACIONES</t>
  </si>
  <si>
    <t xml:space="preserve"> PRECIO DE REFERENCIA ANTES DE IVA</t>
  </si>
  <si>
    <t xml:space="preserve"> PRECIO DE REFERENCIA INCLUIDO IVA</t>
  </si>
  <si>
    <t>METRICA UTILIZADA</t>
  </si>
  <si>
    <t>ITEM</t>
  </si>
  <si>
    <t>DESCRIPCIÓN DEL BIEN Y/O SERVICIO</t>
  </si>
  <si>
    <t>CANTIDAD</t>
  </si>
  <si>
    <t>VALOR PRESENTE SIMPLE</t>
  </si>
  <si>
    <t>VALOR PRESENTE REDONDO</t>
  </si>
  <si>
    <t>TRASLADO SIMPLE - VALOR UNITARIO SIN IVA</t>
  </si>
  <si>
    <t>TRASLADO SIMPLE - VALOR  IVA</t>
  </si>
  <si>
    <t>TRASLADO SIMPLE - VALOR TOTAL</t>
  </si>
  <si>
    <t>TRASLADO REDONDO - VALOR UNITARIO SIN IVA</t>
  </si>
  <si>
    <t>TRASLADO REDONDO - VALOR IVA</t>
  </si>
  <si>
    <t>TRASLADO REDONDO - VALOR TOTAL</t>
  </si>
  <si>
    <t>SIMPLE</t>
  </si>
  <si>
    <t xml:space="preserve">REDONDO </t>
  </si>
  <si>
    <t>TOLEMAIDA - GIRARDOT</t>
  </si>
  <si>
    <t>COMPLEJIDAD BAJA (TAB)</t>
  </si>
  <si>
    <t>MEDIANA</t>
  </si>
  <si>
    <t>TOLEMAIDA - ICONONZO</t>
  </si>
  <si>
    <t>TOLEMAIDA - NILO</t>
  </si>
  <si>
    <t>TOLEMAIDA - MELGAR</t>
  </si>
  <si>
    <t>TOLEMAIDA - BOGOTA</t>
  </si>
  <si>
    <t>TOLEMAIDA - FUSAGASUGÁ</t>
  </si>
  <si>
    <t>TOLEMAIDA - TOCAIMA</t>
  </si>
  <si>
    <t>TOLEMAIDA - AGUA DE DIOS</t>
  </si>
  <si>
    <t>TOLEMAIDA - FLANDES</t>
  </si>
  <si>
    <t>TOLEMAIDA - CARMEN DE APICALA</t>
  </si>
  <si>
    <t>TOLEMAIDA - APULO</t>
  </si>
  <si>
    <t>TOLEMAIDA - CUNDAY</t>
  </si>
  <si>
    <t>GIRARDOT - BOGOTA</t>
  </si>
  <si>
    <t>GIRARDOT - TOCAIMA</t>
  </si>
  <si>
    <t>GIRARDOT - AGUA DE DIOS</t>
  </si>
  <si>
    <t xml:space="preserve">GIRARDOT - FLANDES </t>
  </si>
  <si>
    <t>GIRARDOT - NILO</t>
  </si>
  <si>
    <t>GIRARDOT - APULO</t>
  </si>
  <si>
    <t>GIRARDOT - MELGAR</t>
  </si>
  <si>
    <t>GIRARDOT - FUSAGASUGÁ</t>
  </si>
  <si>
    <t>GIRARDOT - GIRARDOT</t>
  </si>
  <si>
    <t>MELGAR - MELGAR</t>
  </si>
  <si>
    <t>APULO - BOGOTÁ</t>
  </si>
  <si>
    <t>MELGAR - FUSAGASUGÁ</t>
  </si>
  <si>
    <t>BOGOTÁ - FUSAGASUGÁ</t>
  </si>
  <si>
    <t>BOGOTÁ - TOCAIMA</t>
  </si>
  <si>
    <t>MELGAR- BOGOTA</t>
  </si>
  <si>
    <t>FLANDES - BOGOTA</t>
  </si>
  <si>
    <t>NILO - BOGOTA</t>
  </si>
  <si>
    <t>AGUA DE DIOS - BOGOTA</t>
  </si>
  <si>
    <t>CUNDAY - BOGOTA</t>
  </si>
  <si>
    <t>CARMEN DE APICALA -BOGOTA</t>
  </si>
  <si>
    <t>FUSAGASUGA - FUSAGASUGA</t>
  </si>
  <si>
    <t>ARBELAEZ-FUSAGASUGA</t>
  </si>
  <si>
    <t>SILVANIA-FUSAGASUGA</t>
  </si>
  <si>
    <t>SAN BERNARDO-FUSAGASUGA</t>
  </si>
  <si>
    <t>TIBACUY- FUSAGASUGA</t>
  </si>
  <si>
    <t>CUMACA-FUSAGASUGA</t>
  </si>
  <si>
    <t>ARBELAEZ-BOGOTA</t>
  </si>
  <si>
    <t>SILVANIA-BOGOTA</t>
  </si>
  <si>
    <t>SAN BERNARDO- BOGOTA</t>
  </si>
  <si>
    <t>TIBACUY-BOGOTA</t>
  </si>
  <si>
    <t>CUMACA- BOGOTA</t>
  </si>
  <si>
    <t>ESPINAL- GIRARDOT</t>
  </si>
  <si>
    <t>N/A</t>
  </si>
  <si>
    <t>ESPINAL- BOGOTA</t>
  </si>
  <si>
    <t>ESPINAL- TOLEMAIDA</t>
  </si>
  <si>
    <t xml:space="preserve">ESPINAL - ESPINAL </t>
  </si>
  <si>
    <t>COMPLEJIDAD MEDIANA (TAM)</t>
  </si>
  <si>
    <t>BOGOTÁ - APULO</t>
  </si>
  <si>
    <t xml:space="preserve"> (1)  MENOR VALOR </t>
  </si>
  <si>
    <t xml:space="preserve"> (2) PROMEDIO ENTRE COTIZACIONES RECIBIDAS         </t>
  </si>
  <si>
    <t>(3) PROMEDIO ENTRE MENOR VALOR COTIZADO  E HISTORICO ACTUALIZADO</t>
  </si>
  <si>
    <t xml:space="preserve"> (4) MEDIANA      </t>
  </si>
  <si>
    <t xml:space="preserve"> (5) MEDIA GEOMETRICA           </t>
  </si>
  <si>
    <t xml:space="preserve"> (7) DESVIACIÓN ESTANDAR (ENTRE  1 Y 4) </t>
  </si>
  <si>
    <t xml:space="preserve"> (8) DISPERSION (1/4) </t>
  </si>
  <si>
    <t xml:space="preserve">MEDIA GEOMETRICA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</si>
</sst>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&quot;$&quot;\ #,##0_);[Red]\(&quot;$&quot;\ #,##0\)"/>
    <numFmt numFmtId="167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5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165" fontId="7" fillId="0" borderId="4" xfId="1" applyFont="1" applyFill="1" applyBorder="1" applyAlignment="1" applyProtection="1">
      <alignment horizontal="right" vertical="center"/>
      <protection hidden="1"/>
    </xf>
    <xf numFmtId="166" fontId="7" fillId="0" borderId="4" xfId="0" applyNumberFormat="1" applyFont="1" applyBorder="1" applyAlignment="1" applyProtection="1">
      <alignment horizontal="right" vertical="center" wrapText="1"/>
      <protection hidden="1"/>
    </xf>
    <xf numFmtId="0" fontId="8" fillId="0" borderId="4" xfId="0" applyFont="1" applyBorder="1" applyAlignment="1" applyProtection="1">
      <alignment horizontal="center" vertical="center" wrapText="1"/>
      <protection hidden="1"/>
    </xf>
    <xf numFmtId="167" fontId="5" fillId="0" borderId="4" xfId="2" applyNumberFormat="1" applyFont="1" applyFill="1" applyBorder="1" applyAlignment="1" applyProtection="1">
      <alignment horizontal="center" vertical="center" wrapText="1"/>
      <protection hidden="1"/>
    </xf>
    <xf numFmtId="167" fontId="7" fillId="0" borderId="4" xfId="2" applyNumberFormat="1" applyFont="1" applyFill="1" applyBorder="1" applyAlignment="1" applyProtection="1">
      <alignment horizontal="right" vertical="center" wrapText="1"/>
      <protection hidden="1"/>
    </xf>
    <xf numFmtId="165" fontId="7" fillId="0" borderId="4" xfId="1" applyFont="1" applyFill="1" applyBorder="1" applyAlignment="1" applyProtection="1">
      <alignment horizontal="right" vertical="center" wrapText="1"/>
      <protection hidden="1"/>
    </xf>
    <xf numFmtId="165" fontId="8" fillId="0" borderId="4" xfId="1" applyFont="1" applyFill="1" applyBorder="1" applyAlignment="1" applyProtection="1">
      <alignment horizontal="center" vertical="center" wrapText="1"/>
      <protection hidden="1"/>
    </xf>
    <xf numFmtId="165" fontId="7" fillId="3" borderId="4" xfId="1" applyFont="1" applyFill="1" applyBorder="1" applyAlignment="1" applyProtection="1">
      <alignment horizontal="right" vertical="center" wrapText="1"/>
      <protection hidden="1"/>
    </xf>
    <xf numFmtId="165" fontId="8" fillId="3" borderId="4" xfId="1" applyFont="1" applyFill="1" applyBorder="1" applyAlignment="1" applyProtection="1">
      <alignment horizontal="center" vertical="center" wrapText="1"/>
      <protection hidden="1"/>
    </xf>
    <xf numFmtId="9" fontId="7" fillId="0" borderId="4" xfId="3" applyFont="1" applyFill="1" applyBorder="1" applyAlignment="1" applyProtection="1">
      <alignment horizontal="right" vertical="center" wrapText="1"/>
      <protection hidden="1"/>
    </xf>
    <xf numFmtId="9" fontId="8" fillId="0" borderId="4" xfId="3" applyFont="1" applyFill="1" applyBorder="1" applyAlignment="1" applyProtection="1">
      <alignment horizontal="center" vertical="center" wrapText="1"/>
      <protection hidden="1"/>
    </xf>
    <xf numFmtId="167" fontId="8" fillId="0" borderId="4" xfId="2" applyNumberFormat="1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7" borderId="4" xfId="0" applyFont="1" applyFill="1" applyBorder="1" applyAlignment="1" applyProtection="1">
      <alignment horizontal="center" vertical="center" wrapText="1"/>
      <protection hidden="1"/>
    </xf>
    <xf numFmtId="165" fontId="8" fillId="8" borderId="4" xfId="1" applyFont="1" applyFill="1" applyBorder="1" applyAlignment="1" applyProtection="1">
      <alignment horizontal="center" vertical="center" wrapText="1"/>
      <protection hidden="1"/>
    </xf>
    <xf numFmtId="165" fontId="7" fillId="8" borderId="4" xfId="1" applyFont="1" applyFill="1" applyBorder="1" applyAlignment="1" applyProtection="1">
      <alignment horizontal="right" vertical="center" wrapText="1"/>
      <protection hidden="1"/>
    </xf>
    <xf numFmtId="0" fontId="0" fillId="0" borderId="0" xfId="0" applyProtection="1">
      <protection hidden="1"/>
    </xf>
    <xf numFmtId="165" fontId="4" fillId="2" borderId="4" xfId="1" applyFont="1" applyFill="1" applyBorder="1" applyAlignment="1" applyProtection="1">
      <alignment horizontal="center" vertical="center" wrapText="1"/>
      <protection hidden="1"/>
    </xf>
    <xf numFmtId="165" fontId="4" fillId="7" borderId="4" xfId="1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textRotation="90" wrapText="1"/>
      <protection locked="0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  <protection hidden="1"/>
    </xf>
    <xf numFmtId="0" fontId="6" fillId="4" borderId="4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4" fontId="3" fillId="0" borderId="1" xfId="2" applyNumberFormat="1" applyFont="1" applyFill="1" applyBorder="1" applyAlignment="1" applyProtection="1">
      <alignment horizontal="center" vertical="center" wrapText="1"/>
      <protection hidden="1"/>
    </xf>
    <xf numFmtId="4" fontId="3" fillId="0" borderId="3" xfId="2" applyNumberFormat="1" applyFont="1" applyFill="1" applyBorder="1" applyAlignment="1" applyProtection="1">
      <alignment horizontal="center" vertical="center" wrapText="1"/>
      <protection hidden="1"/>
    </xf>
    <xf numFmtId="0" fontId="5" fillId="6" borderId="5" xfId="0" applyFont="1" applyFill="1" applyBorder="1" applyAlignment="1" applyProtection="1">
      <alignment horizontal="center" vertical="center" wrapText="1"/>
      <protection hidden="1"/>
    </xf>
    <xf numFmtId="0" fontId="5" fillId="6" borderId="4" xfId="0" applyFont="1" applyFill="1" applyBorder="1" applyAlignment="1" applyProtection="1">
      <alignment horizontal="center" vertical="center" wrapText="1"/>
      <protection hidden="1"/>
    </xf>
    <xf numFmtId="0" fontId="5" fillId="5" borderId="5" xfId="0" applyFont="1" applyFill="1" applyBorder="1" applyAlignment="1" applyProtection="1">
      <alignment horizontal="center" vertical="center" wrapText="1"/>
      <protection hidden="1"/>
    </xf>
    <xf numFmtId="0" fontId="5" fillId="5" borderId="4" xfId="0" applyFont="1" applyFill="1" applyBorder="1" applyAlignment="1" applyProtection="1">
      <alignment horizontal="center" vertical="center" wrapText="1"/>
      <protection hidden="1"/>
    </xf>
    <xf numFmtId="165" fontId="4" fillId="0" borderId="6" xfId="1" applyFont="1" applyFill="1" applyBorder="1" applyAlignment="1" applyProtection="1">
      <alignment horizontal="center" vertical="center" wrapText="1"/>
      <protection hidden="1"/>
    </xf>
    <xf numFmtId="165" fontId="4" fillId="0" borderId="7" xfId="1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165" fontId="4" fillId="0" borderId="8" xfId="1" applyFont="1" applyFill="1" applyBorder="1" applyAlignment="1" applyProtection="1">
      <alignment horizontal="center" vertical="center" wrapText="1"/>
      <protection hidden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8"/>
  <sheetViews>
    <sheetView tabSelected="1" zoomScale="85" zoomScaleNormal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baseColWidth="10" defaultRowHeight="15" x14ac:dyDescent="0.25"/>
  <cols>
    <col min="1" max="1" width="2.28515625" bestFit="1" customWidth="1"/>
    <col min="2" max="2" width="22.28515625" customWidth="1"/>
    <col min="3" max="3" width="22.7109375" customWidth="1"/>
    <col min="4" max="4" width="8.85546875" customWidth="1"/>
    <col min="5" max="44" width="14.42578125" style="22" customWidth="1"/>
    <col min="45" max="50" width="13.42578125" style="22" customWidth="1"/>
  </cols>
  <sheetData>
    <row r="1" spans="1:50" ht="14.65" customHeight="1" thickBot="1" x14ac:dyDescent="0.3">
      <c r="E1" s="32" t="s">
        <v>0</v>
      </c>
      <c r="F1" s="33"/>
      <c r="G1" s="32" t="s">
        <v>1</v>
      </c>
      <c r="H1" s="34"/>
      <c r="I1" s="34"/>
      <c r="J1" s="34"/>
      <c r="K1" s="34"/>
      <c r="L1" s="33"/>
      <c r="M1" s="32" t="s">
        <v>2</v>
      </c>
      <c r="N1" s="34"/>
      <c r="O1" s="34"/>
      <c r="P1" s="34"/>
      <c r="Q1" s="34"/>
      <c r="R1" s="33"/>
      <c r="S1" s="32" t="s">
        <v>3</v>
      </c>
      <c r="T1" s="34"/>
      <c r="U1" s="34"/>
      <c r="V1" s="34"/>
      <c r="W1" s="34"/>
      <c r="X1" s="33"/>
      <c r="Y1" s="32" t="s">
        <v>4</v>
      </c>
      <c r="Z1" s="34"/>
      <c r="AA1" s="34"/>
      <c r="AB1" s="34"/>
      <c r="AC1" s="34"/>
      <c r="AD1" s="33"/>
      <c r="AE1" s="35" t="s">
        <v>5</v>
      </c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23" t="s">
        <v>6</v>
      </c>
      <c r="AT1" s="23"/>
      <c r="AU1" s="23" t="s">
        <v>8</v>
      </c>
      <c r="AV1" s="24" t="s">
        <v>7</v>
      </c>
      <c r="AW1" s="24"/>
      <c r="AX1" s="24" t="s">
        <v>8</v>
      </c>
    </row>
    <row r="2" spans="1:50" ht="50.65" customHeight="1" thickBot="1" x14ac:dyDescent="0.3">
      <c r="A2" s="25" t="s">
        <v>9</v>
      </c>
      <c r="B2" s="26" t="s">
        <v>10</v>
      </c>
      <c r="C2" s="26"/>
      <c r="D2" s="27" t="s">
        <v>11</v>
      </c>
      <c r="E2" s="28" t="s">
        <v>12</v>
      </c>
      <c r="F2" s="28" t="s">
        <v>13</v>
      </c>
      <c r="G2" s="30" t="s">
        <v>14</v>
      </c>
      <c r="H2" s="30" t="s">
        <v>15</v>
      </c>
      <c r="I2" s="30" t="s">
        <v>16</v>
      </c>
      <c r="J2" s="30" t="s">
        <v>17</v>
      </c>
      <c r="K2" s="30" t="s">
        <v>18</v>
      </c>
      <c r="L2" s="30" t="s">
        <v>19</v>
      </c>
      <c r="M2" s="39" t="s">
        <v>14</v>
      </c>
      <c r="N2" s="39" t="s">
        <v>15</v>
      </c>
      <c r="O2" s="39" t="s">
        <v>16</v>
      </c>
      <c r="P2" s="39" t="s">
        <v>17</v>
      </c>
      <c r="Q2" s="39" t="s">
        <v>18</v>
      </c>
      <c r="R2" s="39" t="s">
        <v>19</v>
      </c>
      <c r="S2" s="37" t="s">
        <v>14</v>
      </c>
      <c r="T2" s="37" t="s">
        <v>15</v>
      </c>
      <c r="U2" s="37" t="s">
        <v>16</v>
      </c>
      <c r="V2" s="37" t="s">
        <v>17</v>
      </c>
      <c r="W2" s="37" t="s">
        <v>18</v>
      </c>
      <c r="X2" s="37" t="s">
        <v>19</v>
      </c>
      <c r="Y2" s="43" t="s">
        <v>14</v>
      </c>
      <c r="Z2" s="43" t="s">
        <v>15</v>
      </c>
      <c r="AA2" s="43" t="s">
        <v>16</v>
      </c>
      <c r="AB2" s="43" t="s">
        <v>17</v>
      </c>
      <c r="AC2" s="43" t="s">
        <v>18</v>
      </c>
      <c r="AD2" s="43" t="s">
        <v>19</v>
      </c>
      <c r="AE2" s="41" t="s">
        <v>74</v>
      </c>
      <c r="AF2" s="42"/>
      <c r="AG2" s="41" t="s">
        <v>75</v>
      </c>
      <c r="AH2" s="42"/>
      <c r="AI2" s="41" t="s">
        <v>76</v>
      </c>
      <c r="AJ2" s="42"/>
      <c r="AK2" s="41" t="s">
        <v>77</v>
      </c>
      <c r="AL2" s="42"/>
      <c r="AM2" s="41" t="s">
        <v>78</v>
      </c>
      <c r="AN2" s="42"/>
      <c r="AO2" s="41" t="s">
        <v>79</v>
      </c>
      <c r="AP2" s="42"/>
      <c r="AQ2" s="41" t="s">
        <v>80</v>
      </c>
      <c r="AR2" s="45"/>
      <c r="AS2" s="23"/>
      <c r="AT2" s="23"/>
      <c r="AU2" s="23"/>
      <c r="AV2" s="24"/>
      <c r="AW2" s="24"/>
      <c r="AX2" s="24"/>
    </row>
    <row r="3" spans="1:50" ht="14.65" customHeight="1" x14ac:dyDescent="0.25">
      <c r="A3" s="25"/>
      <c r="B3" s="26"/>
      <c r="C3" s="26"/>
      <c r="D3" s="27"/>
      <c r="E3" s="29"/>
      <c r="F3" s="29"/>
      <c r="G3" s="31"/>
      <c r="H3" s="31"/>
      <c r="I3" s="31"/>
      <c r="J3" s="31"/>
      <c r="K3" s="31"/>
      <c r="L3" s="31"/>
      <c r="M3" s="40"/>
      <c r="N3" s="40"/>
      <c r="O3" s="40"/>
      <c r="P3" s="40"/>
      <c r="Q3" s="40"/>
      <c r="R3" s="40"/>
      <c r="S3" s="38"/>
      <c r="T3" s="38"/>
      <c r="U3" s="38"/>
      <c r="V3" s="38"/>
      <c r="W3" s="38"/>
      <c r="X3" s="38"/>
      <c r="Y3" s="44"/>
      <c r="Z3" s="44"/>
      <c r="AA3" s="44"/>
      <c r="AB3" s="44"/>
      <c r="AC3" s="44"/>
      <c r="AD3" s="44"/>
      <c r="AE3" s="16" t="s">
        <v>20</v>
      </c>
      <c r="AF3" s="16" t="s">
        <v>21</v>
      </c>
      <c r="AG3" s="16" t="s">
        <v>20</v>
      </c>
      <c r="AH3" s="16" t="s">
        <v>21</v>
      </c>
      <c r="AI3" s="16" t="s">
        <v>20</v>
      </c>
      <c r="AJ3" s="16" t="s">
        <v>21</v>
      </c>
      <c r="AK3" s="16" t="s">
        <v>20</v>
      </c>
      <c r="AL3" s="16" t="s">
        <v>21</v>
      </c>
      <c r="AM3" s="16" t="s">
        <v>20</v>
      </c>
      <c r="AN3" s="16" t="s">
        <v>21</v>
      </c>
      <c r="AO3" s="16" t="s">
        <v>20</v>
      </c>
      <c r="AP3" s="16" t="s">
        <v>21</v>
      </c>
      <c r="AQ3" s="16" t="s">
        <v>20</v>
      </c>
      <c r="AR3" s="17" t="s">
        <v>21</v>
      </c>
      <c r="AS3" s="18" t="s">
        <v>20</v>
      </c>
      <c r="AT3" s="18" t="s">
        <v>21</v>
      </c>
      <c r="AU3" s="23"/>
      <c r="AV3" s="19" t="s">
        <v>20</v>
      </c>
      <c r="AW3" s="19" t="s">
        <v>21</v>
      </c>
      <c r="AX3" s="24"/>
    </row>
    <row r="4" spans="1:50" x14ac:dyDescent="0.25">
      <c r="A4" s="1">
        <v>1</v>
      </c>
      <c r="B4" s="2" t="s">
        <v>22</v>
      </c>
      <c r="C4" s="3" t="s">
        <v>23</v>
      </c>
      <c r="D4" s="3">
        <v>1</v>
      </c>
      <c r="E4" s="4">
        <v>306979.97059904446</v>
      </c>
      <c r="F4" s="4">
        <v>665990.44468945242</v>
      </c>
      <c r="G4" s="5">
        <v>695000</v>
      </c>
      <c r="H4" s="6">
        <v>0</v>
      </c>
      <c r="I4" s="7">
        <f>G4+H4</f>
        <v>695000</v>
      </c>
      <c r="J4" s="8">
        <v>1495000</v>
      </c>
      <c r="K4" s="6">
        <v>0</v>
      </c>
      <c r="L4" s="7">
        <f>J4+K4</f>
        <v>1495000</v>
      </c>
      <c r="M4" s="5">
        <v>354000</v>
      </c>
      <c r="N4" s="6">
        <f>+M4*0%</f>
        <v>0</v>
      </c>
      <c r="O4" s="7">
        <f>+M4+N4</f>
        <v>354000</v>
      </c>
      <c r="P4" s="8">
        <v>768000</v>
      </c>
      <c r="Q4" s="6">
        <f>+P4*0%</f>
        <v>0</v>
      </c>
      <c r="R4" s="7">
        <f>+P4+Q4</f>
        <v>768000</v>
      </c>
      <c r="S4" s="7">
        <v>330400</v>
      </c>
      <c r="T4" s="7">
        <v>0</v>
      </c>
      <c r="U4" s="7">
        <v>330400</v>
      </c>
      <c r="V4" s="7">
        <v>716800</v>
      </c>
      <c r="W4" s="7">
        <v>0</v>
      </c>
      <c r="X4" s="7">
        <v>716800</v>
      </c>
      <c r="Y4" s="7">
        <v>454750</v>
      </c>
      <c r="Z4" s="7">
        <v>0</v>
      </c>
      <c r="AA4" s="7">
        <v>454750</v>
      </c>
      <c r="AB4" s="7">
        <v>567500</v>
      </c>
      <c r="AC4" s="7">
        <v>0</v>
      </c>
      <c r="AD4" s="7">
        <v>567500</v>
      </c>
      <c r="AE4" s="9">
        <f>ROUND(MIN(E4,G4,M4,S4,Y4),0)</f>
        <v>306980</v>
      </c>
      <c r="AF4" s="10">
        <f>ROUND(MIN(F4,J4,P4,V4,AB4),0)</f>
        <v>567500</v>
      </c>
      <c r="AG4" s="9">
        <f t="shared" ref="AG4:AG67" si="0">ROUND(AVERAGE(G4,M4,S4,Y4),0)</f>
        <v>458538</v>
      </c>
      <c r="AH4" s="10">
        <f t="shared" ref="AH4:AH67" si="1">ROUND(AVERAGE(J4,P4,V4,AB4),0)</f>
        <v>886825</v>
      </c>
      <c r="AI4" s="9">
        <f t="shared" ref="AI4:AI67" si="2">ROUND(AVERAGE(E4,G4,M4,S4,Y4),0)</f>
        <v>428226</v>
      </c>
      <c r="AJ4" s="10">
        <f t="shared" ref="AJ4:AJ67" si="3">ROUND(AVERAGE(F4,J4,P4,V4,AB4),0)</f>
        <v>842658</v>
      </c>
      <c r="AK4" s="11">
        <f>ROUND(MEDIAN(E4,G4,M4,S4,Y4),0)</f>
        <v>354000</v>
      </c>
      <c r="AL4" s="12">
        <f t="shared" ref="AL4:AL67" si="4">ROUND(MEDIAN(F4,J4,P4,V4,AB4),0)</f>
        <v>716800</v>
      </c>
      <c r="AM4" s="9">
        <f t="shared" ref="AM4:AM46" si="5">ROUND(GEOMEAN(E4,G4,M4,S4,Y4),0)</f>
        <v>408303</v>
      </c>
      <c r="AN4" s="10">
        <f t="shared" ref="AN4:AN46" si="6">ROUND(GEOMEAN(F4,J4,P4,V4,AB4),0)</f>
        <v>791711</v>
      </c>
      <c r="AO4" s="9">
        <f t="shared" ref="AO4:AP35" si="7">ROUND(STDEVA(AE4,AK4),0)</f>
        <v>33248</v>
      </c>
      <c r="AP4" s="10">
        <f t="shared" si="7"/>
        <v>105571</v>
      </c>
      <c r="AQ4" s="13">
        <f t="shared" ref="AQ4:AR35" si="8">+AO4/AE4</f>
        <v>0.10830673008013551</v>
      </c>
      <c r="AR4" s="14">
        <f t="shared" si="8"/>
        <v>0.18602819383259911</v>
      </c>
      <c r="AS4" s="10">
        <f t="shared" ref="AS4:AT35" si="9">+AK4</f>
        <v>354000</v>
      </c>
      <c r="AT4" s="10">
        <f t="shared" si="9"/>
        <v>716800</v>
      </c>
      <c r="AU4" s="10" t="s">
        <v>24</v>
      </c>
      <c r="AV4" s="10">
        <f t="shared" ref="AV4:AW35" si="10">+AK4</f>
        <v>354000</v>
      </c>
      <c r="AW4" s="10">
        <f t="shared" si="10"/>
        <v>716800</v>
      </c>
      <c r="AX4" s="10" t="s">
        <v>24</v>
      </c>
    </row>
    <row r="5" spans="1:50" x14ac:dyDescent="0.25">
      <c r="A5" s="1">
        <v>2</v>
      </c>
      <c r="B5" s="2" t="s">
        <v>25</v>
      </c>
      <c r="C5" s="3" t="s">
        <v>23</v>
      </c>
      <c r="D5" s="3">
        <v>1</v>
      </c>
      <c r="E5" s="4">
        <v>208122.01396545387</v>
      </c>
      <c r="F5" s="4">
        <v>312183.02094818081</v>
      </c>
      <c r="G5" s="5">
        <v>980000</v>
      </c>
      <c r="H5" s="6">
        <v>0</v>
      </c>
      <c r="I5" s="7">
        <f t="shared" ref="I5:I68" si="11">G5+H5</f>
        <v>980000</v>
      </c>
      <c r="J5" s="15">
        <v>1780000</v>
      </c>
      <c r="K5" s="6">
        <v>0</v>
      </c>
      <c r="L5" s="7">
        <f t="shared" ref="L5:L68" si="12">J5+K5</f>
        <v>1780000</v>
      </c>
      <c r="M5" s="5">
        <v>240000</v>
      </c>
      <c r="N5" s="6">
        <f t="shared" ref="N5:N68" si="13">+M5*0%</f>
        <v>0</v>
      </c>
      <c r="O5" s="7">
        <f t="shared" ref="O5:O68" si="14">+M5+N5</f>
        <v>240000</v>
      </c>
      <c r="P5" s="15">
        <v>360000</v>
      </c>
      <c r="Q5" s="6">
        <f t="shared" ref="Q5:Q68" si="15">+P5*0%</f>
        <v>0</v>
      </c>
      <c r="R5" s="7">
        <f t="shared" ref="R5:R68" si="16">+P5+Q5</f>
        <v>360000</v>
      </c>
      <c r="S5" s="7">
        <v>224000</v>
      </c>
      <c r="T5" s="7">
        <v>0</v>
      </c>
      <c r="U5" s="7">
        <v>224000</v>
      </c>
      <c r="V5" s="7">
        <v>336000</v>
      </c>
      <c r="W5" s="7">
        <v>0</v>
      </c>
      <c r="X5" s="7">
        <v>336000</v>
      </c>
      <c r="Y5" s="7">
        <v>585500</v>
      </c>
      <c r="Z5" s="7">
        <v>0</v>
      </c>
      <c r="AA5" s="7">
        <v>585500</v>
      </c>
      <c r="AB5" s="7">
        <v>615500</v>
      </c>
      <c r="AC5" s="7">
        <v>0</v>
      </c>
      <c r="AD5" s="7">
        <v>615500</v>
      </c>
      <c r="AE5" s="9">
        <f t="shared" ref="AE5:AE68" si="17">ROUND(MIN(E5,G5,M5,S5,Y5),0)</f>
        <v>208122</v>
      </c>
      <c r="AF5" s="10">
        <f t="shared" ref="AF5:AF68" si="18">ROUND(MIN(F5,J5,P5,V5,AB5),0)</f>
        <v>312183</v>
      </c>
      <c r="AG5" s="9">
        <f t="shared" si="0"/>
        <v>507375</v>
      </c>
      <c r="AH5" s="10">
        <f t="shared" si="1"/>
        <v>772875</v>
      </c>
      <c r="AI5" s="9">
        <f t="shared" si="2"/>
        <v>447524</v>
      </c>
      <c r="AJ5" s="10">
        <f t="shared" si="3"/>
        <v>680737</v>
      </c>
      <c r="AK5" s="11">
        <f t="shared" ref="AK5:AK68" si="19">ROUND(MEDIAN(E5,G5,M5,S5,Y5),0)</f>
        <v>240000</v>
      </c>
      <c r="AL5" s="12">
        <f t="shared" si="4"/>
        <v>360000</v>
      </c>
      <c r="AM5" s="9">
        <f t="shared" si="5"/>
        <v>364339</v>
      </c>
      <c r="AN5" s="10">
        <f t="shared" si="6"/>
        <v>528859</v>
      </c>
      <c r="AO5" s="9">
        <f t="shared" si="7"/>
        <v>22541</v>
      </c>
      <c r="AP5" s="10">
        <f t="shared" si="7"/>
        <v>33812</v>
      </c>
      <c r="AQ5" s="13">
        <f t="shared" si="8"/>
        <v>0.10830666628227674</v>
      </c>
      <c r="AR5" s="14">
        <f t="shared" si="8"/>
        <v>0.10830826790696482</v>
      </c>
      <c r="AS5" s="10">
        <f t="shared" si="9"/>
        <v>240000</v>
      </c>
      <c r="AT5" s="10">
        <f t="shared" si="9"/>
        <v>360000</v>
      </c>
      <c r="AU5" s="10" t="s">
        <v>24</v>
      </c>
      <c r="AV5" s="10">
        <f t="shared" si="10"/>
        <v>240000</v>
      </c>
      <c r="AW5" s="10">
        <f t="shared" si="10"/>
        <v>360000</v>
      </c>
      <c r="AX5" s="10" t="s">
        <v>24</v>
      </c>
    </row>
    <row r="6" spans="1:50" x14ac:dyDescent="0.25">
      <c r="A6" s="1">
        <v>3</v>
      </c>
      <c r="B6" s="2" t="s">
        <v>26</v>
      </c>
      <c r="C6" s="3" t="s">
        <v>23</v>
      </c>
      <c r="D6" s="3">
        <v>1</v>
      </c>
      <c r="E6" s="4">
        <v>187309.81256890847</v>
      </c>
      <c r="F6" s="4">
        <v>291370.81955163542</v>
      </c>
      <c r="G6" s="5">
        <v>580000</v>
      </c>
      <c r="H6" s="6">
        <v>0</v>
      </c>
      <c r="I6" s="7">
        <f t="shared" si="11"/>
        <v>580000</v>
      </c>
      <c r="J6" s="15">
        <v>1380000</v>
      </c>
      <c r="K6" s="6">
        <v>0</v>
      </c>
      <c r="L6" s="7">
        <f t="shared" si="12"/>
        <v>1380000</v>
      </c>
      <c r="M6" s="5">
        <v>216000</v>
      </c>
      <c r="N6" s="6">
        <f t="shared" si="13"/>
        <v>0</v>
      </c>
      <c r="O6" s="7">
        <f t="shared" si="14"/>
        <v>216000</v>
      </c>
      <c r="P6" s="15">
        <v>336000</v>
      </c>
      <c r="Q6" s="6">
        <f t="shared" si="15"/>
        <v>0</v>
      </c>
      <c r="R6" s="7">
        <f t="shared" si="16"/>
        <v>336000</v>
      </c>
      <c r="S6" s="7">
        <v>201600</v>
      </c>
      <c r="T6" s="7">
        <v>0</v>
      </c>
      <c r="U6" s="7">
        <v>201600</v>
      </c>
      <c r="V6" s="7">
        <v>313600</v>
      </c>
      <c r="W6" s="7">
        <v>0</v>
      </c>
      <c r="X6" s="7">
        <v>313600</v>
      </c>
      <c r="Y6" s="7">
        <v>514000</v>
      </c>
      <c r="Z6" s="7">
        <v>0</v>
      </c>
      <c r="AA6" s="7">
        <v>514000</v>
      </c>
      <c r="AB6" s="7">
        <v>585000</v>
      </c>
      <c r="AC6" s="7">
        <v>0</v>
      </c>
      <c r="AD6" s="7">
        <v>585000</v>
      </c>
      <c r="AE6" s="9">
        <f t="shared" si="17"/>
        <v>187310</v>
      </c>
      <c r="AF6" s="10">
        <f t="shared" si="18"/>
        <v>291371</v>
      </c>
      <c r="AG6" s="9">
        <f t="shared" si="0"/>
        <v>377900</v>
      </c>
      <c r="AH6" s="10">
        <f t="shared" si="1"/>
        <v>653650</v>
      </c>
      <c r="AI6" s="9">
        <f t="shared" si="2"/>
        <v>339782</v>
      </c>
      <c r="AJ6" s="10">
        <f t="shared" si="3"/>
        <v>581194</v>
      </c>
      <c r="AK6" s="11">
        <f t="shared" si="19"/>
        <v>216000</v>
      </c>
      <c r="AL6" s="12">
        <f t="shared" si="4"/>
        <v>336000</v>
      </c>
      <c r="AM6" s="9">
        <f t="shared" si="5"/>
        <v>300040</v>
      </c>
      <c r="AN6" s="10">
        <f t="shared" si="6"/>
        <v>477353</v>
      </c>
      <c r="AO6" s="9">
        <f t="shared" si="7"/>
        <v>20287</v>
      </c>
      <c r="AP6" s="10">
        <f t="shared" si="7"/>
        <v>31557</v>
      </c>
      <c r="AQ6" s="13">
        <f t="shared" si="8"/>
        <v>0.10830708451230581</v>
      </c>
      <c r="AR6" s="14">
        <f t="shared" si="8"/>
        <v>0.10830521911926719</v>
      </c>
      <c r="AS6" s="10">
        <f t="shared" si="9"/>
        <v>216000</v>
      </c>
      <c r="AT6" s="10">
        <f t="shared" si="9"/>
        <v>336000</v>
      </c>
      <c r="AU6" s="10" t="s">
        <v>24</v>
      </c>
      <c r="AV6" s="10">
        <f t="shared" si="10"/>
        <v>216000</v>
      </c>
      <c r="AW6" s="10">
        <f t="shared" si="10"/>
        <v>336000</v>
      </c>
      <c r="AX6" s="10" t="s">
        <v>24</v>
      </c>
    </row>
    <row r="7" spans="1:50" x14ac:dyDescent="0.25">
      <c r="A7" s="1">
        <v>4</v>
      </c>
      <c r="B7" s="2" t="s">
        <v>27</v>
      </c>
      <c r="C7" s="3" t="s">
        <v>23</v>
      </c>
      <c r="D7" s="3">
        <v>1</v>
      </c>
      <c r="E7" s="4">
        <v>156091.51047409041</v>
      </c>
      <c r="F7" s="4">
        <v>332995.22234472621</v>
      </c>
      <c r="G7" s="5">
        <v>550000</v>
      </c>
      <c r="H7" s="6">
        <v>0</v>
      </c>
      <c r="I7" s="7">
        <f t="shared" si="11"/>
        <v>550000</v>
      </c>
      <c r="J7" s="15">
        <v>1350000</v>
      </c>
      <c r="K7" s="6">
        <v>0</v>
      </c>
      <c r="L7" s="7">
        <f t="shared" si="12"/>
        <v>1350000</v>
      </c>
      <c r="M7" s="5">
        <v>180000</v>
      </c>
      <c r="N7" s="6">
        <f t="shared" si="13"/>
        <v>0</v>
      </c>
      <c r="O7" s="7">
        <f t="shared" si="14"/>
        <v>180000</v>
      </c>
      <c r="P7" s="15">
        <v>384000</v>
      </c>
      <c r="Q7" s="6">
        <f t="shared" si="15"/>
        <v>0</v>
      </c>
      <c r="R7" s="7">
        <f t="shared" si="16"/>
        <v>384000</v>
      </c>
      <c r="S7" s="7">
        <v>168000</v>
      </c>
      <c r="T7" s="7">
        <v>0</v>
      </c>
      <c r="U7" s="7">
        <v>168000</v>
      </c>
      <c r="V7" s="7">
        <v>358400</v>
      </c>
      <c r="W7" s="7">
        <v>0</v>
      </c>
      <c r="X7" s="7">
        <v>358400</v>
      </c>
      <c r="Y7" s="7">
        <v>464500</v>
      </c>
      <c r="Z7" s="7">
        <v>0</v>
      </c>
      <c r="AA7" s="7">
        <v>464500</v>
      </c>
      <c r="AB7" s="7">
        <v>517750</v>
      </c>
      <c r="AC7" s="7">
        <v>0</v>
      </c>
      <c r="AD7" s="7">
        <v>517750</v>
      </c>
      <c r="AE7" s="9">
        <f t="shared" si="17"/>
        <v>156092</v>
      </c>
      <c r="AF7" s="10">
        <f t="shared" si="18"/>
        <v>332995</v>
      </c>
      <c r="AG7" s="9">
        <f t="shared" si="0"/>
        <v>340625</v>
      </c>
      <c r="AH7" s="10">
        <f t="shared" si="1"/>
        <v>652538</v>
      </c>
      <c r="AI7" s="9">
        <f t="shared" si="2"/>
        <v>303718</v>
      </c>
      <c r="AJ7" s="10">
        <f t="shared" si="3"/>
        <v>588629</v>
      </c>
      <c r="AK7" s="11">
        <f t="shared" si="19"/>
        <v>180000</v>
      </c>
      <c r="AL7" s="12">
        <f t="shared" si="4"/>
        <v>384000</v>
      </c>
      <c r="AM7" s="9">
        <f t="shared" si="5"/>
        <v>260773</v>
      </c>
      <c r="AN7" s="10">
        <f t="shared" si="6"/>
        <v>502479</v>
      </c>
      <c r="AO7" s="9">
        <f t="shared" si="7"/>
        <v>16906</v>
      </c>
      <c r="AP7" s="10">
        <f t="shared" si="7"/>
        <v>36066</v>
      </c>
      <c r="AQ7" s="13">
        <f t="shared" si="8"/>
        <v>0.10830792096968454</v>
      </c>
      <c r="AR7" s="14">
        <f t="shared" si="8"/>
        <v>0.10830793255153981</v>
      </c>
      <c r="AS7" s="10">
        <f t="shared" si="9"/>
        <v>180000</v>
      </c>
      <c r="AT7" s="10">
        <f t="shared" si="9"/>
        <v>384000</v>
      </c>
      <c r="AU7" s="10" t="s">
        <v>24</v>
      </c>
      <c r="AV7" s="10">
        <f t="shared" si="10"/>
        <v>180000</v>
      </c>
      <c r="AW7" s="10">
        <f t="shared" si="10"/>
        <v>384000</v>
      </c>
      <c r="AX7" s="10" t="s">
        <v>24</v>
      </c>
    </row>
    <row r="8" spans="1:50" x14ac:dyDescent="0.25">
      <c r="A8" s="1">
        <v>5</v>
      </c>
      <c r="B8" s="2" t="s">
        <v>28</v>
      </c>
      <c r="C8" s="3" t="s">
        <v>23</v>
      </c>
      <c r="D8" s="3">
        <v>1</v>
      </c>
      <c r="E8" s="4">
        <v>917818.08158765151</v>
      </c>
      <c r="F8" s="4">
        <v>1331980.8893789048</v>
      </c>
      <c r="G8" s="5">
        <v>1282000</v>
      </c>
      <c r="H8" s="6">
        <v>0</v>
      </c>
      <c r="I8" s="7">
        <f t="shared" si="11"/>
        <v>1282000</v>
      </c>
      <c r="J8" s="15">
        <v>2082000</v>
      </c>
      <c r="K8" s="6">
        <v>0</v>
      </c>
      <c r="L8" s="7">
        <f t="shared" si="12"/>
        <v>2082000</v>
      </c>
      <c r="M8" s="5">
        <v>1058400</v>
      </c>
      <c r="N8" s="6">
        <f t="shared" si="13"/>
        <v>0</v>
      </c>
      <c r="O8" s="7">
        <f t="shared" si="14"/>
        <v>1058400</v>
      </c>
      <c r="P8" s="15">
        <v>1536000</v>
      </c>
      <c r="Q8" s="6">
        <f t="shared" si="15"/>
        <v>0</v>
      </c>
      <c r="R8" s="7">
        <f t="shared" si="16"/>
        <v>1536000</v>
      </c>
      <c r="S8" s="7">
        <v>987840</v>
      </c>
      <c r="T8" s="7">
        <v>0</v>
      </c>
      <c r="U8" s="7">
        <v>987840</v>
      </c>
      <c r="V8" s="7">
        <v>1433600</v>
      </c>
      <c r="W8" s="7">
        <v>0</v>
      </c>
      <c r="X8" s="7">
        <v>1433600</v>
      </c>
      <c r="Y8" s="7">
        <v>1039000</v>
      </c>
      <c r="Z8" s="7">
        <v>0</v>
      </c>
      <c r="AA8" s="7">
        <v>1039000</v>
      </c>
      <c r="AB8" s="7">
        <v>1068000</v>
      </c>
      <c r="AC8" s="7">
        <v>0</v>
      </c>
      <c r="AD8" s="7">
        <v>1068000</v>
      </c>
      <c r="AE8" s="9">
        <f t="shared" si="17"/>
        <v>917818</v>
      </c>
      <c r="AF8" s="10">
        <f t="shared" si="18"/>
        <v>1068000</v>
      </c>
      <c r="AG8" s="9">
        <f t="shared" si="0"/>
        <v>1091810</v>
      </c>
      <c r="AH8" s="10">
        <f t="shared" si="1"/>
        <v>1529900</v>
      </c>
      <c r="AI8" s="9">
        <f t="shared" si="2"/>
        <v>1057012</v>
      </c>
      <c r="AJ8" s="10">
        <f t="shared" si="3"/>
        <v>1490316</v>
      </c>
      <c r="AK8" s="11">
        <f t="shared" si="19"/>
        <v>1039000</v>
      </c>
      <c r="AL8" s="12">
        <f t="shared" si="4"/>
        <v>1433600</v>
      </c>
      <c r="AM8" s="9">
        <f t="shared" si="5"/>
        <v>1050314</v>
      </c>
      <c r="AN8" s="10">
        <f t="shared" si="6"/>
        <v>1455036</v>
      </c>
      <c r="AO8" s="9">
        <f t="shared" si="7"/>
        <v>85689</v>
      </c>
      <c r="AP8" s="10">
        <f t="shared" si="7"/>
        <v>258518</v>
      </c>
      <c r="AQ8" s="13">
        <f t="shared" si="8"/>
        <v>9.3361646862449854E-2</v>
      </c>
      <c r="AR8" s="14">
        <f t="shared" si="8"/>
        <v>0.24205805243445694</v>
      </c>
      <c r="AS8" s="10">
        <f t="shared" si="9"/>
        <v>1039000</v>
      </c>
      <c r="AT8" s="10">
        <f t="shared" si="9"/>
        <v>1433600</v>
      </c>
      <c r="AU8" s="10" t="s">
        <v>24</v>
      </c>
      <c r="AV8" s="10">
        <f t="shared" si="10"/>
        <v>1039000</v>
      </c>
      <c r="AW8" s="10">
        <f t="shared" si="10"/>
        <v>1433600</v>
      </c>
      <c r="AX8" s="10" t="s">
        <v>24</v>
      </c>
    </row>
    <row r="9" spans="1:50" x14ac:dyDescent="0.25">
      <c r="A9" s="1">
        <v>6</v>
      </c>
      <c r="B9" s="2" t="s">
        <v>29</v>
      </c>
      <c r="C9" s="3" t="s">
        <v>23</v>
      </c>
      <c r="D9" s="3">
        <v>1</v>
      </c>
      <c r="E9" s="4">
        <v>322589.12164645351</v>
      </c>
      <c r="F9" s="4">
        <v>624366.04189636162</v>
      </c>
      <c r="G9" s="5">
        <v>710000</v>
      </c>
      <c r="H9" s="6">
        <v>0</v>
      </c>
      <c r="I9" s="7">
        <f t="shared" si="11"/>
        <v>710000</v>
      </c>
      <c r="J9" s="15">
        <v>1510000</v>
      </c>
      <c r="K9" s="6">
        <v>0</v>
      </c>
      <c r="L9" s="7">
        <f t="shared" si="12"/>
        <v>1510000</v>
      </c>
      <c r="M9" s="5">
        <v>372000</v>
      </c>
      <c r="N9" s="6">
        <f t="shared" si="13"/>
        <v>0</v>
      </c>
      <c r="O9" s="7">
        <f t="shared" si="14"/>
        <v>372000</v>
      </c>
      <c r="P9" s="15">
        <v>720000</v>
      </c>
      <c r="Q9" s="6">
        <f t="shared" si="15"/>
        <v>0</v>
      </c>
      <c r="R9" s="7">
        <f t="shared" si="16"/>
        <v>720000</v>
      </c>
      <c r="S9" s="7">
        <v>347200</v>
      </c>
      <c r="T9" s="7">
        <v>0</v>
      </c>
      <c r="U9" s="7">
        <v>347200</v>
      </c>
      <c r="V9" s="7">
        <v>672000</v>
      </c>
      <c r="W9" s="7">
        <v>0</v>
      </c>
      <c r="X9" s="7">
        <v>672000</v>
      </c>
      <c r="Y9" s="7">
        <v>689250</v>
      </c>
      <c r="Z9" s="7">
        <v>0</v>
      </c>
      <c r="AA9" s="7">
        <v>689250</v>
      </c>
      <c r="AB9" s="7">
        <v>828250</v>
      </c>
      <c r="AC9" s="7">
        <v>0</v>
      </c>
      <c r="AD9" s="7">
        <v>828250</v>
      </c>
      <c r="AE9" s="9">
        <f t="shared" si="17"/>
        <v>322589</v>
      </c>
      <c r="AF9" s="10">
        <f t="shared" si="18"/>
        <v>624366</v>
      </c>
      <c r="AG9" s="9">
        <f t="shared" si="0"/>
        <v>529613</v>
      </c>
      <c r="AH9" s="10">
        <f t="shared" si="1"/>
        <v>932563</v>
      </c>
      <c r="AI9" s="9">
        <f t="shared" si="2"/>
        <v>488208</v>
      </c>
      <c r="AJ9" s="10">
        <f t="shared" si="3"/>
        <v>870923</v>
      </c>
      <c r="AK9" s="11">
        <f t="shared" si="19"/>
        <v>372000</v>
      </c>
      <c r="AL9" s="12">
        <f t="shared" si="4"/>
        <v>720000</v>
      </c>
      <c r="AM9" s="9">
        <f t="shared" si="5"/>
        <v>459073</v>
      </c>
      <c r="AN9" s="10">
        <f>ROUND(GEOMEAN(F9,J9,P9,V9,AB9),0)</f>
        <v>823106</v>
      </c>
      <c r="AO9" s="9">
        <f t="shared" si="7"/>
        <v>34939</v>
      </c>
      <c r="AP9" s="10">
        <f t="shared" si="7"/>
        <v>67623</v>
      </c>
      <c r="AQ9" s="13">
        <f t="shared" si="8"/>
        <v>0.10830809482034415</v>
      </c>
      <c r="AR9" s="14">
        <f t="shared" si="8"/>
        <v>0.10830666628227674</v>
      </c>
      <c r="AS9" s="10">
        <f t="shared" si="9"/>
        <v>372000</v>
      </c>
      <c r="AT9" s="10">
        <f t="shared" si="9"/>
        <v>720000</v>
      </c>
      <c r="AU9" s="10" t="s">
        <v>24</v>
      </c>
      <c r="AV9" s="10">
        <f t="shared" si="10"/>
        <v>372000</v>
      </c>
      <c r="AW9" s="10">
        <f t="shared" si="10"/>
        <v>720000</v>
      </c>
      <c r="AX9" s="10" t="s">
        <v>24</v>
      </c>
    </row>
    <row r="10" spans="1:50" x14ac:dyDescent="0.25">
      <c r="A10" s="1">
        <v>7</v>
      </c>
      <c r="B10" s="2" t="s">
        <v>30</v>
      </c>
      <c r="C10" s="3" t="s">
        <v>23</v>
      </c>
      <c r="D10" s="3">
        <v>1</v>
      </c>
      <c r="E10" s="4">
        <v>291370.81955163542</v>
      </c>
      <c r="F10" s="4">
        <v>624366.04189636162</v>
      </c>
      <c r="G10" s="5">
        <v>680000</v>
      </c>
      <c r="H10" s="6">
        <v>0</v>
      </c>
      <c r="I10" s="7">
        <f t="shared" si="11"/>
        <v>680000</v>
      </c>
      <c r="J10" s="15">
        <v>1480000</v>
      </c>
      <c r="K10" s="6">
        <v>0</v>
      </c>
      <c r="L10" s="7">
        <f t="shared" si="12"/>
        <v>1480000</v>
      </c>
      <c r="M10" s="5">
        <v>336000</v>
      </c>
      <c r="N10" s="6">
        <f t="shared" si="13"/>
        <v>0</v>
      </c>
      <c r="O10" s="7">
        <f t="shared" si="14"/>
        <v>336000</v>
      </c>
      <c r="P10" s="15">
        <v>720000</v>
      </c>
      <c r="Q10" s="6">
        <f t="shared" si="15"/>
        <v>0</v>
      </c>
      <c r="R10" s="7">
        <f t="shared" si="16"/>
        <v>720000</v>
      </c>
      <c r="S10" s="7">
        <v>313600</v>
      </c>
      <c r="T10" s="7">
        <v>0</v>
      </c>
      <c r="U10" s="7">
        <v>313600</v>
      </c>
      <c r="V10" s="7">
        <v>672000</v>
      </c>
      <c r="W10" s="7">
        <v>0</v>
      </c>
      <c r="X10" s="7">
        <v>672000</v>
      </c>
      <c r="Y10" s="7">
        <v>592000</v>
      </c>
      <c r="Z10" s="7">
        <v>0</v>
      </c>
      <c r="AA10" s="7">
        <v>592000</v>
      </c>
      <c r="AB10" s="7">
        <v>687500</v>
      </c>
      <c r="AC10" s="7">
        <v>0</v>
      </c>
      <c r="AD10" s="7">
        <v>687500</v>
      </c>
      <c r="AE10" s="9">
        <f t="shared" si="17"/>
        <v>291371</v>
      </c>
      <c r="AF10" s="10">
        <f t="shared" si="18"/>
        <v>624366</v>
      </c>
      <c r="AG10" s="9">
        <f t="shared" si="0"/>
        <v>480400</v>
      </c>
      <c r="AH10" s="10">
        <f t="shared" si="1"/>
        <v>889875</v>
      </c>
      <c r="AI10" s="9">
        <f t="shared" si="2"/>
        <v>442594</v>
      </c>
      <c r="AJ10" s="10">
        <f t="shared" si="3"/>
        <v>836773</v>
      </c>
      <c r="AK10" s="11">
        <f t="shared" si="19"/>
        <v>336000</v>
      </c>
      <c r="AL10" s="12">
        <f t="shared" si="4"/>
        <v>687500</v>
      </c>
      <c r="AM10" s="9">
        <f t="shared" si="5"/>
        <v>415335</v>
      </c>
      <c r="AN10" s="10">
        <f t="shared" si="6"/>
        <v>789833</v>
      </c>
      <c r="AO10" s="9">
        <f t="shared" si="7"/>
        <v>31557</v>
      </c>
      <c r="AP10" s="10">
        <f t="shared" si="7"/>
        <v>44642</v>
      </c>
      <c r="AQ10" s="13">
        <f t="shared" si="8"/>
        <v>0.10830521911926719</v>
      </c>
      <c r="AR10" s="14">
        <f t="shared" si="8"/>
        <v>7.1499729325427711E-2</v>
      </c>
      <c r="AS10" s="10">
        <f t="shared" si="9"/>
        <v>336000</v>
      </c>
      <c r="AT10" s="10">
        <f t="shared" si="9"/>
        <v>687500</v>
      </c>
      <c r="AU10" s="10" t="s">
        <v>24</v>
      </c>
      <c r="AV10" s="10">
        <f t="shared" si="10"/>
        <v>336000</v>
      </c>
      <c r="AW10" s="10">
        <f t="shared" si="10"/>
        <v>687500</v>
      </c>
      <c r="AX10" s="10" t="s">
        <v>24</v>
      </c>
    </row>
    <row r="11" spans="1:50" x14ac:dyDescent="0.25">
      <c r="A11" s="1">
        <v>8</v>
      </c>
      <c r="B11" s="2" t="s">
        <v>31</v>
      </c>
      <c r="C11" s="3" t="s">
        <v>23</v>
      </c>
      <c r="D11" s="3">
        <v>1</v>
      </c>
      <c r="E11" s="4">
        <v>275761.66850422637</v>
      </c>
      <c r="F11" s="4">
        <v>520305.03491363465</v>
      </c>
      <c r="G11" s="5">
        <v>700000</v>
      </c>
      <c r="H11" s="6">
        <v>0</v>
      </c>
      <c r="I11" s="7">
        <f t="shared" si="11"/>
        <v>700000</v>
      </c>
      <c r="J11" s="15">
        <v>1500000</v>
      </c>
      <c r="K11" s="6">
        <v>0</v>
      </c>
      <c r="L11" s="7">
        <f t="shared" si="12"/>
        <v>1500000</v>
      </c>
      <c r="M11" s="5">
        <v>360000</v>
      </c>
      <c r="N11" s="6">
        <f t="shared" si="13"/>
        <v>0</v>
      </c>
      <c r="O11" s="7">
        <f t="shared" si="14"/>
        <v>360000</v>
      </c>
      <c r="P11" s="15">
        <v>600000</v>
      </c>
      <c r="Q11" s="6">
        <f t="shared" si="15"/>
        <v>0</v>
      </c>
      <c r="R11" s="7">
        <f t="shared" si="16"/>
        <v>600000</v>
      </c>
      <c r="S11" s="7">
        <v>336000</v>
      </c>
      <c r="T11" s="7">
        <v>0</v>
      </c>
      <c r="U11" s="7">
        <v>336000</v>
      </c>
      <c r="V11" s="7">
        <v>560000</v>
      </c>
      <c r="W11" s="7">
        <v>0</v>
      </c>
      <c r="X11" s="7">
        <v>560000</v>
      </c>
      <c r="Y11" s="7">
        <v>466925</v>
      </c>
      <c r="Z11" s="7">
        <v>0</v>
      </c>
      <c r="AA11" s="7">
        <v>466925</v>
      </c>
      <c r="AB11" s="7">
        <v>615500</v>
      </c>
      <c r="AC11" s="7">
        <v>0</v>
      </c>
      <c r="AD11" s="7">
        <v>615500</v>
      </c>
      <c r="AE11" s="9">
        <f t="shared" si="17"/>
        <v>275762</v>
      </c>
      <c r="AF11" s="10">
        <f t="shared" si="18"/>
        <v>520305</v>
      </c>
      <c r="AG11" s="9">
        <f t="shared" si="0"/>
        <v>465731</v>
      </c>
      <c r="AH11" s="10">
        <f t="shared" si="1"/>
        <v>818875</v>
      </c>
      <c r="AI11" s="9">
        <f t="shared" si="2"/>
        <v>427737</v>
      </c>
      <c r="AJ11" s="10">
        <f t="shared" si="3"/>
        <v>759161</v>
      </c>
      <c r="AK11" s="11">
        <f t="shared" si="19"/>
        <v>360000</v>
      </c>
      <c r="AL11" s="12">
        <f t="shared" si="4"/>
        <v>600000</v>
      </c>
      <c r="AM11" s="9">
        <f t="shared" si="5"/>
        <v>405046</v>
      </c>
      <c r="AN11" s="10">
        <f t="shared" si="6"/>
        <v>694358</v>
      </c>
      <c r="AO11" s="9">
        <f t="shared" si="7"/>
        <v>59565</v>
      </c>
      <c r="AP11" s="10">
        <f t="shared" si="7"/>
        <v>56353</v>
      </c>
      <c r="AQ11" s="13">
        <f t="shared" si="8"/>
        <v>0.21600147953670193</v>
      </c>
      <c r="AR11" s="14">
        <f t="shared" si="8"/>
        <v>0.10830762725708959</v>
      </c>
      <c r="AS11" s="10">
        <f t="shared" si="9"/>
        <v>360000</v>
      </c>
      <c r="AT11" s="10">
        <f t="shared" si="9"/>
        <v>600000</v>
      </c>
      <c r="AU11" s="10" t="s">
        <v>24</v>
      </c>
      <c r="AV11" s="10">
        <f t="shared" si="10"/>
        <v>360000</v>
      </c>
      <c r="AW11" s="10">
        <f t="shared" si="10"/>
        <v>600000</v>
      </c>
      <c r="AX11" s="10" t="s">
        <v>24</v>
      </c>
    </row>
    <row r="12" spans="1:50" x14ac:dyDescent="0.25">
      <c r="A12" s="1">
        <v>9</v>
      </c>
      <c r="B12" s="2" t="s">
        <v>32</v>
      </c>
      <c r="C12" s="3" t="s">
        <v>23</v>
      </c>
      <c r="D12" s="3">
        <v>1</v>
      </c>
      <c r="E12" s="4">
        <v>197715.91326718117</v>
      </c>
      <c r="F12" s="4">
        <v>416244.02793090773</v>
      </c>
      <c r="G12" s="5">
        <v>710000</v>
      </c>
      <c r="H12" s="6">
        <v>0</v>
      </c>
      <c r="I12" s="7">
        <f t="shared" si="11"/>
        <v>710000</v>
      </c>
      <c r="J12" s="15">
        <v>1390000</v>
      </c>
      <c r="K12" s="6">
        <v>0</v>
      </c>
      <c r="L12" s="7">
        <f t="shared" si="12"/>
        <v>1390000</v>
      </c>
      <c r="M12" s="5">
        <v>228000</v>
      </c>
      <c r="N12" s="6">
        <f t="shared" si="13"/>
        <v>0</v>
      </c>
      <c r="O12" s="7">
        <f t="shared" si="14"/>
        <v>228000</v>
      </c>
      <c r="P12" s="15">
        <v>480000</v>
      </c>
      <c r="Q12" s="6">
        <f t="shared" si="15"/>
        <v>0</v>
      </c>
      <c r="R12" s="7">
        <f t="shared" si="16"/>
        <v>480000</v>
      </c>
      <c r="S12" s="7">
        <v>212800</v>
      </c>
      <c r="T12" s="7">
        <v>0</v>
      </c>
      <c r="U12" s="7">
        <v>212800</v>
      </c>
      <c r="V12" s="7">
        <v>448000</v>
      </c>
      <c r="W12" s="7">
        <v>0</v>
      </c>
      <c r="X12" s="7">
        <v>448000</v>
      </c>
      <c r="Y12" s="7">
        <v>455000</v>
      </c>
      <c r="Z12" s="7">
        <v>0</v>
      </c>
      <c r="AA12" s="7">
        <v>455000</v>
      </c>
      <c r="AB12" s="7">
        <v>583500</v>
      </c>
      <c r="AC12" s="7">
        <v>0</v>
      </c>
      <c r="AD12" s="7">
        <v>583500</v>
      </c>
      <c r="AE12" s="9">
        <f t="shared" si="17"/>
        <v>197716</v>
      </c>
      <c r="AF12" s="10">
        <f t="shared" si="18"/>
        <v>416244</v>
      </c>
      <c r="AG12" s="9">
        <f t="shared" si="0"/>
        <v>401450</v>
      </c>
      <c r="AH12" s="10">
        <f t="shared" si="1"/>
        <v>725375</v>
      </c>
      <c r="AI12" s="9">
        <f t="shared" si="2"/>
        <v>360703</v>
      </c>
      <c r="AJ12" s="10">
        <f t="shared" si="3"/>
        <v>663549</v>
      </c>
      <c r="AK12" s="11">
        <f t="shared" si="19"/>
        <v>228000</v>
      </c>
      <c r="AL12" s="12">
        <f t="shared" si="4"/>
        <v>480000</v>
      </c>
      <c r="AM12" s="9">
        <f t="shared" si="5"/>
        <v>314951</v>
      </c>
      <c r="AN12" s="10">
        <f t="shared" si="6"/>
        <v>591813</v>
      </c>
      <c r="AO12" s="9">
        <f t="shared" si="7"/>
        <v>21414</v>
      </c>
      <c r="AP12" s="10">
        <f t="shared" si="7"/>
        <v>45082</v>
      </c>
      <c r="AQ12" s="13">
        <f t="shared" si="8"/>
        <v>0.10830686439134921</v>
      </c>
      <c r="AR12" s="14">
        <f t="shared" si="8"/>
        <v>0.10830666628227674</v>
      </c>
      <c r="AS12" s="10">
        <f t="shared" si="9"/>
        <v>228000</v>
      </c>
      <c r="AT12" s="10">
        <f t="shared" si="9"/>
        <v>480000</v>
      </c>
      <c r="AU12" s="10" t="s">
        <v>24</v>
      </c>
      <c r="AV12" s="10">
        <f t="shared" si="10"/>
        <v>228000</v>
      </c>
      <c r="AW12" s="10">
        <f t="shared" si="10"/>
        <v>480000</v>
      </c>
      <c r="AX12" s="10" t="s">
        <v>24</v>
      </c>
    </row>
    <row r="13" spans="1:50" ht="22.5" x14ac:dyDescent="0.25">
      <c r="A13" s="1">
        <v>10</v>
      </c>
      <c r="B13" s="2" t="s">
        <v>33</v>
      </c>
      <c r="C13" s="3" t="s">
        <v>23</v>
      </c>
      <c r="D13" s="3">
        <v>1</v>
      </c>
      <c r="E13" s="4">
        <v>239340.31606027196</v>
      </c>
      <c r="F13" s="4">
        <v>541117.23631018004</v>
      </c>
      <c r="G13" s="5">
        <v>730000</v>
      </c>
      <c r="H13" s="6">
        <v>0</v>
      </c>
      <c r="I13" s="7">
        <f t="shared" si="11"/>
        <v>730000</v>
      </c>
      <c r="J13" s="15">
        <v>1430000</v>
      </c>
      <c r="K13" s="6">
        <v>0</v>
      </c>
      <c r="L13" s="7">
        <f t="shared" si="12"/>
        <v>1430000</v>
      </c>
      <c r="M13" s="5">
        <v>276000</v>
      </c>
      <c r="N13" s="6">
        <f t="shared" si="13"/>
        <v>0</v>
      </c>
      <c r="O13" s="7">
        <f t="shared" si="14"/>
        <v>276000</v>
      </c>
      <c r="P13" s="15">
        <v>624000</v>
      </c>
      <c r="Q13" s="6">
        <f t="shared" si="15"/>
        <v>0</v>
      </c>
      <c r="R13" s="7">
        <f t="shared" si="16"/>
        <v>624000</v>
      </c>
      <c r="S13" s="7">
        <v>257600</v>
      </c>
      <c r="T13" s="7">
        <v>0</v>
      </c>
      <c r="U13" s="7">
        <v>257600</v>
      </c>
      <c r="V13" s="7">
        <v>582400</v>
      </c>
      <c r="W13" s="7">
        <v>0</v>
      </c>
      <c r="X13" s="7">
        <v>582400</v>
      </c>
      <c r="Y13" s="7">
        <v>501250</v>
      </c>
      <c r="Z13" s="7">
        <v>0</v>
      </c>
      <c r="AA13" s="7">
        <v>501250</v>
      </c>
      <c r="AB13" s="7">
        <v>558500</v>
      </c>
      <c r="AC13" s="7">
        <v>0</v>
      </c>
      <c r="AD13" s="7">
        <v>558500</v>
      </c>
      <c r="AE13" s="9">
        <f t="shared" si="17"/>
        <v>239340</v>
      </c>
      <c r="AF13" s="10">
        <f t="shared" si="18"/>
        <v>541117</v>
      </c>
      <c r="AG13" s="9">
        <f t="shared" si="0"/>
        <v>441213</v>
      </c>
      <c r="AH13" s="10">
        <f t="shared" si="1"/>
        <v>798725</v>
      </c>
      <c r="AI13" s="9">
        <f t="shared" si="2"/>
        <v>400838</v>
      </c>
      <c r="AJ13" s="10">
        <f t="shared" si="3"/>
        <v>747203</v>
      </c>
      <c r="AK13" s="11">
        <f t="shared" si="19"/>
        <v>276000</v>
      </c>
      <c r="AL13" s="12">
        <f t="shared" si="4"/>
        <v>582400</v>
      </c>
      <c r="AM13" s="9">
        <f t="shared" si="5"/>
        <v>362118</v>
      </c>
      <c r="AN13" s="10">
        <f t="shared" si="6"/>
        <v>690576</v>
      </c>
      <c r="AO13" s="9">
        <f t="shared" si="7"/>
        <v>25923</v>
      </c>
      <c r="AP13" s="10">
        <f t="shared" si="7"/>
        <v>29191</v>
      </c>
      <c r="AQ13" s="13">
        <f t="shared" si="8"/>
        <v>0.10831035347204813</v>
      </c>
      <c r="AR13" s="14">
        <f t="shared" si="8"/>
        <v>5.3945819480814686E-2</v>
      </c>
      <c r="AS13" s="10">
        <f t="shared" si="9"/>
        <v>276000</v>
      </c>
      <c r="AT13" s="10">
        <f t="shared" si="9"/>
        <v>582400</v>
      </c>
      <c r="AU13" s="10" t="s">
        <v>24</v>
      </c>
      <c r="AV13" s="10">
        <f t="shared" si="10"/>
        <v>276000</v>
      </c>
      <c r="AW13" s="10">
        <f t="shared" si="10"/>
        <v>582400</v>
      </c>
      <c r="AX13" s="10" t="s">
        <v>24</v>
      </c>
    </row>
    <row r="14" spans="1:50" x14ac:dyDescent="0.25">
      <c r="A14" s="1">
        <v>11</v>
      </c>
      <c r="B14" s="2" t="s">
        <v>34</v>
      </c>
      <c r="C14" s="3" t="s">
        <v>23</v>
      </c>
      <c r="D14" s="3">
        <v>1</v>
      </c>
      <c r="E14" s="4">
        <v>353807.4237412716</v>
      </c>
      <c r="F14" s="4">
        <v>665990.44468945242</v>
      </c>
      <c r="G14" s="5">
        <v>740000</v>
      </c>
      <c r="H14" s="6">
        <v>0</v>
      </c>
      <c r="I14" s="7">
        <f t="shared" si="11"/>
        <v>740000</v>
      </c>
      <c r="J14" s="15">
        <v>1540000</v>
      </c>
      <c r="K14" s="6">
        <v>0</v>
      </c>
      <c r="L14" s="7">
        <f t="shared" si="12"/>
        <v>1540000</v>
      </c>
      <c r="M14" s="5">
        <v>408000</v>
      </c>
      <c r="N14" s="6">
        <f t="shared" si="13"/>
        <v>0</v>
      </c>
      <c r="O14" s="7">
        <f t="shared" si="14"/>
        <v>408000</v>
      </c>
      <c r="P14" s="15">
        <v>768000</v>
      </c>
      <c r="Q14" s="6">
        <f t="shared" si="15"/>
        <v>0</v>
      </c>
      <c r="R14" s="7">
        <f t="shared" si="16"/>
        <v>768000</v>
      </c>
      <c r="S14" s="7">
        <v>380800</v>
      </c>
      <c r="T14" s="7">
        <v>0</v>
      </c>
      <c r="U14" s="7">
        <v>380800</v>
      </c>
      <c r="V14" s="7">
        <v>716800</v>
      </c>
      <c r="W14" s="7">
        <v>0</v>
      </c>
      <c r="X14" s="7">
        <v>716800</v>
      </c>
      <c r="Y14" s="7">
        <v>636500</v>
      </c>
      <c r="Z14" s="7">
        <v>0</v>
      </c>
      <c r="AA14" s="7">
        <v>636500</v>
      </c>
      <c r="AB14" s="7">
        <v>732500</v>
      </c>
      <c r="AC14" s="7">
        <v>0</v>
      </c>
      <c r="AD14" s="7">
        <v>732500</v>
      </c>
      <c r="AE14" s="9">
        <f t="shared" si="17"/>
        <v>353807</v>
      </c>
      <c r="AF14" s="10">
        <f t="shared" si="18"/>
        <v>665990</v>
      </c>
      <c r="AG14" s="9">
        <f t="shared" si="0"/>
        <v>541325</v>
      </c>
      <c r="AH14" s="10">
        <f t="shared" si="1"/>
        <v>939325</v>
      </c>
      <c r="AI14" s="9">
        <f t="shared" si="2"/>
        <v>503821</v>
      </c>
      <c r="AJ14" s="10">
        <f t="shared" si="3"/>
        <v>884658</v>
      </c>
      <c r="AK14" s="11">
        <f t="shared" si="19"/>
        <v>408000</v>
      </c>
      <c r="AL14" s="12">
        <f t="shared" si="4"/>
        <v>732500</v>
      </c>
      <c r="AM14" s="9">
        <f t="shared" si="5"/>
        <v>481538</v>
      </c>
      <c r="AN14" s="10">
        <f t="shared" si="6"/>
        <v>838129</v>
      </c>
      <c r="AO14" s="9">
        <f t="shared" si="7"/>
        <v>38320</v>
      </c>
      <c r="AP14" s="10">
        <f t="shared" si="7"/>
        <v>47030</v>
      </c>
      <c r="AQ14" s="13">
        <f t="shared" si="8"/>
        <v>0.10830763664935968</v>
      </c>
      <c r="AR14" s="14">
        <f t="shared" si="8"/>
        <v>7.0616675926064951E-2</v>
      </c>
      <c r="AS14" s="10">
        <f t="shared" si="9"/>
        <v>408000</v>
      </c>
      <c r="AT14" s="10">
        <f t="shared" si="9"/>
        <v>732500</v>
      </c>
      <c r="AU14" s="10" t="s">
        <v>24</v>
      </c>
      <c r="AV14" s="10">
        <f t="shared" si="10"/>
        <v>408000</v>
      </c>
      <c r="AW14" s="10">
        <f t="shared" si="10"/>
        <v>732500</v>
      </c>
      <c r="AX14" s="10" t="s">
        <v>24</v>
      </c>
    </row>
    <row r="15" spans="1:50" x14ac:dyDescent="0.25">
      <c r="A15" s="1">
        <v>12</v>
      </c>
      <c r="B15" s="2" t="s">
        <v>35</v>
      </c>
      <c r="C15" s="3" t="s">
        <v>23</v>
      </c>
      <c r="D15" s="3">
        <v>1</v>
      </c>
      <c r="E15" s="4">
        <v>312183.02094818081</v>
      </c>
      <c r="F15" s="4">
        <v>551523.33700845274</v>
      </c>
      <c r="G15" s="5">
        <v>700000</v>
      </c>
      <c r="H15" s="6">
        <v>0</v>
      </c>
      <c r="I15" s="7">
        <f t="shared" si="11"/>
        <v>700000</v>
      </c>
      <c r="J15" s="15">
        <v>1500000</v>
      </c>
      <c r="K15" s="6">
        <v>0</v>
      </c>
      <c r="L15" s="7">
        <f t="shared" si="12"/>
        <v>1500000</v>
      </c>
      <c r="M15" s="5">
        <v>360000</v>
      </c>
      <c r="N15" s="6">
        <f t="shared" si="13"/>
        <v>0</v>
      </c>
      <c r="O15" s="7">
        <f t="shared" si="14"/>
        <v>360000</v>
      </c>
      <c r="P15" s="15">
        <v>636000</v>
      </c>
      <c r="Q15" s="6">
        <f t="shared" si="15"/>
        <v>0</v>
      </c>
      <c r="R15" s="7">
        <f t="shared" si="16"/>
        <v>636000</v>
      </c>
      <c r="S15" s="7">
        <v>336000</v>
      </c>
      <c r="T15" s="7">
        <v>0</v>
      </c>
      <c r="U15" s="7">
        <v>336000</v>
      </c>
      <c r="V15" s="7">
        <v>593600</v>
      </c>
      <c r="W15" s="7">
        <v>0</v>
      </c>
      <c r="X15" s="7">
        <v>593600</v>
      </c>
      <c r="Y15" s="7">
        <v>597000</v>
      </c>
      <c r="Z15" s="7">
        <v>0</v>
      </c>
      <c r="AA15" s="7">
        <v>597000</v>
      </c>
      <c r="AB15" s="7">
        <v>654000</v>
      </c>
      <c r="AC15" s="7">
        <v>0</v>
      </c>
      <c r="AD15" s="7">
        <v>654000</v>
      </c>
      <c r="AE15" s="9">
        <f t="shared" si="17"/>
        <v>312183</v>
      </c>
      <c r="AF15" s="10">
        <f t="shared" si="18"/>
        <v>551523</v>
      </c>
      <c r="AG15" s="9">
        <f t="shared" si="0"/>
        <v>498250</v>
      </c>
      <c r="AH15" s="10">
        <f t="shared" si="1"/>
        <v>845900</v>
      </c>
      <c r="AI15" s="9">
        <f t="shared" si="2"/>
        <v>461037</v>
      </c>
      <c r="AJ15" s="10">
        <f t="shared" si="3"/>
        <v>787025</v>
      </c>
      <c r="AK15" s="11">
        <f t="shared" si="19"/>
        <v>360000</v>
      </c>
      <c r="AL15" s="12">
        <f t="shared" si="4"/>
        <v>636000</v>
      </c>
      <c r="AM15" s="9">
        <f t="shared" si="5"/>
        <v>436139</v>
      </c>
      <c r="AN15" s="10">
        <f t="shared" si="6"/>
        <v>727841</v>
      </c>
      <c r="AO15" s="9">
        <f t="shared" si="7"/>
        <v>33812</v>
      </c>
      <c r="AP15" s="10">
        <f t="shared" si="7"/>
        <v>59734</v>
      </c>
      <c r="AQ15" s="13">
        <f t="shared" si="8"/>
        <v>0.10830826790696482</v>
      </c>
      <c r="AR15" s="14">
        <f t="shared" si="8"/>
        <v>0.10830735980185777</v>
      </c>
      <c r="AS15" s="10">
        <f t="shared" si="9"/>
        <v>360000</v>
      </c>
      <c r="AT15" s="10">
        <f t="shared" si="9"/>
        <v>636000</v>
      </c>
      <c r="AU15" s="10" t="s">
        <v>24</v>
      </c>
      <c r="AV15" s="10">
        <f t="shared" si="10"/>
        <v>360000</v>
      </c>
      <c r="AW15" s="10">
        <f t="shared" si="10"/>
        <v>636000</v>
      </c>
      <c r="AX15" s="10" t="s">
        <v>24</v>
      </c>
    </row>
    <row r="16" spans="1:50" x14ac:dyDescent="0.25">
      <c r="A16" s="1">
        <v>13</v>
      </c>
      <c r="B16" s="2" t="s">
        <v>36</v>
      </c>
      <c r="C16" s="3" t="s">
        <v>23</v>
      </c>
      <c r="D16" s="3">
        <v>1</v>
      </c>
      <c r="E16" s="4">
        <v>946955.16354281513</v>
      </c>
      <c r="F16" s="4">
        <v>1425635.7956633589</v>
      </c>
      <c r="G16" s="5">
        <v>1310000</v>
      </c>
      <c r="H16" s="6">
        <v>0</v>
      </c>
      <c r="I16" s="7">
        <f t="shared" si="11"/>
        <v>1310000</v>
      </c>
      <c r="J16" s="15">
        <v>2110000</v>
      </c>
      <c r="K16" s="6">
        <v>0</v>
      </c>
      <c r="L16" s="7">
        <f t="shared" si="12"/>
        <v>2110000</v>
      </c>
      <c r="M16" s="5">
        <v>1092000</v>
      </c>
      <c r="N16" s="6">
        <f t="shared" si="13"/>
        <v>0</v>
      </c>
      <c r="O16" s="7">
        <f t="shared" si="14"/>
        <v>1092000</v>
      </c>
      <c r="P16" s="15">
        <v>1644000</v>
      </c>
      <c r="Q16" s="6">
        <f t="shared" si="15"/>
        <v>0</v>
      </c>
      <c r="R16" s="7">
        <f t="shared" si="16"/>
        <v>1644000</v>
      </c>
      <c r="S16" s="7">
        <v>1019200</v>
      </c>
      <c r="T16" s="7">
        <v>0</v>
      </c>
      <c r="U16" s="7">
        <v>1019200</v>
      </c>
      <c r="V16" s="7">
        <v>1534400</v>
      </c>
      <c r="W16" s="7">
        <v>0</v>
      </c>
      <c r="X16" s="7">
        <v>1534400</v>
      </c>
      <c r="Y16" s="7">
        <v>1038000</v>
      </c>
      <c r="Z16" s="7">
        <v>0</v>
      </c>
      <c r="AA16" s="7">
        <v>1038000</v>
      </c>
      <c r="AB16" s="7">
        <v>1066000</v>
      </c>
      <c r="AC16" s="7">
        <v>0</v>
      </c>
      <c r="AD16" s="7">
        <v>1066000</v>
      </c>
      <c r="AE16" s="9">
        <f t="shared" si="17"/>
        <v>946955</v>
      </c>
      <c r="AF16" s="10">
        <f t="shared" si="18"/>
        <v>1066000</v>
      </c>
      <c r="AG16" s="9">
        <f t="shared" si="0"/>
        <v>1114800</v>
      </c>
      <c r="AH16" s="10">
        <f t="shared" si="1"/>
        <v>1588600</v>
      </c>
      <c r="AI16" s="9">
        <f t="shared" si="2"/>
        <v>1081231</v>
      </c>
      <c r="AJ16" s="10">
        <f t="shared" si="3"/>
        <v>1556007</v>
      </c>
      <c r="AK16" s="11">
        <f t="shared" si="19"/>
        <v>1038000</v>
      </c>
      <c r="AL16" s="12">
        <f t="shared" si="4"/>
        <v>1534400</v>
      </c>
      <c r="AM16" s="9">
        <f t="shared" si="5"/>
        <v>1074623</v>
      </c>
      <c r="AN16" s="10">
        <f t="shared" si="6"/>
        <v>1519070</v>
      </c>
      <c r="AO16" s="9">
        <f t="shared" si="7"/>
        <v>64379</v>
      </c>
      <c r="AP16" s="10">
        <f t="shared" si="7"/>
        <v>331209</v>
      </c>
      <c r="AQ16" s="13">
        <f t="shared" si="8"/>
        <v>6.7985279131532128E-2</v>
      </c>
      <c r="AR16" s="14">
        <f t="shared" si="8"/>
        <v>0.31070262664165105</v>
      </c>
      <c r="AS16" s="10">
        <f t="shared" si="9"/>
        <v>1038000</v>
      </c>
      <c r="AT16" s="10">
        <f t="shared" si="9"/>
        <v>1534400</v>
      </c>
      <c r="AU16" s="10" t="s">
        <v>24</v>
      </c>
      <c r="AV16" s="10">
        <f t="shared" si="10"/>
        <v>1038000</v>
      </c>
      <c r="AW16" s="10">
        <f t="shared" si="10"/>
        <v>1534400</v>
      </c>
      <c r="AX16" s="10" t="s">
        <v>24</v>
      </c>
    </row>
    <row r="17" spans="1:50" x14ac:dyDescent="0.25">
      <c r="A17" s="1">
        <v>14</v>
      </c>
      <c r="B17" s="2" t="s">
        <v>37</v>
      </c>
      <c r="C17" s="3" t="s">
        <v>23</v>
      </c>
      <c r="D17" s="3">
        <v>1</v>
      </c>
      <c r="E17" s="4">
        <v>156091.51047409041</v>
      </c>
      <c r="F17" s="4">
        <v>286688.07423741271</v>
      </c>
      <c r="G17" s="5">
        <v>550000</v>
      </c>
      <c r="H17" s="6">
        <v>0</v>
      </c>
      <c r="I17" s="7">
        <f t="shared" si="11"/>
        <v>550000</v>
      </c>
      <c r="J17" s="15">
        <v>1350000</v>
      </c>
      <c r="K17" s="6">
        <v>0</v>
      </c>
      <c r="L17" s="7">
        <f t="shared" si="12"/>
        <v>1350000</v>
      </c>
      <c r="M17" s="5">
        <v>180000</v>
      </c>
      <c r="N17" s="6">
        <f t="shared" si="13"/>
        <v>0</v>
      </c>
      <c r="O17" s="7">
        <f t="shared" si="14"/>
        <v>180000</v>
      </c>
      <c r="P17" s="15">
        <v>330600</v>
      </c>
      <c r="Q17" s="6">
        <f t="shared" si="15"/>
        <v>0</v>
      </c>
      <c r="R17" s="7">
        <f t="shared" si="16"/>
        <v>330600</v>
      </c>
      <c r="S17" s="7">
        <v>168000</v>
      </c>
      <c r="T17" s="7">
        <v>0</v>
      </c>
      <c r="U17" s="7">
        <v>168000</v>
      </c>
      <c r="V17" s="7">
        <v>308560</v>
      </c>
      <c r="W17" s="7">
        <v>0</v>
      </c>
      <c r="X17" s="7">
        <v>308560</v>
      </c>
      <c r="Y17" s="7">
        <v>507250</v>
      </c>
      <c r="Z17" s="7">
        <v>0</v>
      </c>
      <c r="AA17" s="7">
        <v>507250</v>
      </c>
      <c r="AB17" s="7">
        <v>518000</v>
      </c>
      <c r="AC17" s="7">
        <v>0</v>
      </c>
      <c r="AD17" s="7">
        <v>518000</v>
      </c>
      <c r="AE17" s="9">
        <f t="shared" si="17"/>
        <v>156092</v>
      </c>
      <c r="AF17" s="10">
        <f t="shared" si="18"/>
        <v>286688</v>
      </c>
      <c r="AG17" s="9">
        <f t="shared" si="0"/>
        <v>351313</v>
      </c>
      <c r="AH17" s="10">
        <f t="shared" si="1"/>
        <v>626790</v>
      </c>
      <c r="AI17" s="9">
        <f t="shared" si="2"/>
        <v>312268</v>
      </c>
      <c r="AJ17" s="10">
        <f t="shared" si="3"/>
        <v>558770</v>
      </c>
      <c r="AK17" s="11">
        <f t="shared" si="19"/>
        <v>180000</v>
      </c>
      <c r="AL17" s="12">
        <f t="shared" si="4"/>
        <v>330600</v>
      </c>
      <c r="AM17" s="9">
        <f t="shared" si="5"/>
        <v>265405</v>
      </c>
      <c r="AN17" s="10">
        <f t="shared" si="6"/>
        <v>459349</v>
      </c>
      <c r="AO17" s="9">
        <f t="shared" si="7"/>
        <v>16906</v>
      </c>
      <c r="AP17" s="10">
        <f t="shared" si="7"/>
        <v>31050</v>
      </c>
      <c r="AQ17" s="13">
        <f t="shared" si="8"/>
        <v>0.10830792096968454</v>
      </c>
      <c r="AR17" s="14">
        <f t="shared" si="8"/>
        <v>0.10830589351490122</v>
      </c>
      <c r="AS17" s="10">
        <f t="shared" si="9"/>
        <v>180000</v>
      </c>
      <c r="AT17" s="10">
        <f t="shared" si="9"/>
        <v>330600</v>
      </c>
      <c r="AU17" s="10" t="s">
        <v>24</v>
      </c>
      <c r="AV17" s="10">
        <f t="shared" si="10"/>
        <v>180000</v>
      </c>
      <c r="AW17" s="10">
        <f t="shared" si="10"/>
        <v>330600</v>
      </c>
      <c r="AX17" s="10" t="s">
        <v>24</v>
      </c>
    </row>
    <row r="18" spans="1:50" x14ac:dyDescent="0.25">
      <c r="A18" s="1">
        <v>15</v>
      </c>
      <c r="B18" s="2" t="s">
        <v>38</v>
      </c>
      <c r="C18" s="3" t="s">
        <v>23</v>
      </c>
      <c r="D18" s="3">
        <v>1</v>
      </c>
      <c r="E18" s="4">
        <v>197715.91326718117</v>
      </c>
      <c r="F18" s="4">
        <v>377481.30282984197</v>
      </c>
      <c r="G18" s="5">
        <v>590000</v>
      </c>
      <c r="H18" s="6">
        <v>0</v>
      </c>
      <c r="I18" s="7">
        <f t="shared" si="11"/>
        <v>590000</v>
      </c>
      <c r="J18" s="15">
        <v>1390000</v>
      </c>
      <c r="K18" s="6">
        <v>0</v>
      </c>
      <c r="L18" s="7">
        <f t="shared" si="12"/>
        <v>1390000</v>
      </c>
      <c r="M18" s="5">
        <v>228000</v>
      </c>
      <c r="N18" s="6">
        <f t="shared" si="13"/>
        <v>0</v>
      </c>
      <c r="O18" s="7">
        <f t="shared" si="14"/>
        <v>228000</v>
      </c>
      <c r="P18" s="15">
        <v>435300</v>
      </c>
      <c r="Q18" s="6">
        <f t="shared" si="15"/>
        <v>0</v>
      </c>
      <c r="R18" s="7">
        <f t="shared" si="16"/>
        <v>435300</v>
      </c>
      <c r="S18" s="7">
        <v>212800</v>
      </c>
      <c r="T18" s="7">
        <v>0</v>
      </c>
      <c r="U18" s="7">
        <v>212800</v>
      </c>
      <c r="V18" s="7">
        <v>406280</v>
      </c>
      <c r="W18" s="7">
        <v>0</v>
      </c>
      <c r="X18" s="7">
        <v>406280</v>
      </c>
      <c r="Y18" s="7">
        <v>377425</v>
      </c>
      <c r="Z18" s="7">
        <v>0</v>
      </c>
      <c r="AA18" s="7">
        <v>377425</v>
      </c>
      <c r="AB18" s="7">
        <v>436500</v>
      </c>
      <c r="AC18" s="7">
        <v>0</v>
      </c>
      <c r="AD18" s="7">
        <v>436500</v>
      </c>
      <c r="AE18" s="9">
        <f t="shared" si="17"/>
        <v>197716</v>
      </c>
      <c r="AF18" s="10">
        <f t="shared" si="18"/>
        <v>377481</v>
      </c>
      <c r="AG18" s="9">
        <f t="shared" si="0"/>
        <v>352056</v>
      </c>
      <c r="AH18" s="10">
        <f t="shared" si="1"/>
        <v>667020</v>
      </c>
      <c r="AI18" s="9">
        <f t="shared" si="2"/>
        <v>321188</v>
      </c>
      <c r="AJ18" s="10">
        <f t="shared" si="3"/>
        <v>609112</v>
      </c>
      <c r="AK18" s="11">
        <f t="shared" si="19"/>
        <v>228000</v>
      </c>
      <c r="AL18" s="12">
        <f t="shared" si="4"/>
        <v>435300</v>
      </c>
      <c r="AM18" s="9">
        <f t="shared" si="5"/>
        <v>292366</v>
      </c>
      <c r="AN18" s="10">
        <f t="shared" si="6"/>
        <v>526625</v>
      </c>
      <c r="AO18" s="9">
        <f t="shared" si="7"/>
        <v>21414</v>
      </c>
      <c r="AP18" s="10">
        <f t="shared" si="7"/>
        <v>40884</v>
      </c>
      <c r="AQ18" s="13">
        <f t="shared" si="8"/>
        <v>0.10830686439134921</v>
      </c>
      <c r="AR18" s="14">
        <f t="shared" si="8"/>
        <v>0.10830743799025647</v>
      </c>
      <c r="AS18" s="10">
        <f t="shared" si="9"/>
        <v>228000</v>
      </c>
      <c r="AT18" s="10">
        <f t="shared" si="9"/>
        <v>435300</v>
      </c>
      <c r="AU18" s="10" t="s">
        <v>24</v>
      </c>
      <c r="AV18" s="10">
        <f t="shared" si="10"/>
        <v>228000</v>
      </c>
      <c r="AW18" s="10">
        <f t="shared" si="10"/>
        <v>435300</v>
      </c>
      <c r="AX18" s="10" t="s">
        <v>24</v>
      </c>
    </row>
    <row r="19" spans="1:50" x14ac:dyDescent="0.25">
      <c r="A19" s="1">
        <v>16</v>
      </c>
      <c r="B19" s="2" t="s">
        <v>39</v>
      </c>
      <c r="C19" s="3" t="s">
        <v>23</v>
      </c>
      <c r="D19" s="3">
        <v>1</v>
      </c>
      <c r="E19" s="4">
        <v>99898.566703417862</v>
      </c>
      <c r="F19" s="4">
        <v>144644.79970599044</v>
      </c>
      <c r="G19" s="5">
        <v>496000</v>
      </c>
      <c r="H19" s="6">
        <v>0</v>
      </c>
      <c r="I19" s="7">
        <f t="shared" si="11"/>
        <v>496000</v>
      </c>
      <c r="J19" s="15">
        <v>1296000</v>
      </c>
      <c r="K19" s="6">
        <v>0</v>
      </c>
      <c r="L19" s="7">
        <f t="shared" si="12"/>
        <v>1296000</v>
      </c>
      <c r="M19" s="5">
        <v>115200</v>
      </c>
      <c r="N19" s="6">
        <f t="shared" si="13"/>
        <v>0</v>
      </c>
      <c r="O19" s="7">
        <f t="shared" si="14"/>
        <v>115200</v>
      </c>
      <c r="P19" s="15">
        <v>166800</v>
      </c>
      <c r="Q19" s="6">
        <f t="shared" si="15"/>
        <v>0</v>
      </c>
      <c r="R19" s="7">
        <f t="shared" si="16"/>
        <v>166800</v>
      </c>
      <c r="S19" s="7">
        <v>107520</v>
      </c>
      <c r="T19" s="7">
        <v>0</v>
      </c>
      <c r="U19" s="7">
        <v>107520</v>
      </c>
      <c r="V19" s="7">
        <v>155680</v>
      </c>
      <c r="W19" s="7">
        <v>0</v>
      </c>
      <c r="X19" s="7">
        <v>155680</v>
      </c>
      <c r="Y19" s="7">
        <v>397750</v>
      </c>
      <c r="Z19" s="7">
        <v>0</v>
      </c>
      <c r="AA19" s="7">
        <v>397750</v>
      </c>
      <c r="AB19" s="7">
        <v>469000</v>
      </c>
      <c r="AC19" s="7">
        <v>0</v>
      </c>
      <c r="AD19" s="7">
        <v>469000</v>
      </c>
      <c r="AE19" s="9">
        <f t="shared" si="17"/>
        <v>99899</v>
      </c>
      <c r="AF19" s="10">
        <f t="shared" si="18"/>
        <v>144645</v>
      </c>
      <c r="AG19" s="9">
        <f t="shared" si="0"/>
        <v>279118</v>
      </c>
      <c r="AH19" s="10">
        <f t="shared" si="1"/>
        <v>521870</v>
      </c>
      <c r="AI19" s="9">
        <f t="shared" si="2"/>
        <v>243274</v>
      </c>
      <c r="AJ19" s="10">
        <f t="shared" si="3"/>
        <v>446425</v>
      </c>
      <c r="AK19" s="11">
        <f t="shared" si="19"/>
        <v>115200</v>
      </c>
      <c r="AL19" s="12">
        <f t="shared" si="4"/>
        <v>166800</v>
      </c>
      <c r="AM19" s="9">
        <f t="shared" si="5"/>
        <v>189460</v>
      </c>
      <c r="AN19" s="10">
        <f t="shared" si="6"/>
        <v>296280</v>
      </c>
      <c r="AO19" s="9">
        <f t="shared" si="7"/>
        <v>10819</v>
      </c>
      <c r="AP19" s="10">
        <f t="shared" si="7"/>
        <v>15666</v>
      </c>
      <c r="AQ19" s="13">
        <f t="shared" si="8"/>
        <v>0.10829938237619996</v>
      </c>
      <c r="AR19" s="14">
        <f t="shared" si="8"/>
        <v>0.10830654360676138</v>
      </c>
      <c r="AS19" s="10">
        <f t="shared" si="9"/>
        <v>115200</v>
      </c>
      <c r="AT19" s="10">
        <f t="shared" si="9"/>
        <v>166800</v>
      </c>
      <c r="AU19" s="10" t="s">
        <v>24</v>
      </c>
      <c r="AV19" s="10">
        <f t="shared" si="10"/>
        <v>115200</v>
      </c>
      <c r="AW19" s="10">
        <f t="shared" si="10"/>
        <v>166800</v>
      </c>
      <c r="AX19" s="10" t="s">
        <v>24</v>
      </c>
    </row>
    <row r="20" spans="1:50" x14ac:dyDescent="0.25">
      <c r="A20" s="1">
        <v>17</v>
      </c>
      <c r="B20" s="2" t="s">
        <v>40</v>
      </c>
      <c r="C20" s="3" t="s">
        <v>23</v>
      </c>
      <c r="D20" s="3">
        <v>1</v>
      </c>
      <c r="E20" s="4">
        <v>182106.76221977212</v>
      </c>
      <c r="F20" s="4">
        <v>399257.10915104736</v>
      </c>
      <c r="G20" s="5">
        <v>575000</v>
      </c>
      <c r="H20" s="6">
        <v>0</v>
      </c>
      <c r="I20" s="7">
        <f t="shared" si="11"/>
        <v>575000</v>
      </c>
      <c r="J20" s="15">
        <v>1375000</v>
      </c>
      <c r="K20" s="6">
        <v>0</v>
      </c>
      <c r="L20" s="7">
        <f t="shared" si="12"/>
        <v>1375000</v>
      </c>
      <c r="M20" s="5">
        <v>210000</v>
      </c>
      <c r="N20" s="6">
        <f t="shared" si="13"/>
        <v>0</v>
      </c>
      <c r="O20" s="7">
        <f t="shared" si="14"/>
        <v>210000</v>
      </c>
      <c r="P20" s="15">
        <v>460411</v>
      </c>
      <c r="Q20" s="6">
        <f t="shared" si="15"/>
        <v>0</v>
      </c>
      <c r="R20" s="7">
        <f t="shared" si="16"/>
        <v>460411</v>
      </c>
      <c r="S20" s="7">
        <v>196000</v>
      </c>
      <c r="T20" s="7">
        <v>0</v>
      </c>
      <c r="U20" s="7">
        <v>196000</v>
      </c>
      <c r="V20" s="7">
        <v>429717</v>
      </c>
      <c r="W20" s="7">
        <v>0</v>
      </c>
      <c r="X20" s="7">
        <v>429717</v>
      </c>
      <c r="Y20" s="7">
        <v>475500</v>
      </c>
      <c r="Z20" s="7">
        <v>0</v>
      </c>
      <c r="AA20" s="7">
        <v>475500</v>
      </c>
      <c r="AB20" s="7">
        <v>507000</v>
      </c>
      <c r="AC20" s="7">
        <v>0</v>
      </c>
      <c r="AD20" s="7">
        <v>507000</v>
      </c>
      <c r="AE20" s="9">
        <f t="shared" si="17"/>
        <v>182107</v>
      </c>
      <c r="AF20" s="10">
        <f t="shared" si="18"/>
        <v>399257</v>
      </c>
      <c r="AG20" s="9">
        <f t="shared" si="0"/>
        <v>364125</v>
      </c>
      <c r="AH20" s="10">
        <f t="shared" si="1"/>
        <v>693032</v>
      </c>
      <c r="AI20" s="9">
        <f t="shared" si="2"/>
        <v>327721</v>
      </c>
      <c r="AJ20" s="10">
        <f t="shared" si="3"/>
        <v>634277</v>
      </c>
      <c r="AK20" s="11">
        <f t="shared" si="19"/>
        <v>210000</v>
      </c>
      <c r="AL20" s="12">
        <f t="shared" si="4"/>
        <v>460411</v>
      </c>
      <c r="AM20" s="9">
        <f t="shared" si="5"/>
        <v>289951</v>
      </c>
      <c r="AN20" s="10">
        <f t="shared" si="6"/>
        <v>559987</v>
      </c>
      <c r="AO20" s="9">
        <f t="shared" si="7"/>
        <v>19723</v>
      </c>
      <c r="AP20" s="10">
        <f t="shared" si="7"/>
        <v>43242</v>
      </c>
      <c r="AQ20" s="13">
        <f t="shared" si="8"/>
        <v>0.10830445836788262</v>
      </c>
      <c r="AR20" s="14">
        <f t="shared" si="8"/>
        <v>0.10830617872698538</v>
      </c>
      <c r="AS20" s="10">
        <f t="shared" si="9"/>
        <v>210000</v>
      </c>
      <c r="AT20" s="10">
        <f t="shared" si="9"/>
        <v>460411</v>
      </c>
      <c r="AU20" s="10" t="s">
        <v>24</v>
      </c>
      <c r="AV20" s="10">
        <f t="shared" si="10"/>
        <v>210000</v>
      </c>
      <c r="AW20" s="10">
        <f t="shared" si="10"/>
        <v>460411</v>
      </c>
      <c r="AX20" s="10" t="s">
        <v>24</v>
      </c>
    </row>
    <row r="21" spans="1:50" x14ac:dyDescent="0.25">
      <c r="A21" s="1">
        <v>18</v>
      </c>
      <c r="B21" s="2" t="s">
        <v>41</v>
      </c>
      <c r="C21" s="3" t="s">
        <v>23</v>
      </c>
      <c r="D21" s="3">
        <v>1</v>
      </c>
      <c r="E21" s="4">
        <v>239600.46857772875</v>
      </c>
      <c r="F21" s="4">
        <v>332995.22234472621</v>
      </c>
      <c r="G21" s="5">
        <v>630250</v>
      </c>
      <c r="H21" s="6">
        <v>0</v>
      </c>
      <c r="I21" s="7">
        <f t="shared" si="11"/>
        <v>630250</v>
      </c>
      <c r="J21" s="15">
        <v>1430250</v>
      </c>
      <c r="K21" s="6">
        <v>0</v>
      </c>
      <c r="L21" s="7">
        <f t="shared" si="12"/>
        <v>1430250</v>
      </c>
      <c r="M21" s="5">
        <v>276300</v>
      </c>
      <c r="N21" s="6">
        <f t="shared" si="13"/>
        <v>0</v>
      </c>
      <c r="O21" s="7">
        <f t="shared" si="14"/>
        <v>276300</v>
      </c>
      <c r="P21" s="15">
        <v>384000</v>
      </c>
      <c r="Q21" s="6">
        <f t="shared" si="15"/>
        <v>0</v>
      </c>
      <c r="R21" s="7">
        <f t="shared" si="16"/>
        <v>384000</v>
      </c>
      <c r="S21" s="7">
        <v>257880</v>
      </c>
      <c r="T21" s="7">
        <v>0</v>
      </c>
      <c r="U21" s="7">
        <v>257880</v>
      </c>
      <c r="V21" s="7">
        <v>358400</v>
      </c>
      <c r="W21" s="7">
        <v>0</v>
      </c>
      <c r="X21" s="7">
        <v>358400</v>
      </c>
      <c r="Y21" s="7">
        <v>552250</v>
      </c>
      <c r="Z21" s="7">
        <v>0</v>
      </c>
      <c r="AA21" s="7">
        <v>552250</v>
      </c>
      <c r="AB21" s="7">
        <v>564000</v>
      </c>
      <c r="AC21" s="7">
        <v>0</v>
      </c>
      <c r="AD21" s="7">
        <v>564000</v>
      </c>
      <c r="AE21" s="9">
        <f t="shared" si="17"/>
        <v>239600</v>
      </c>
      <c r="AF21" s="10">
        <f t="shared" si="18"/>
        <v>332995</v>
      </c>
      <c r="AG21" s="9">
        <f t="shared" si="0"/>
        <v>429170</v>
      </c>
      <c r="AH21" s="10">
        <f t="shared" si="1"/>
        <v>684163</v>
      </c>
      <c r="AI21" s="9">
        <f t="shared" si="2"/>
        <v>391256</v>
      </c>
      <c r="AJ21" s="10">
        <f t="shared" si="3"/>
        <v>613929</v>
      </c>
      <c r="AK21" s="11">
        <f t="shared" si="19"/>
        <v>276300</v>
      </c>
      <c r="AL21" s="12">
        <f t="shared" si="4"/>
        <v>384000</v>
      </c>
      <c r="AM21" s="9">
        <f t="shared" si="5"/>
        <v>358746</v>
      </c>
      <c r="AN21" s="10">
        <f t="shared" si="6"/>
        <v>517089</v>
      </c>
      <c r="AO21" s="9">
        <f t="shared" si="7"/>
        <v>25951</v>
      </c>
      <c r="AP21" s="10">
        <f t="shared" si="7"/>
        <v>36066</v>
      </c>
      <c r="AQ21" s="13">
        <f t="shared" si="8"/>
        <v>0.10830968280467446</v>
      </c>
      <c r="AR21" s="14">
        <f t="shared" si="8"/>
        <v>0.10830793255153981</v>
      </c>
      <c r="AS21" s="10">
        <f t="shared" si="9"/>
        <v>276300</v>
      </c>
      <c r="AT21" s="10">
        <f t="shared" si="9"/>
        <v>384000</v>
      </c>
      <c r="AU21" s="10" t="s">
        <v>24</v>
      </c>
      <c r="AV21" s="10">
        <f t="shared" si="10"/>
        <v>276300</v>
      </c>
      <c r="AW21" s="10">
        <f t="shared" si="10"/>
        <v>384000</v>
      </c>
      <c r="AX21" s="10" t="s">
        <v>24</v>
      </c>
    </row>
    <row r="22" spans="1:50" x14ac:dyDescent="0.25">
      <c r="A22" s="1">
        <v>19</v>
      </c>
      <c r="B22" s="2" t="s">
        <v>42</v>
      </c>
      <c r="C22" s="3" t="s">
        <v>23</v>
      </c>
      <c r="D22" s="3">
        <v>1</v>
      </c>
      <c r="E22" s="4">
        <v>165724.43789048144</v>
      </c>
      <c r="F22" s="4">
        <v>309596.06431459018</v>
      </c>
      <c r="G22" s="5">
        <v>559257</v>
      </c>
      <c r="H22" s="6">
        <v>0</v>
      </c>
      <c r="I22" s="7">
        <f t="shared" si="11"/>
        <v>559257</v>
      </c>
      <c r="J22" s="15">
        <v>1359257</v>
      </c>
      <c r="K22" s="6">
        <v>0</v>
      </c>
      <c r="L22" s="7">
        <f t="shared" si="12"/>
        <v>1359257</v>
      </c>
      <c r="M22" s="5">
        <v>191108</v>
      </c>
      <c r="N22" s="6">
        <f t="shared" si="13"/>
        <v>0</v>
      </c>
      <c r="O22" s="7">
        <f t="shared" si="14"/>
        <v>191108</v>
      </c>
      <c r="P22" s="15">
        <v>357016</v>
      </c>
      <c r="Q22" s="6">
        <f t="shared" si="15"/>
        <v>0</v>
      </c>
      <c r="R22" s="7">
        <f t="shared" si="16"/>
        <v>357016</v>
      </c>
      <c r="S22" s="7">
        <v>178368</v>
      </c>
      <c r="T22" s="7">
        <v>0</v>
      </c>
      <c r="U22" s="7">
        <v>178368</v>
      </c>
      <c r="V22" s="7">
        <v>333216</v>
      </c>
      <c r="W22" s="7">
        <v>0</v>
      </c>
      <c r="X22" s="7">
        <v>333216</v>
      </c>
      <c r="Y22" s="7">
        <v>459250</v>
      </c>
      <c r="Z22" s="7">
        <v>0</v>
      </c>
      <c r="AA22" s="7">
        <v>459250</v>
      </c>
      <c r="AB22" s="7">
        <v>482000</v>
      </c>
      <c r="AC22" s="7">
        <v>0</v>
      </c>
      <c r="AD22" s="7">
        <v>482000</v>
      </c>
      <c r="AE22" s="9">
        <f t="shared" si="17"/>
        <v>165724</v>
      </c>
      <c r="AF22" s="10">
        <f t="shared" si="18"/>
        <v>309596</v>
      </c>
      <c r="AG22" s="9">
        <f t="shared" si="0"/>
        <v>346996</v>
      </c>
      <c r="AH22" s="10">
        <f t="shared" si="1"/>
        <v>632872</v>
      </c>
      <c r="AI22" s="9">
        <f t="shared" si="2"/>
        <v>310741</v>
      </c>
      <c r="AJ22" s="10">
        <f t="shared" si="3"/>
        <v>568217</v>
      </c>
      <c r="AK22" s="11">
        <f t="shared" si="19"/>
        <v>191108</v>
      </c>
      <c r="AL22" s="12">
        <f t="shared" si="4"/>
        <v>357016</v>
      </c>
      <c r="AM22" s="9">
        <f t="shared" si="5"/>
        <v>270600</v>
      </c>
      <c r="AN22" s="10">
        <f t="shared" si="6"/>
        <v>474801</v>
      </c>
      <c r="AO22" s="9">
        <f t="shared" si="7"/>
        <v>17949</v>
      </c>
      <c r="AP22" s="10">
        <f t="shared" si="7"/>
        <v>33531</v>
      </c>
      <c r="AQ22" s="13">
        <f t="shared" si="8"/>
        <v>0.10830658202795009</v>
      </c>
      <c r="AR22" s="14">
        <f t="shared" si="8"/>
        <v>0.10830566286386129</v>
      </c>
      <c r="AS22" s="10">
        <f t="shared" si="9"/>
        <v>191108</v>
      </c>
      <c r="AT22" s="10">
        <f t="shared" si="9"/>
        <v>357016</v>
      </c>
      <c r="AU22" s="10" t="s">
        <v>24</v>
      </c>
      <c r="AV22" s="10">
        <f t="shared" si="10"/>
        <v>191108</v>
      </c>
      <c r="AW22" s="10">
        <f t="shared" si="10"/>
        <v>357016</v>
      </c>
      <c r="AX22" s="10" t="s">
        <v>24</v>
      </c>
    </row>
    <row r="23" spans="1:50" ht="22.5" x14ac:dyDescent="0.25">
      <c r="A23" s="1">
        <v>20</v>
      </c>
      <c r="B23" s="2" t="s">
        <v>43</v>
      </c>
      <c r="C23" s="3" t="s">
        <v>23</v>
      </c>
      <c r="D23" s="3">
        <v>1</v>
      </c>
      <c r="E23" s="4">
        <v>572335.53840499814</v>
      </c>
      <c r="F23" s="4">
        <v>1165483.2782065417</v>
      </c>
      <c r="G23" s="5">
        <v>950000</v>
      </c>
      <c r="H23" s="6">
        <v>0</v>
      </c>
      <c r="I23" s="7">
        <f t="shared" si="11"/>
        <v>950000</v>
      </c>
      <c r="J23" s="15">
        <v>1750000</v>
      </c>
      <c r="K23" s="6">
        <v>0</v>
      </c>
      <c r="L23" s="7">
        <f t="shared" si="12"/>
        <v>1750000</v>
      </c>
      <c r="M23" s="5">
        <v>660000</v>
      </c>
      <c r="N23" s="6">
        <f t="shared" si="13"/>
        <v>0</v>
      </c>
      <c r="O23" s="7">
        <f t="shared" si="14"/>
        <v>660000</v>
      </c>
      <c r="P23" s="15">
        <v>1344000</v>
      </c>
      <c r="Q23" s="6">
        <f t="shared" si="15"/>
        <v>0</v>
      </c>
      <c r="R23" s="7">
        <f t="shared" si="16"/>
        <v>1344000</v>
      </c>
      <c r="S23" s="7">
        <v>616000</v>
      </c>
      <c r="T23" s="7">
        <v>0</v>
      </c>
      <c r="U23" s="7">
        <v>616000</v>
      </c>
      <c r="V23" s="7">
        <v>1254400</v>
      </c>
      <c r="W23" s="7">
        <v>0</v>
      </c>
      <c r="X23" s="7">
        <v>1254400</v>
      </c>
      <c r="Y23" s="7">
        <v>684000</v>
      </c>
      <c r="Z23" s="7">
        <v>0</v>
      </c>
      <c r="AA23" s="7">
        <v>684000</v>
      </c>
      <c r="AB23" s="7">
        <v>709500</v>
      </c>
      <c r="AC23" s="7">
        <v>0</v>
      </c>
      <c r="AD23" s="7">
        <v>709500</v>
      </c>
      <c r="AE23" s="9">
        <f t="shared" si="17"/>
        <v>572336</v>
      </c>
      <c r="AF23" s="10">
        <f t="shared" si="18"/>
        <v>709500</v>
      </c>
      <c r="AG23" s="9">
        <f t="shared" si="0"/>
        <v>727500</v>
      </c>
      <c r="AH23" s="10">
        <f t="shared" si="1"/>
        <v>1264475</v>
      </c>
      <c r="AI23" s="9">
        <f t="shared" si="2"/>
        <v>696467</v>
      </c>
      <c r="AJ23" s="10">
        <f t="shared" si="3"/>
        <v>1244677</v>
      </c>
      <c r="AK23" s="11">
        <f t="shared" si="19"/>
        <v>660000</v>
      </c>
      <c r="AL23" s="10">
        <f t="shared" si="4"/>
        <v>1254400</v>
      </c>
      <c r="AM23" s="9">
        <f t="shared" si="5"/>
        <v>685348</v>
      </c>
      <c r="AN23" s="20">
        <f t="shared" si="6"/>
        <v>1195271</v>
      </c>
      <c r="AO23" s="9">
        <f t="shared" si="7"/>
        <v>61988</v>
      </c>
      <c r="AP23" s="10">
        <f t="shared" si="7"/>
        <v>385302</v>
      </c>
      <c r="AQ23" s="13">
        <f t="shared" si="8"/>
        <v>0.10830700847054876</v>
      </c>
      <c r="AR23" s="14">
        <f t="shared" si="8"/>
        <v>0.54306131078224107</v>
      </c>
      <c r="AS23" s="10">
        <f t="shared" si="9"/>
        <v>660000</v>
      </c>
      <c r="AT23" s="10">
        <f t="shared" si="9"/>
        <v>1254400</v>
      </c>
      <c r="AU23" s="10" t="s">
        <v>24</v>
      </c>
      <c r="AV23" s="10">
        <f t="shared" si="10"/>
        <v>660000</v>
      </c>
      <c r="AW23" s="10">
        <f t="shared" si="10"/>
        <v>1254400</v>
      </c>
      <c r="AX23" s="10" t="s">
        <v>81</v>
      </c>
    </row>
    <row r="24" spans="1:50" x14ac:dyDescent="0.25">
      <c r="A24" s="1">
        <v>21</v>
      </c>
      <c r="B24" s="2" t="s">
        <v>44</v>
      </c>
      <c r="C24" s="3" t="s">
        <v>23</v>
      </c>
      <c r="D24" s="3">
        <v>1</v>
      </c>
      <c r="E24" s="4">
        <v>197715.91326718117</v>
      </c>
      <c r="F24" s="4">
        <v>280964.71885336272</v>
      </c>
      <c r="G24" s="5">
        <v>590000</v>
      </c>
      <c r="H24" s="6">
        <v>0</v>
      </c>
      <c r="I24" s="7">
        <f t="shared" si="11"/>
        <v>590000</v>
      </c>
      <c r="J24" s="15">
        <v>1390000</v>
      </c>
      <c r="K24" s="6">
        <v>0</v>
      </c>
      <c r="L24" s="7">
        <f t="shared" si="12"/>
        <v>1390000</v>
      </c>
      <c r="M24" s="5">
        <v>228000</v>
      </c>
      <c r="N24" s="6">
        <f t="shared" si="13"/>
        <v>0</v>
      </c>
      <c r="O24" s="7">
        <f t="shared" si="14"/>
        <v>228000</v>
      </c>
      <c r="P24" s="15">
        <v>324000</v>
      </c>
      <c r="Q24" s="6">
        <f t="shared" si="15"/>
        <v>0</v>
      </c>
      <c r="R24" s="7">
        <f t="shared" si="16"/>
        <v>324000</v>
      </c>
      <c r="S24" s="7">
        <v>212800</v>
      </c>
      <c r="T24" s="7">
        <v>0</v>
      </c>
      <c r="U24" s="7">
        <v>212800</v>
      </c>
      <c r="V24" s="7">
        <v>302400</v>
      </c>
      <c r="W24" s="7">
        <v>0</v>
      </c>
      <c r="X24" s="7">
        <v>302400</v>
      </c>
      <c r="Y24" s="7">
        <v>356500</v>
      </c>
      <c r="Z24" s="7">
        <v>0</v>
      </c>
      <c r="AA24" s="7">
        <v>356500</v>
      </c>
      <c r="AB24" s="7">
        <v>396500</v>
      </c>
      <c r="AC24" s="7">
        <v>0</v>
      </c>
      <c r="AD24" s="7">
        <v>396500</v>
      </c>
      <c r="AE24" s="9">
        <f t="shared" si="17"/>
        <v>197716</v>
      </c>
      <c r="AF24" s="10">
        <f t="shared" si="18"/>
        <v>280965</v>
      </c>
      <c r="AG24" s="9">
        <f t="shared" si="0"/>
        <v>346825</v>
      </c>
      <c r="AH24" s="10">
        <f t="shared" si="1"/>
        <v>603225</v>
      </c>
      <c r="AI24" s="9">
        <f t="shared" si="2"/>
        <v>317003</v>
      </c>
      <c r="AJ24" s="10">
        <f t="shared" si="3"/>
        <v>538773</v>
      </c>
      <c r="AK24" s="11">
        <f t="shared" si="19"/>
        <v>228000</v>
      </c>
      <c r="AL24" s="12">
        <f t="shared" si="4"/>
        <v>324000</v>
      </c>
      <c r="AM24" s="9">
        <f t="shared" si="5"/>
        <v>289049</v>
      </c>
      <c r="AN24" s="10">
        <f t="shared" si="6"/>
        <v>432720</v>
      </c>
      <c r="AO24" s="9">
        <f t="shared" si="7"/>
        <v>21414</v>
      </c>
      <c r="AP24" s="10">
        <f t="shared" si="7"/>
        <v>30430</v>
      </c>
      <c r="AQ24" s="13">
        <f t="shared" si="8"/>
        <v>0.10830686439134921</v>
      </c>
      <c r="AR24" s="14">
        <f t="shared" si="8"/>
        <v>0.10830530493121919</v>
      </c>
      <c r="AS24" s="10">
        <f t="shared" si="9"/>
        <v>228000</v>
      </c>
      <c r="AT24" s="10">
        <f t="shared" si="9"/>
        <v>324000</v>
      </c>
      <c r="AU24" s="10" t="s">
        <v>24</v>
      </c>
      <c r="AV24" s="10">
        <f t="shared" si="10"/>
        <v>228000</v>
      </c>
      <c r="AW24" s="10">
        <f t="shared" si="10"/>
        <v>324000</v>
      </c>
      <c r="AX24" s="10" t="s">
        <v>24</v>
      </c>
    </row>
    <row r="25" spans="1:50" x14ac:dyDescent="0.25">
      <c r="A25" s="1">
        <v>22</v>
      </c>
      <c r="B25" s="2" t="s">
        <v>45</v>
      </c>
      <c r="C25" s="3" t="s">
        <v>23</v>
      </c>
      <c r="D25" s="3">
        <v>1</v>
      </c>
      <c r="E25" s="4">
        <v>99898.566703417862</v>
      </c>
      <c r="F25" s="4">
        <v>144644.79970599044</v>
      </c>
      <c r="G25" s="5">
        <v>496000</v>
      </c>
      <c r="H25" s="6">
        <v>0</v>
      </c>
      <c r="I25" s="7">
        <f t="shared" si="11"/>
        <v>496000</v>
      </c>
      <c r="J25" s="15">
        <v>1296000</v>
      </c>
      <c r="K25" s="6">
        <v>0</v>
      </c>
      <c r="L25" s="7">
        <f t="shared" si="12"/>
        <v>1296000</v>
      </c>
      <c r="M25" s="5">
        <v>115200</v>
      </c>
      <c r="N25" s="6">
        <f t="shared" si="13"/>
        <v>0</v>
      </c>
      <c r="O25" s="7">
        <f t="shared" si="14"/>
        <v>115200</v>
      </c>
      <c r="P25" s="15">
        <v>166800</v>
      </c>
      <c r="Q25" s="6">
        <f t="shared" si="15"/>
        <v>0</v>
      </c>
      <c r="R25" s="7">
        <f t="shared" si="16"/>
        <v>166800</v>
      </c>
      <c r="S25" s="7">
        <v>107520</v>
      </c>
      <c r="T25" s="7">
        <v>0</v>
      </c>
      <c r="U25" s="7">
        <v>107520</v>
      </c>
      <c r="V25" s="7">
        <v>155680</v>
      </c>
      <c r="W25" s="7">
        <v>0</v>
      </c>
      <c r="X25" s="7">
        <v>155680</v>
      </c>
      <c r="Y25" s="7">
        <v>436500</v>
      </c>
      <c r="Z25" s="7">
        <v>0</v>
      </c>
      <c r="AA25" s="7">
        <v>436500</v>
      </c>
      <c r="AB25" s="7">
        <v>476500</v>
      </c>
      <c r="AC25" s="7">
        <v>0</v>
      </c>
      <c r="AD25" s="7">
        <v>476500</v>
      </c>
      <c r="AE25" s="9">
        <f t="shared" si="17"/>
        <v>99899</v>
      </c>
      <c r="AF25" s="10">
        <f t="shared" si="18"/>
        <v>144645</v>
      </c>
      <c r="AG25" s="9">
        <f t="shared" si="0"/>
        <v>288805</v>
      </c>
      <c r="AH25" s="10">
        <f t="shared" si="1"/>
        <v>523745</v>
      </c>
      <c r="AI25" s="9">
        <f t="shared" si="2"/>
        <v>251024</v>
      </c>
      <c r="AJ25" s="10">
        <f t="shared" si="3"/>
        <v>447925</v>
      </c>
      <c r="AK25" s="11">
        <f t="shared" si="19"/>
        <v>115200</v>
      </c>
      <c r="AL25" s="12">
        <f t="shared" si="4"/>
        <v>166800</v>
      </c>
      <c r="AM25" s="9">
        <f t="shared" si="5"/>
        <v>193016</v>
      </c>
      <c r="AN25" s="10">
        <f t="shared" si="6"/>
        <v>297221</v>
      </c>
      <c r="AO25" s="9">
        <f t="shared" si="7"/>
        <v>10819</v>
      </c>
      <c r="AP25" s="10">
        <f t="shared" si="7"/>
        <v>15666</v>
      </c>
      <c r="AQ25" s="13">
        <f t="shared" si="8"/>
        <v>0.10829938237619996</v>
      </c>
      <c r="AR25" s="14">
        <f t="shared" si="8"/>
        <v>0.10830654360676138</v>
      </c>
      <c r="AS25" s="10">
        <f t="shared" si="9"/>
        <v>115200</v>
      </c>
      <c r="AT25" s="10">
        <f t="shared" si="9"/>
        <v>166800</v>
      </c>
      <c r="AU25" s="10" t="s">
        <v>24</v>
      </c>
      <c r="AV25" s="10">
        <f t="shared" si="10"/>
        <v>115200</v>
      </c>
      <c r="AW25" s="10">
        <f t="shared" si="10"/>
        <v>166800</v>
      </c>
      <c r="AX25" s="10" t="s">
        <v>24</v>
      </c>
    </row>
    <row r="26" spans="1:50" x14ac:dyDescent="0.25">
      <c r="A26" s="1">
        <v>23</v>
      </c>
      <c r="B26" s="2" t="s">
        <v>46</v>
      </c>
      <c r="C26" s="3" t="s">
        <v>23</v>
      </c>
      <c r="D26" s="3">
        <v>1</v>
      </c>
      <c r="E26" s="4">
        <v>432373.48401323042</v>
      </c>
      <c r="F26" s="4">
        <v>626967.5670709298</v>
      </c>
      <c r="G26" s="5">
        <v>815500</v>
      </c>
      <c r="H26" s="6">
        <v>0</v>
      </c>
      <c r="I26" s="7">
        <f t="shared" si="11"/>
        <v>815500</v>
      </c>
      <c r="J26" s="15">
        <v>1615500</v>
      </c>
      <c r="K26" s="6">
        <v>0</v>
      </c>
      <c r="L26" s="7">
        <f t="shared" si="12"/>
        <v>1615500</v>
      </c>
      <c r="M26" s="5">
        <v>498600</v>
      </c>
      <c r="N26" s="6">
        <f t="shared" si="13"/>
        <v>0</v>
      </c>
      <c r="O26" s="7">
        <f t="shared" si="14"/>
        <v>498600</v>
      </c>
      <c r="P26" s="15">
        <v>723000</v>
      </c>
      <c r="Q26" s="6">
        <f t="shared" si="15"/>
        <v>0</v>
      </c>
      <c r="R26" s="7">
        <f t="shared" si="16"/>
        <v>723000</v>
      </c>
      <c r="S26" s="7">
        <v>465360</v>
      </c>
      <c r="T26" s="7">
        <v>0</v>
      </c>
      <c r="U26" s="7">
        <v>465360</v>
      </c>
      <c r="V26" s="7">
        <v>674800</v>
      </c>
      <c r="W26" s="7">
        <v>0</v>
      </c>
      <c r="X26" s="7">
        <v>674800</v>
      </c>
      <c r="Y26" s="7">
        <v>1026750</v>
      </c>
      <c r="Z26" s="7">
        <v>0</v>
      </c>
      <c r="AA26" s="7">
        <v>1026750</v>
      </c>
      <c r="AB26" s="7">
        <v>1043500</v>
      </c>
      <c r="AC26" s="7">
        <v>0</v>
      </c>
      <c r="AD26" s="7">
        <v>1043500</v>
      </c>
      <c r="AE26" s="9">
        <f t="shared" si="17"/>
        <v>432373</v>
      </c>
      <c r="AF26" s="10">
        <f t="shared" si="18"/>
        <v>626968</v>
      </c>
      <c r="AG26" s="9">
        <f t="shared" si="0"/>
        <v>701553</v>
      </c>
      <c r="AH26" s="10">
        <f t="shared" si="1"/>
        <v>1014200</v>
      </c>
      <c r="AI26" s="9">
        <f t="shared" si="2"/>
        <v>647717</v>
      </c>
      <c r="AJ26" s="10">
        <f t="shared" si="3"/>
        <v>936754</v>
      </c>
      <c r="AK26" s="11">
        <f t="shared" si="19"/>
        <v>498600</v>
      </c>
      <c r="AL26" s="12">
        <f t="shared" si="4"/>
        <v>723000</v>
      </c>
      <c r="AM26" s="9">
        <f t="shared" si="5"/>
        <v>609337</v>
      </c>
      <c r="AN26" s="10">
        <f t="shared" si="6"/>
        <v>875934</v>
      </c>
      <c r="AO26" s="9">
        <f t="shared" si="7"/>
        <v>46830</v>
      </c>
      <c r="AP26" s="10">
        <f t="shared" si="7"/>
        <v>67905</v>
      </c>
      <c r="AQ26" s="13">
        <f t="shared" si="8"/>
        <v>0.10830926075402487</v>
      </c>
      <c r="AR26" s="14">
        <f t="shared" si="8"/>
        <v>0.10830696303479603</v>
      </c>
      <c r="AS26" s="10">
        <f t="shared" si="9"/>
        <v>498600</v>
      </c>
      <c r="AT26" s="10">
        <f t="shared" si="9"/>
        <v>723000</v>
      </c>
      <c r="AU26" s="10" t="s">
        <v>24</v>
      </c>
      <c r="AV26" s="10">
        <f t="shared" si="10"/>
        <v>498600</v>
      </c>
      <c r="AW26" s="10">
        <f t="shared" si="10"/>
        <v>723000</v>
      </c>
      <c r="AX26" s="10" t="s">
        <v>24</v>
      </c>
    </row>
    <row r="27" spans="1:50" x14ac:dyDescent="0.25">
      <c r="A27" s="1">
        <v>24</v>
      </c>
      <c r="B27" s="2" t="s">
        <v>47</v>
      </c>
      <c r="C27" s="3" t="s">
        <v>23</v>
      </c>
      <c r="D27" s="3">
        <v>1</v>
      </c>
      <c r="E27" s="4">
        <v>416244.02793090773</v>
      </c>
      <c r="F27" s="4">
        <v>624366.04189636162</v>
      </c>
      <c r="G27" s="5">
        <v>800000</v>
      </c>
      <c r="H27" s="6">
        <v>0</v>
      </c>
      <c r="I27" s="7">
        <f t="shared" si="11"/>
        <v>800000</v>
      </c>
      <c r="J27" s="15">
        <v>1600000</v>
      </c>
      <c r="K27" s="6">
        <v>0</v>
      </c>
      <c r="L27" s="7">
        <f t="shared" si="12"/>
        <v>1600000</v>
      </c>
      <c r="M27" s="5">
        <v>480000</v>
      </c>
      <c r="N27" s="6">
        <f t="shared" si="13"/>
        <v>0</v>
      </c>
      <c r="O27" s="7">
        <f t="shared" si="14"/>
        <v>480000</v>
      </c>
      <c r="P27" s="15">
        <v>720000</v>
      </c>
      <c r="Q27" s="6">
        <f t="shared" si="15"/>
        <v>0</v>
      </c>
      <c r="R27" s="7">
        <f t="shared" si="16"/>
        <v>720000</v>
      </c>
      <c r="S27" s="7">
        <v>448000</v>
      </c>
      <c r="T27" s="7">
        <v>0</v>
      </c>
      <c r="U27" s="7">
        <v>448000</v>
      </c>
      <c r="V27" s="7">
        <v>672000</v>
      </c>
      <c r="W27" s="7">
        <v>0</v>
      </c>
      <c r="X27" s="7">
        <v>672000</v>
      </c>
      <c r="Y27" s="7">
        <v>665250</v>
      </c>
      <c r="Z27" s="7">
        <v>0</v>
      </c>
      <c r="AA27" s="7">
        <v>665250</v>
      </c>
      <c r="AB27" s="7">
        <v>672000</v>
      </c>
      <c r="AC27" s="7">
        <v>0</v>
      </c>
      <c r="AD27" s="7">
        <v>672000</v>
      </c>
      <c r="AE27" s="9">
        <f t="shared" si="17"/>
        <v>416244</v>
      </c>
      <c r="AF27" s="10">
        <f t="shared" si="18"/>
        <v>624366</v>
      </c>
      <c r="AG27" s="9">
        <f t="shared" si="0"/>
        <v>598313</v>
      </c>
      <c r="AH27" s="10">
        <f t="shared" si="1"/>
        <v>916000</v>
      </c>
      <c r="AI27" s="9">
        <f t="shared" si="2"/>
        <v>561899</v>
      </c>
      <c r="AJ27" s="10">
        <f t="shared" si="3"/>
        <v>857673</v>
      </c>
      <c r="AK27" s="11">
        <f t="shared" si="19"/>
        <v>480000</v>
      </c>
      <c r="AL27" s="12">
        <f t="shared" si="4"/>
        <v>672000</v>
      </c>
      <c r="AM27" s="9">
        <f t="shared" si="5"/>
        <v>543987</v>
      </c>
      <c r="AN27" s="10">
        <f t="shared" si="6"/>
        <v>798594</v>
      </c>
      <c r="AO27" s="9">
        <f t="shared" si="7"/>
        <v>45082</v>
      </c>
      <c r="AP27" s="10">
        <f t="shared" si="7"/>
        <v>33682</v>
      </c>
      <c r="AQ27" s="13">
        <f t="shared" si="8"/>
        <v>0.10830666628227674</v>
      </c>
      <c r="AR27" s="14">
        <f t="shared" si="8"/>
        <v>5.3945922744031545E-2</v>
      </c>
      <c r="AS27" s="10">
        <f t="shared" si="9"/>
        <v>480000</v>
      </c>
      <c r="AT27" s="10">
        <f t="shared" si="9"/>
        <v>672000</v>
      </c>
      <c r="AU27" s="10" t="s">
        <v>24</v>
      </c>
      <c r="AV27" s="10">
        <f t="shared" si="10"/>
        <v>480000</v>
      </c>
      <c r="AW27" s="10">
        <f t="shared" si="10"/>
        <v>672000</v>
      </c>
      <c r="AX27" s="10" t="s">
        <v>24</v>
      </c>
    </row>
    <row r="28" spans="1:50" x14ac:dyDescent="0.25">
      <c r="A28" s="1">
        <v>25</v>
      </c>
      <c r="B28" s="2" t="s">
        <v>48</v>
      </c>
      <c r="C28" s="3" t="s">
        <v>23</v>
      </c>
      <c r="D28" s="3">
        <v>1</v>
      </c>
      <c r="E28" s="4">
        <v>431853.17897831678</v>
      </c>
      <c r="F28" s="4">
        <v>626447.26203601609</v>
      </c>
      <c r="G28" s="5">
        <v>815000</v>
      </c>
      <c r="H28" s="6">
        <v>0</v>
      </c>
      <c r="I28" s="7">
        <f t="shared" si="11"/>
        <v>815000</v>
      </c>
      <c r="J28" s="15">
        <v>1615000</v>
      </c>
      <c r="K28" s="6">
        <v>0</v>
      </c>
      <c r="L28" s="7">
        <f t="shared" si="12"/>
        <v>1615000</v>
      </c>
      <c r="M28" s="5">
        <v>498000</v>
      </c>
      <c r="N28" s="6">
        <f t="shared" si="13"/>
        <v>0</v>
      </c>
      <c r="O28" s="7">
        <f t="shared" si="14"/>
        <v>498000</v>
      </c>
      <c r="P28" s="15">
        <v>722400</v>
      </c>
      <c r="Q28" s="6">
        <f t="shared" si="15"/>
        <v>0</v>
      </c>
      <c r="R28" s="7">
        <f t="shared" si="16"/>
        <v>722400</v>
      </c>
      <c r="S28" s="7">
        <v>464800</v>
      </c>
      <c r="T28" s="7">
        <v>0</v>
      </c>
      <c r="U28" s="7">
        <v>464800</v>
      </c>
      <c r="V28" s="7">
        <v>674240</v>
      </c>
      <c r="W28" s="7">
        <v>0</v>
      </c>
      <c r="X28" s="7">
        <v>674240</v>
      </c>
      <c r="Y28" s="7">
        <v>1024500</v>
      </c>
      <c r="Z28" s="7">
        <v>0</v>
      </c>
      <c r="AA28" s="7">
        <v>1024500</v>
      </c>
      <c r="AB28" s="7">
        <v>1390500</v>
      </c>
      <c r="AC28" s="7">
        <v>0</v>
      </c>
      <c r="AD28" s="7">
        <v>1390500</v>
      </c>
      <c r="AE28" s="9">
        <f t="shared" si="17"/>
        <v>431853</v>
      </c>
      <c r="AF28" s="10">
        <f t="shared" si="18"/>
        <v>626447</v>
      </c>
      <c r="AG28" s="9">
        <f t="shared" si="0"/>
        <v>700575</v>
      </c>
      <c r="AH28" s="10">
        <f t="shared" si="1"/>
        <v>1100535</v>
      </c>
      <c r="AI28" s="9">
        <f t="shared" si="2"/>
        <v>646831</v>
      </c>
      <c r="AJ28" s="10">
        <f t="shared" si="3"/>
        <v>1005717</v>
      </c>
      <c r="AK28" s="11">
        <f t="shared" si="19"/>
        <v>498000</v>
      </c>
      <c r="AL28" s="12">
        <f t="shared" si="4"/>
        <v>722400</v>
      </c>
      <c r="AM28" s="9">
        <f t="shared" si="5"/>
        <v>608556</v>
      </c>
      <c r="AN28" s="10">
        <f t="shared" si="6"/>
        <v>927180</v>
      </c>
      <c r="AO28" s="9">
        <f t="shared" si="7"/>
        <v>46773</v>
      </c>
      <c r="AP28" s="10">
        <f t="shared" si="7"/>
        <v>67849</v>
      </c>
      <c r="AQ28" s="13">
        <f t="shared" si="8"/>
        <v>0.10830768803273336</v>
      </c>
      <c r="AR28" s="14">
        <f t="shared" si="8"/>
        <v>0.10830764613766208</v>
      </c>
      <c r="AS28" s="10">
        <f t="shared" si="9"/>
        <v>498000</v>
      </c>
      <c r="AT28" s="10">
        <f t="shared" si="9"/>
        <v>722400</v>
      </c>
      <c r="AU28" s="10" t="s">
        <v>24</v>
      </c>
      <c r="AV28" s="10">
        <f t="shared" si="10"/>
        <v>498000</v>
      </c>
      <c r="AW28" s="10">
        <f t="shared" si="10"/>
        <v>722400</v>
      </c>
      <c r="AX28" s="10" t="s">
        <v>24</v>
      </c>
    </row>
    <row r="29" spans="1:50" x14ac:dyDescent="0.25">
      <c r="A29" s="1">
        <v>26</v>
      </c>
      <c r="B29" s="2" t="s">
        <v>49</v>
      </c>
      <c r="C29" s="3" t="s">
        <v>23</v>
      </c>
      <c r="D29" s="3">
        <v>1</v>
      </c>
      <c r="E29" s="4">
        <v>460990.26093348034</v>
      </c>
      <c r="F29" s="4">
        <v>668591.96986402059</v>
      </c>
      <c r="G29" s="5">
        <v>843000</v>
      </c>
      <c r="H29" s="6">
        <v>0</v>
      </c>
      <c r="I29" s="7">
        <f t="shared" si="11"/>
        <v>843000</v>
      </c>
      <c r="J29" s="15">
        <v>1643000</v>
      </c>
      <c r="K29" s="6">
        <v>0</v>
      </c>
      <c r="L29" s="7">
        <f t="shared" si="12"/>
        <v>1643000</v>
      </c>
      <c r="M29" s="5">
        <v>531600</v>
      </c>
      <c r="N29" s="6">
        <f t="shared" si="13"/>
        <v>0</v>
      </c>
      <c r="O29" s="7">
        <f t="shared" si="14"/>
        <v>531600</v>
      </c>
      <c r="P29" s="15">
        <v>771000</v>
      </c>
      <c r="Q29" s="6">
        <f t="shared" si="15"/>
        <v>0</v>
      </c>
      <c r="R29" s="7">
        <f t="shared" si="16"/>
        <v>771000</v>
      </c>
      <c r="S29" s="7">
        <v>496160</v>
      </c>
      <c r="T29" s="7">
        <v>0</v>
      </c>
      <c r="U29" s="7">
        <v>496160</v>
      </c>
      <c r="V29" s="7">
        <v>719600</v>
      </c>
      <c r="W29" s="7">
        <v>0</v>
      </c>
      <c r="X29" s="7">
        <v>719600</v>
      </c>
      <c r="Y29" s="7">
        <v>1029250</v>
      </c>
      <c r="Z29" s="7">
        <v>0</v>
      </c>
      <c r="AA29" s="7">
        <v>1029250</v>
      </c>
      <c r="AB29" s="7">
        <v>1575000</v>
      </c>
      <c r="AC29" s="7">
        <v>0</v>
      </c>
      <c r="AD29" s="7">
        <v>1575000</v>
      </c>
      <c r="AE29" s="9">
        <f t="shared" si="17"/>
        <v>460990</v>
      </c>
      <c r="AF29" s="10">
        <f t="shared" si="18"/>
        <v>668592</v>
      </c>
      <c r="AG29" s="9">
        <f t="shared" si="0"/>
        <v>725003</v>
      </c>
      <c r="AH29" s="10">
        <f t="shared" si="1"/>
        <v>1177150</v>
      </c>
      <c r="AI29" s="9">
        <f t="shared" si="2"/>
        <v>672200</v>
      </c>
      <c r="AJ29" s="10">
        <f t="shared" si="3"/>
        <v>1075438</v>
      </c>
      <c r="AK29" s="11">
        <f t="shared" si="19"/>
        <v>531600</v>
      </c>
      <c r="AL29" s="12">
        <f t="shared" si="4"/>
        <v>771000</v>
      </c>
      <c r="AM29" s="9">
        <f t="shared" si="5"/>
        <v>637748</v>
      </c>
      <c r="AN29" s="10">
        <f t="shared" si="6"/>
        <v>991848</v>
      </c>
      <c r="AO29" s="9">
        <f t="shared" si="7"/>
        <v>49929</v>
      </c>
      <c r="AP29" s="10">
        <f t="shared" si="7"/>
        <v>72413</v>
      </c>
      <c r="AQ29" s="13">
        <f t="shared" si="8"/>
        <v>0.10830820625176252</v>
      </c>
      <c r="AR29" s="14">
        <f t="shared" si="8"/>
        <v>0.10830671022088209</v>
      </c>
      <c r="AS29" s="10">
        <f t="shared" si="9"/>
        <v>531600</v>
      </c>
      <c r="AT29" s="10">
        <f t="shared" si="9"/>
        <v>771000</v>
      </c>
      <c r="AU29" s="10" t="s">
        <v>24</v>
      </c>
      <c r="AV29" s="10">
        <f t="shared" si="10"/>
        <v>531600</v>
      </c>
      <c r="AW29" s="10">
        <f t="shared" si="10"/>
        <v>771000</v>
      </c>
      <c r="AX29" s="10" t="s">
        <v>24</v>
      </c>
    </row>
    <row r="30" spans="1:50" x14ac:dyDescent="0.25">
      <c r="A30" s="1">
        <v>27</v>
      </c>
      <c r="B30" s="2" t="s">
        <v>50</v>
      </c>
      <c r="C30" s="3" t="s">
        <v>23</v>
      </c>
      <c r="D30" s="3">
        <v>1</v>
      </c>
      <c r="E30" s="4">
        <v>919899.3017273061</v>
      </c>
      <c r="F30" s="4">
        <v>1334062.1095185592</v>
      </c>
      <c r="G30" s="5">
        <v>1284000</v>
      </c>
      <c r="H30" s="6">
        <v>0</v>
      </c>
      <c r="I30" s="7">
        <f t="shared" si="11"/>
        <v>1284000</v>
      </c>
      <c r="J30" s="15">
        <v>2084000</v>
      </c>
      <c r="K30" s="6">
        <v>0</v>
      </c>
      <c r="L30" s="7">
        <f t="shared" si="12"/>
        <v>2084000</v>
      </c>
      <c r="M30" s="5">
        <v>1060800</v>
      </c>
      <c r="N30" s="6">
        <f t="shared" si="13"/>
        <v>0</v>
      </c>
      <c r="O30" s="7">
        <f t="shared" si="14"/>
        <v>1060800</v>
      </c>
      <c r="P30" s="15">
        <v>1538400</v>
      </c>
      <c r="Q30" s="6">
        <f t="shared" si="15"/>
        <v>0</v>
      </c>
      <c r="R30" s="7">
        <f t="shared" si="16"/>
        <v>1538400</v>
      </c>
      <c r="S30" s="7">
        <v>990080</v>
      </c>
      <c r="T30" s="7">
        <v>0</v>
      </c>
      <c r="U30" s="7">
        <v>990080</v>
      </c>
      <c r="V30" s="7">
        <v>1435840</v>
      </c>
      <c r="W30" s="7">
        <v>0</v>
      </c>
      <c r="X30" s="7">
        <v>1435840</v>
      </c>
      <c r="Y30" s="7">
        <v>1013250</v>
      </c>
      <c r="Z30" s="7">
        <v>0</v>
      </c>
      <c r="AA30" s="7">
        <v>1013250</v>
      </c>
      <c r="AB30" s="7">
        <v>1016500</v>
      </c>
      <c r="AC30" s="7">
        <v>0</v>
      </c>
      <c r="AD30" s="7">
        <v>1016500</v>
      </c>
      <c r="AE30" s="9">
        <f t="shared" si="17"/>
        <v>919899</v>
      </c>
      <c r="AF30" s="10">
        <f t="shared" si="18"/>
        <v>1016500</v>
      </c>
      <c r="AG30" s="9">
        <f t="shared" si="0"/>
        <v>1087033</v>
      </c>
      <c r="AH30" s="10">
        <f t="shared" si="1"/>
        <v>1518685</v>
      </c>
      <c r="AI30" s="9">
        <f t="shared" si="2"/>
        <v>1053606</v>
      </c>
      <c r="AJ30" s="10">
        <f t="shared" si="3"/>
        <v>1481760</v>
      </c>
      <c r="AK30" s="11">
        <f t="shared" si="19"/>
        <v>1013250</v>
      </c>
      <c r="AL30" s="12">
        <f t="shared" si="4"/>
        <v>1435840</v>
      </c>
      <c r="AM30" s="9">
        <f t="shared" si="5"/>
        <v>1046803</v>
      </c>
      <c r="AN30" s="10">
        <f t="shared" si="6"/>
        <v>1442352</v>
      </c>
      <c r="AO30" s="9">
        <f t="shared" si="7"/>
        <v>66009</v>
      </c>
      <c r="AP30" s="10">
        <f t="shared" si="7"/>
        <v>296518</v>
      </c>
      <c r="AQ30" s="13">
        <f t="shared" si="8"/>
        <v>7.175679069115197E-2</v>
      </c>
      <c r="AR30" s="14">
        <f t="shared" si="8"/>
        <v>0.29170486965076242</v>
      </c>
      <c r="AS30" s="10">
        <f t="shared" si="9"/>
        <v>1013250</v>
      </c>
      <c r="AT30" s="10">
        <f t="shared" si="9"/>
        <v>1435840</v>
      </c>
      <c r="AU30" s="10" t="s">
        <v>24</v>
      </c>
      <c r="AV30" s="10">
        <f t="shared" si="10"/>
        <v>1013250</v>
      </c>
      <c r="AW30" s="10">
        <f t="shared" si="10"/>
        <v>1435840</v>
      </c>
      <c r="AX30" s="10" t="s">
        <v>24</v>
      </c>
    </row>
    <row r="31" spans="1:50" x14ac:dyDescent="0.25">
      <c r="A31" s="1">
        <v>28</v>
      </c>
      <c r="B31" s="2" t="s">
        <v>51</v>
      </c>
      <c r="C31" s="3" t="s">
        <v>23</v>
      </c>
      <c r="D31" s="3">
        <v>1</v>
      </c>
      <c r="E31" s="4">
        <v>460990.26093348034</v>
      </c>
      <c r="F31" s="4">
        <v>668591.96986402059</v>
      </c>
      <c r="G31" s="5">
        <v>843000</v>
      </c>
      <c r="H31" s="6">
        <v>0</v>
      </c>
      <c r="I31" s="7">
        <f t="shared" si="11"/>
        <v>843000</v>
      </c>
      <c r="J31" s="15">
        <v>1643000</v>
      </c>
      <c r="K31" s="6">
        <v>0</v>
      </c>
      <c r="L31" s="7">
        <f t="shared" si="12"/>
        <v>1643000</v>
      </c>
      <c r="M31" s="5">
        <v>531600</v>
      </c>
      <c r="N31" s="6">
        <f t="shared" si="13"/>
        <v>0</v>
      </c>
      <c r="O31" s="7">
        <f t="shared" si="14"/>
        <v>531600</v>
      </c>
      <c r="P31" s="15">
        <v>771000</v>
      </c>
      <c r="Q31" s="6">
        <f t="shared" si="15"/>
        <v>0</v>
      </c>
      <c r="R31" s="7">
        <f t="shared" si="16"/>
        <v>771000</v>
      </c>
      <c r="S31" s="7">
        <v>496160</v>
      </c>
      <c r="T31" s="7">
        <v>0</v>
      </c>
      <c r="U31" s="7">
        <v>496160</v>
      </c>
      <c r="V31" s="7">
        <v>719600</v>
      </c>
      <c r="W31" s="7">
        <v>0</v>
      </c>
      <c r="X31" s="7">
        <v>719600</v>
      </c>
      <c r="Y31" s="7">
        <v>1030250</v>
      </c>
      <c r="Z31" s="7">
        <v>0</v>
      </c>
      <c r="AA31" s="7">
        <v>1030250</v>
      </c>
      <c r="AB31" s="7">
        <v>1050500</v>
      </c>
      <c r="AC31" s="7">
        <v>0</v>
      </c>
      <c r="AD31" s="7">
        <v>1050500</v>
      </c>
      <c r="AE31" s="9">
        <f t="shared" si="17"/>
        <v>460990</v>
      </c>
      <c r="AF31" s="10">
        <f t="shared" si="18"/>
        <v>668592</v>
      </c>
      <c r="AG31" s="9">
        <f t="shared" si="0"/>
        <v>725253</v>
      </c>
      <c r="AH31" s="10">
        <f t="shared" si="1"/>
        <v>1046025</v>
      </c>
      <c r="AI31" s="9">
        <f t="shared" si="2"/>
        <v>672400</v>
      </c>
      <c r="AJ31" s="10">
        <f t="shared" si="3"/>
        <v>970538</v>
      </c>
      <c r="AK31" s="11">
        <f t="shared" si="19"/>
        <v>531600</v>
      </c>
      <c r="AL31" s="12">
        <f t="shared" si="4"/>
        <v>771000</v>
      </c>
      <c r="AM31" s="9">
        <f t="shared" si="5"/>
        <v>637872</v>
      </c>
      <c r="AN31" s="10">
        <f t="shared" si="6"/>
        <v>914678</v>
      </c>
      <c r="AO31" s="9">
        <f t="shared" si="7"/>
        <v>49929</v>
      </c>
      <c r="AP31" s="10">
        <f t="shared" si="7"/>
        <v>72413</v>
      </c>
      <c r="AQ31" s="13">
        <f t="shared" si="8"/>
        <v>0.10830820625176252</v>
      </c>
      <c r="AR31" s="14">
        <f t="shared" si="8"/>
        <v>0.10830671022088209</v>
      </c>
      <c r="AS31" s="10">
        <f t="shared" si="9"/>
        <v>531600</v>
      </c>
      <c r="AT31" s="10">
        <f t="shared" si="9"/>
        <v>771000</v>
      </c>
      <c r="AU31" s="10" t="s">
        <v>24</v>
      </c>
      <c r="AV31" s="10">
        <f t="shared" si="10"/>
        <v>531600</v>
      </c>
      <c r="AW31" s="10">
        <f t="shared" si="10"/>
        <v>771000</v>
      </c>
      <c r="AX31" s="10" t="s">
        <v>24</v>
      </c>
    </row>
    <row r="32" spans="1:50" x14ac:dyDescent="0.25">
      <c r="A32" s="1">
        <v>29</v>
      </c>
      <c r="B32" s="2" t="s">
        <v>52</v>
      </c>
      <c r="C32" s="3" t="s">
        <v>23</v>
      </c>
      <c r="D32" s="3">
        <v>1</v>
      </c>
      <c r="E32" s="4">
        <v>460990.26093348034</v>
      </c>
      <c r="F32" s="4">
        <v>668591.96986402059</v>
      </c>
      <c r="G32" s="5">
        <v>843000</v>
      </c>
      <c r="H32" s="6">
        <v>0</v>
      </c>
      <c r="I32" s="7">
        <f t="shared" si="11"/>
        <v>843000</v>
      </c>
      <c r="J32" s="15">
        <v>1643000</v>
      </c>
      <c r="K32" s="6">
        <v>0</v>
      </c>
      <c r="L32" s="7">
        <f t="shared" si="12"/>
        <v>1643000</v>
      </c>
      <c r="M32" s="5">
        <v>531600</v>
      </c>
      <c r="N32" s="6">
        <f t="shared" si="13"/>
        <v>0</v>
      </c>
      <c r="O32" s="7">
        <f t="shared" si="14"/>
        <v>531600</v>
      </c>
      <c r="P32" s="15">
        <v>771000</v>
      </c>
      <c r="Q32" s="6">
        <f t="shared" si="15"/>
        <v>0</v>
      </c>
      <c r="R32" s="7">
        <f t="shared" si="16"/>
        <v>771000</v>
      </c>
      <c r="S32" s="7">
        <v>496160</v>
      </c>
      <c r="T32" s="7">
        <v>0</v>
      </c>
      <c r="U32" s="7">
        <v>496160</v>
      </c>
      <c r="V32" s="7">
        <v>719600</v>
      </c>
      <c r="W32" s="7">
        <v>0</v>
      </c>
      <c r="X32" s="7">
        <v>719600</v>
      </c>
      <c r="Y32" s="7">
        <v>1090250</v>
      </c>
      <c r="Z32" s="7">
        <v>0</v>
      </c>
      <c r="AA32" s="7">
        <v>1090250</v>
      </c>
      <c r="AB32" s="7">
        <v>1170500</v>
      </c>
      <c r="AC32" s="7">
        <v>0</v>
      </c>
      <c r="AD32" s="7">
        <v>1170500</v>
      </c>
      <c r="AE32" s="9">
        <f t="shared" si="17"/>
        <v>460990</v>
      </c>
      <c r="AF32" s="10">
        <f t="shared" si="18"/>
        <v>668592</v>
      </c>
      <c r="AG32" s="9">
        <f t="shared" si="0"/>
        <v>740253</v>
      </c>
      <c r="AH32" s="10">
        <f t="shared" si="1"/>
        <v>1076025</v>
      </c>
      <c r="AI32" s="9">
        <f t="shared" si="2"/>
        <v>684400</v>
      </c>
      <c r="AJ32" s="10">
        <f t="shared" si="3"/>
        <v>994538</v>
      </c>
      <c r="AK32" s="11">
        <f t="shared" si="19"/>
        <v>531600</v>
      </c>
      <c r="AL32" s="12">
        <f t="shared" si="4"/>
        <v>771000</v>
      </c>
      <c r="AM32" s="9">
        <f t="shared" si="5"/>
        <v>645135</v>
      </c>
      <c r="AN32" s="10">
        <f t="shared" si="6"/>
        <v>934680</v>
      </c>
      <c r="AO32" s="9">
        <f t="shared" si="7"/>
        <v>49929</v>
      </c>
      <c r="AP32" s="10">
        <f t="shared" si="7"/>
        <v>72413</v>
      </c>
      <c r="AQ32" s="13">
        <f t="shared" si="8"/>
        <v>0.10830820625176252</v>
      </c>
      <c r="AR32" s="14">
        <f t="shared" si="8"/>
        <v>0.10830671022088209</v>
      </c>
      <c r="AS32" s="10">
        <f t="shared" si="9"/>
        <v>531600</v>
      </c>
      <c r="AT32" s="10">
        <f t="shared" si="9"/>
        <v>771000</v>
      </c>
      <c r="AU32" s="10" t="s">
        <v>24</v>
      </c>
      <c r="AV32" s="10">
        <f t="shared" si="10"/>
        <v>531600</v>
      </c>
      <c r="AW32" s="10">
        <f t="shared" si="10"/>
        <v>771000</v>
      </c>
      <c r="AX32" s="10" t="s">
        <v>24</v>
      </c>
    </row>
    <row r="33" spans="1:50" x14ac:dyDescent="0.25">
      <c r="A33" s="1">
        <v>30</v>
      </c>
      <c r="B33" s="2" t="s">
        <v>53</v>
      </c>
      <c r="C33" s="3" t="s">
        <v>23</v>
      </c>
      <c r="D33" s="3">
        <v>1</v>
      </c>
      <c r="E33" s="4">
        <v>402195.79198823962</v>
      </c>
      <c r="F33" s="4">
        <v>583261.94413818442</v>
      </c>
      <c r="G33" s="5">
        <v>786500</v>
      </c>
      <c r="H33" s="6">
        <v>0</v>
      </c>
      <c r="I33" s="7">
        <f t="shared" si="11"/>
        <v>786500</v>
      </c>
      <c r="J33" s="15">
        <v>1586500</v>
      </c>
      <c r="K33" s="6">
        <v>0</v>
      </c>
      <c r="L33" s="7">
        <f t="shared" si="12"/>
        <v>1586500</v>
      </c>
      <c r="M33" s="5">
        <v>463800</v>
      </c>
      <c r="N33" s="6">
        <f t="shared" si="13"/>
        <v>0</v>
      </c>
      <c r="O33" s="7">
        <f t="shared" si="14"/>
        <v>463800</v>
      </c>
      <c r="P33" s="15">
        <v>672600</v>
      </c>
      <c r="Q33" s="6">
        <f t="shared" si="15"/>
        <v>0</v>
      </c>
      <c r="R33" s="7">
        <f t="shared" si="16"/>
        <v>672600</v>
      </c>
      <c r="S33" s="7">
        <v>432880</v>
      </c>
      <c r="T33" s="7">
        <v>0</v>
      </c>
      <c r="U33" s="7">
        <v>432880</v>
      </c>
      <c r="V33" s="7">
        <v>627760</v>
      </c>
      <c r="W33" s="7">
        <v>0</v>
      </c>
      <c r="X33" s="7">
        <v>627760</v>
      </c>
      <c r="Y33" s="7">
        <v>1062750</v>
      </c>
      <c r="Z33" s="7">
        <v>0</v>
      </c>
      <c r="AA33" s="7">
        <v>1062750</v>
      </c>
      <c r="AB33" s="7">
        <v>1115500</v>
      </c>
      <c r="AC33" s="7">
        <v>0</v>
      </c>
      <c r="AD33" s="7">
        <v>1115500</v>
      </c>
      <c r="AE33" s="9">
        <f t="shared" si="17"/>
        <v>402196</v>
      </c>
      <c r="AF33" s="10">
        <f t="shared" si="18"/>
        <v>583262</v>
      </c>
      <c r="AG33" s="9">
        <f t="shared" si="0"/>
        <v>686483</v>
      </c>
      <c r="AH33" s="10">
        <f t="shared" si="1"/>
        <v>1000590</v>
      </c>
      <c r="AI33" s="9">
        <f t="shared" si="2"/>
        <v>629625</v>
      </c>
      <c r="AJ33" s="10">
        <f t="shared" si="3"/>
        <v>917124</v>
      </c>
      <c r="AK33" s="11">
        <f t="shared" si="19"/>
        <v>463800</v>
      </c>
      <c r="AL33" s="12">
        <f t="shared" si="4"/>
        <v>672600</v>
      </c>
      <c r="AM33" s="9">
        <f t="shared" si="5"/>
        <v>583248</v>
      </c>
      <c r="AN33" s="10">
        <f t="shared" si="6"/>
        <v>846964</v>
      </c>
      <c r="AO33" s="9">
        <f t="shared" si="7"/>
        <v>43561</v>
      </c>
      <c r="AP33" s="10">
        <f t="shared" si="7"/>
        <v>63172</v>
      </c>
      <c r="AQ33" s="13">
        <f t="shared" si="8"/>
        <v>0.10830788968562591</v>
      </c>
      <c r="AR33" s="14">
        <f t="shared" si="8"/>
        <v>0.10830810167643358</v>
      </c>
      <c r="AS33" s="10">
        <f t="shared" si="9"/>
        <v>463800</v>
      </c>
      <c r="AT33" s="10">
        <f t="shared" si="9"/>
        <v>672600</v>
      </c>
      <c r="AU33" s="10" t="s">
        <v>24</v>
      </c>
      <c r="AV33" s="10">
        <f t="shared" si="10"/>
        <v>463800</v>
      </c>
      <c r="AW33" s="10">
        <f t="shared" si="10"/>
        <v>672600</v>
      </c>
      <c r="AX33" s="10" t="s">
        <v>24</v>
      </c>
    </row>
    <row r="34" spans="1:50" x14ac:dyDescent="0.25">
      <c r="A34" s="1">
        <v>31</v>
      </c>
      <c r="B34" s="2" t="s">
        <v>54</v>
      </c>
      <c r="C34" s="3" t="s">
        <v>23</v>
      </c>
      <c r="D34" s="3">
        <v>1</v>
      </c>
      <c r="E34" s="4">
        <v>364213.52443954424</v>
      </c>
      <c r="F34" s="4">
        <v>561929.43770672544</v>
      </c>
      <c r="G34" s="5">
        <v>750000</v>
      </c>
      <c r="H34" s="6">
        <v>0</v>
      </c>
      <c r="I34" s="7">
        <f t="shared" si="11"/>
        <v>750000</v>
      </c>
      <c r="J34" s="15">
        <v>1550000</v>
      </c>
      <c r="K34" s="6">
        <v>0</v>
      </c>
      <c r="L34" s="7">
        <f t="shared" si="12"/>
        <v>1550000</v>
      </c>
      <c r="M34" s="5">
        <v>420000</v>
      </c>
      <c r="N34" s="6">
        <f t="shared" si="13"/>
        <v>0</v>
      </c>
      <c r="O34" s="7">
        <f t="shared" si="14"/>
        <v>420000</v>
      </c>
      <c r="P34" s="15">
        <v>648000</v>
      </c>
      <c r="Q34" s="6">
        <f t="shared" si="15"/>
        <v>0</v>
      </c>
      <c r="R34" s="7">
        <f t="shared" si="16"/>
        <v>648000</v>
      </c>
      <c r="S34" s="7">
        <v>392000</v>
      </c>
      <c r="T34" s="7">
        <v>0</v>
      </c>
      <c r="U34" s="7">
        <v>392000</v>
      </c>
      <c r="V34" s="7">
        <v>604800</v>
      </c>
      <c r="W34" s="7">
        <v>0</v>
      </c>
      <c r="X34" s="7">
        <v>604800</v>
      </c>
      <c r="Y34" s="7">
        <v>1135000</v>
      </c>
      <c r="Z34" s="7">
        <v>0</v>
      </c>
      <c r="AA34" s="7">
        <v>1135000</v>
      </c>
      <c r="AB34" s="7">
        <v>1260000</v>
      </c>
      <c r="AC34" s="7">
        <v>0</v>
      </c>
      <c r="AD34" s="7">
        <v>1260000</v>
      </c>
      <c r="AE34" s="9">
        <f t="shared" si="17"/>
        <v>364214</v>
      </c>
      <c r="AF34" s="10">
        <f t="shared" si="18"/>
        <v>561929</v>
      </c>
      <c r="AG34" s="9">
        <f t="shared" si="0"/>
        <v>674250</v>
      </c>
      <c r="AH34" s="10">
        <f t="shared" si="1"/>
        <v>1015700</v>
      </c>
      <c r="AI34" s="9">
        <f t="shared" si="2"/>
        <v>612243</v>
      </c>
      <c r="AJ34" s="10">
        <f t="shared" si="3"/>
        <v>924946</v>
      </c>
      <c r="AK34" s="11">
        <f t="shared" si="19"/>
        <v>420000</v>
      </c>
      <c r="AL34" s="12">
        <f t="shared" si="4"/>
        <v>648000</v>
      </c>
      <c r="AM34" s="9">
        <f t="shared" si="5"/>
        <v>551556</v>
      </c>
      <c r="AN34" s="10">
        <f t="shared" si="6"/>
        <v>844723</v>
      </c>
      <c r="AO34" s="9">
        <f t="shared" si="7"/>
        <v>39447</v>
      </c>
      <c r="AP34" s="10">
        <f t="shared" si="7"/>
        <v>60861</v>
      </c>
      <c r="AQ34" s="13">
        <f t="shared" si="8"/>
        <v>0.10830720400643577</v>
      </c>
      <c r="AR34" s="14">
        <f t="shared" si="8"/>
        <v>0.10830727725388795</v>
      </c>
      <c r="AS34" s="10">
        <f t="shared" si="9"/>
        <v>420000</v>
      </c>
      <c r="AT34" s="10">
        <f t="shared" si="9"/>
        <v>648000</v>
      </c>
      <c r="AU34" s="10" t="s">
        <v>24</v>
      </c>
      <c r="AV34" s="10">
        <f t="shared" si="10"/>
        <v>420000</v>
      </c>
      <c r="AW34" s="10">
        <f t="shared" si="10"/>
        <v>648000</v>
      </c>
      <c r="AX34" s="10" t="s">
        <v>24</v>
      </c>
    </row>
    <row r="35" spans="1:50" ht="22.5" x14ac:dyDescent="0.25">
      <c r="A35" s="1">
        <v>32</v>
      </c>
      <c r="B35" s="2" t="s">
        <v>55</v>
      </c>
      <c r="C35" s="3" t="s">
        <v>23</v>
      </c>
      <c r="D35" s="3">
        <v>1</v>
      </c>
      <c r="E35" s="4">
        <v>364213.52443954424</v>
      </c>
      <c r="F35" s="4">
        <v>561929.43770672544</v>
      </c>
      <c r="G35" s="5">
        <v>750000</v>
      </c>
      <c r="H35" s="6">
        <v>0</v>
      </c>
      <c r="I35" s="7">
        <f t="shared" si="11"/>
        <v>750000</v>
      </c>
      <c r="J35" s="15">
        <v>1550000</v>
      </c>
      <c r="K35" s="6">
        <v>0</v>
      </c>
      <c r="L35" s="7">
        <f t="shared" si="12"/>
        <v>1550000</v>
      </c>
      <c r="M35" s="5">
        <v>420000</v>
      </c>
      <c r="N35" s="6">
        <f t="shared" si="13"/>
        <v>0</v>
      </c>
      <c r="O35" s="7">
        <f t="shared" si="14"/>
        <v>420000</v>
      </c>
      <c r="P35" s="15">
        <v>648000</v>
      </c>
      <c r="Q35" s="6">
        <f t="shared" si="15"/>
        <v>0</v>
      </c>
      <c r="R35" s="7">
        <f t="shared" si="16"/>
        <v>648000</v>
      </c>
      <c r="S35" s="7">
        <v>392000</v>
      </c>
      <c r="T35" s="7">
        <v>0</v>
      </c>
      <c r="U35" s="7">
        <v>392000</v>
      </c>
      <c r="V35" s="7">
        <v>604800</v>
      </c>
      <c r="W35" s="7">
        <v>0</v>
      </c>
      <c r="X35" s="7">
        <v>604800</v>
      </c>
      <c r="Y35" s="7">
        <v>1037750</v>
      </c>
      <c r="Z35" s="7">
        <v>0</v>
      </c>
      <c r="AA35" s="7">
        <v>1037750</v>
      </c>
      <c r="AB35" s="7">
        <v>1360250</v>
      </c>
      <c r="AC35" s="7">
        <v>0</v>
      </c>
      <c r="AD35" s="7">
        <v>1360250</v>
      </c>
      <c r="AE35" s="9">
        <f t="shared" si="17"/>
        <v>364214</v>
      </c>
      <c r="AF35" s="10">
        <f t="shared" si="18"/>
        <v>561929</v>
      </c>
      <c r="AG35" s="9">
        <f t="shared" si="0"/>
        <v>649938</v>
      </c>
      <c r="AH35" s="10">
        <f t="shared" si="1"/>
        <v>1040763</v>
      </c>
      <c r="AI35" s="9">
        <f t="shared" si="2"/>
        <v>592793</v>
      </c>
      <c r="AJ35" s="10">
        <f t="shared" si="3"/>
        <v>944996</v>
      </c>
      <c r="AK35" s="11">
        <f t="shared" si="19"/>
        <v>420000</v>
      </c>
      <c r="AL35" s="12">
        <f t="shared" si="4"/>
        <v>648000</v>
      </c>
      <c r="AM35" s="9">
        <f t="shared" si="5"/>
        <v>541763</v>
      </c>
      <c r="AN35" s="10">
        <f t="shared" si="6"/>
        <v>857756</v>
      </c>
      <c r="AO35" s="9">
        <f t="shared" si="7"/>
        <v>39447</v>
      </c>
      <c r="AP35" s="10">
        <f t="shared" si="7"/>
        <v>60861</v>
      </c>
      <c r="AQ35" s="13">
        <f t="shared" si="8"/>
        <v>0.10830720400643577</v>
      </c>
      <c r="AR35" s="14">
        <f t="shared" si="8"/>
        <v>0.10830727725388795</v>
      </c>
      <c r="AS35" s="10">
        <f t="shared" si="9"/>
        <v>420000</v>
      </c>
      <c r="AT35" s="10">
        <f t="shared" si="9"/>
        <v>648000</v>
      </c>
      <c r="AU35" s="10" t="s">
        <v>24</v>
      </c>
      <c r="AV35" s="10">
        <f t="shared" si="10"/>
        <v>420000</v>
      </c>
      <c r="AW35" s="10">
        <f t="shared" si="10"/>
        <v>648000</v>
      </c>
      <c r="AX35" s="10" t="s">
        <v>24</v>
      </c>
    </row>
    <row r="36" spans="1:50" ht="22.5" x14ac:dyDescent="0.25">
      <c r="A36" s="1">
        <v>33</v>
      </c>
      <c r="B36" s="2" t="s">
        <v>56</v>
      </c>
      <c r="C36" s="3" t="s">
        <v>23</v>
      </c>
      <c r="D36" s="3">
        <v>1</v>
      </c>
      <c r="E36" s="4">
        <v>135927.60915104739</v>
      </c>
      <c r="F36" s="4">
        <v>253470.76019845644</v>
      </c>
      <c r="G36" s="5">
        <v>530623</v>
      </c>
      <c r="H36" s="6">
        <v>0</v>
      </c>
      <c r="I36" s="7">
        <f t="shared" si="11"/>
        <v>530623</v>
      </c>
      <c r="J36" s="15">
        <v>1330623</v>
      </c>
      <c r="K36" s="6">
        <v>0</v>
      </c>
      <c r="L36" s="7">
        <f t="shared" si="12"/>
        <v>1330623</v>
      </c>
      <c r="M36" s="5">
        <v>156747</v>
      </c>
      <c r="N36" s="6">
        <f t="shared" si="13"/>
        <v>0</v>
      </c>
      <c r="O36" s="7">
        <f t="shared" si="14"/>
        <v>156747</v>
      </c>
      <c r="P36" s="15">
        <v>292294</v>
      </c>
      <c r="Q36" s="6">
        <f t="shared" si="15"/>
        <v>0</v>
      </c>
      <c r="R36" s="7">
        <f t="shared" si="16"/>
        <v>292294</v>
      </c>
      <c r="S36" s="7">
        <v>146298</v>
      </c>
      <c r="T36" s="7">
        <v>0</v>
      </c>
      <c r="U36" s="7">
        <v>146298</v>
      </c>
      <c r="V36" s="7">
        <v>272808</v>
      </c>
      <c r="W36" s="7">
        <v>0</v>
      </c>
      <c r="X36" s="7">
        <v>272808</v>
      </c>
      <c r="Y36" s="7">
        <v>660000</v>
      </c>
      <c r="Z36" s="7">
        <v>0</v>
      </c>
      <c r="AA36" s="7">
        <v>660000</v>
      </c>
      <c r="AB36" s="7">
        <v>700000</v>
      </c>
      <c r="AC36" s="7">
        <v>0</v>
      </c>
      <c r="AD36" s="7">
        <v>700000</v>
      </c>
      <c r="AE36" s="9">
        <f t="shared" si="17"/>
        <v>135928</v>
      </c>
      <c r="AF36" s="10">
        <f t="shared" si="18"/>
        <v>253471</v>
      </c>
      <c r="AG36" s="9">
        <f t="shared" si="0"/>
        <v>373417</v>
      </c>
      <c r="AH36" s="10">
        <f t="shared" si="1"/>
        <v>648931</v>
      </c>
      <c r="AI36" s="9">
        <f t="shared" si="2"/>
        <v>325919</v>
      </c>
      <c r="AJ36" s="10">
        <f t="shared" si="3"/>
        <v>569839</v>
      </c>
      <c r="AK36" s="11">
        <f t="shared" si="19"/>
        <v>156747</v>
      </c>
      <c r="AL36" s="12">
        <f t="shared" si="4"/>
        <v>292294</v>
      </c>
      <c r="AM36" s="9">
        <f t="shared" si="5"/>
        <v>255632</v>
      </c>
      <c r="AN36" s="10">
        <f t="shared" si="6"/>
        <v>451806</v>
      </c>
      <c r="AO36" s="9">
        <f t="shared" ref="AO36:AP67" si="20">ROUND(STDEVA(AE36,AK36),0)</f>
        <v>14721</v>
      </c>
      <c r="AP36" s="10">
        <f t="shared" si="20"/>
        <v>27452</v>
      </c>
      <c r="AQ36" s="13">
        <f t="shared" ref="AQ36:AR67" si="21">+AO36/AE36</f>
        <v>0.10829998234359367</v>
      </c>
      <c r="AR36" s="14">
        <f t="shared" si="21"/>
        <v>0.10830430305636542</v>
      </c>
      <c r="AS36" s="10">
        <f t="shared" ref="AS36:AT67" si="22">+AK36</f>
        <v>156747</v>
      </c>
      <c r="AT36" s="10">
        <f t="shared" si="22"/>
        <v>292294</v>
      </c>
      <c r="AU36" s="10" t="s">
        <v>24</v>
      </c>
      <c r="AV36" s="10">
        <f t="shared" ref="AV36:AW67" si="23">+AK36</f>
        <v>156747</v>
      </c>
      <c r="AW36" s="10">
        <f t="shared" si="23"/>
        <v>292294</v>
      </c>
      <c r="AX36" s="10" t="s">
        <v>24</v>
      </c>
    </row>
    <row r="37" spans="1:50" x14ac:dyDescent="0.25">
      <c r="A37" s="1">
        <v>34</v>
      </c>
      <c r="B37" s="2" t="s">
        <v>57</v>
      </c>
      <c r="C37" s="3" t="s">
        <v>23</v>
      </c>
      <c r="D37" s="3">
        <v>1</v>
      </c>
      <c r="E37" s="4">
        <v>275761.66850422637</v>
      </c>
      <c r="F37" s="4">
        <v>405837.92723263503</v>
      </c>
      <c r="G37" s="5">
        <v>665000</v>
      </c>
      <c r="H37" s="6">
        <v>0</v>
      </c>
      <c r="I37" s="7">
        <f t="shared" si="11"/>
        <v>665000</v>
      </c>
      <c r="J37" s="15">
        <v>1465000</v>
      </c>
      <c r="K37" s="6">
        <v>0</v>
      </c>
      <c r="L37" s="7">
        <f t="shared" si="12"/>
        <v>1465000</v>
      </c>
      <c r="M37" s="5">
        <v>318000</v>
      </c>
      <c r="N37" s="6">
        <f t="shared" si="13"/>
        <v>0</v>
      </c>
      <c r="O37" s="7">
        <f t="shared" si="14"/>
        <v>318000</v>
      </c>
      <c r="P37" s="15">
        <v>468000</v>
      </c>
      <c r="Q37" s="6">
        <f t="shared" si="15"/>
        <v>0</v>
      </c>
      <c r="R37" s="7">
        <f t="shared" si="16"/>
        <v>468000</v>
      </c>
      <c r="S37" s="7">
        <v>296800</v>
      </c>
      <c r="T37" s="7">
        <v>0</v>
      </c>
      <c r="U37" s="7">
        <v>296800</v>
      </c>
      <c r="V37" s="7">
        <v>436800</v>
      </c>
      <c r="W37" s="7">
        <v>0</v>
      </c>
      <c r="X37" s="7">
        <v>436800</v>
      </c>
      <c r="Y37" s="7">
        <v>714500</v>
      </c>
      <c r="Z37" s="7">
        <v>0</v>
      </c>
      <c r="AA37" s="7">
        <v>714500</v>
      </c>
      <c r="AB37" s="7">
        <v>769000</v>
      </c>
      <c r="AC37" s="7">
        <v>0</v>
      </c>
      <c r="AD37" s="7">
        <v>769000</v>
      </c>
      <c r="AE37" s="9">
        <f t="shared" si="17"/>
        <v>275762</v>
      </c>
      <c r="AF37" s="10">
        <f t="shared" si="18"/>
        <v>405838</v>
      </c>
      <c r="AG37" s="9">
        <f t="shared" si="0"/>
        <v>498575</v>
      </c>
      <c r="AH37" s="10">
        <f t="shared" si="1"/>
        <v>784700</v>
      </c>
      <c r="AI37" s="9">
        <f t="shared" si="2"/>
        <v>454012</v>
      </c>
      <c r="AJ37" s="10">
        <f t="shared" si="3"/>
        <v>708928</v>
      </c>
      <c r="AK37" s="11">
        <f t="shared" si="19"/>
        <v>318000</v>
      </c>
      <c r="AL37" s="12">
        <f t="shared" si="4"/>
        <v>468000</v>
      </c>
      <c r="AM37" s="9">
        <f t="shared" si="5"/>
        <v>415384</v>
      </c>
      <c r="AN37" s="10">
        <f t="shared" si="6"/>
        <v>622485</v>
      </c>
      <c r="AO37" s="9">
        <f t="shared" si="20"/>
        <v>29867</v>
      </c>
      <c r="AP37" s="10">
        <f t="shared" si="20"/>
        <v>43955</v>
      </c>
      <c r="AQ37" s="13">
        <f t="shared" si="21"/>
        <v>0.10830716342353189</v>
      </c>
      <c r="AR37" s="14">
        <f t="shared" si="21"/>
        <v>0.10830676279697811</v>
      </c>
      <c r="AS37" s="10">
        <f t="shared" si="22"/>
        <v>318000</v>
      </c>
      <c r="AT37" s="10">
        <f t="shared" si="22"/>
        <v>468000</v>
      </c>
      <c r="AU37" s="10" t="s">
        <v>24</v>
      </c>
      <c r="AV37" s="10">
        <f t="shared" si="23"/>
        <v>318000</v>
      </c>
      <c r="AW37" s="10">
        <f t="shared" si="23"/>
        <v>468000</v>
      </c>
      <c r="AX37" s="10" t="s">
        <v>24</v>
      </c>
    </row>
    <row r="38" spans="1:50" x14ac:dyDescent="0.25">
      <c r="A38" s="1">
        <v>35</v>
      </c>
      <c r="B38" s="2" t="s">
        <v>58</v>
      </c>
      <c r="C38" s="3" t="s">
        <v>23</v>
      </c>
      <c r="D38" s="3">
        <v>1</v>
      </c>
      <c r="E38" s="4">
        <v>259420.96857772875</v>
      </c>
      <c r="F38" s="4">
        <v>488838.02701212786</v>
      </c>
      <c r="G38" s="5">
        <v>649297</v>
      </c>
      <c r="H38" s="6">
        <v>0</v>
      </c>
      <c r="I38" s="7">
        <f t="shared" si="11"/>
        <v>649297</v>
      </c>
      <c r="J38" s="15">
        <v>1449297</v>
      </c>
      <c r="K38" s="6">
        <v>0</v>
      </c>
      <c r="L38" s="7">
        <f t="shared" si="12"/>
        <v>1449297</v>
      </c>
      <c r="M38" s="5">
        <v>299156</v>
      </c>
      <c r="N38" s="6">
        <f t="shared" si="13"/>
        <v>0</v>
      </c>
      <c r="O38" s="7">
        <f t="shared" si="14"/>
        <v>299156</v>
      </c>
      <c r="P38" s="15">
        <v>563713</v>
      </c>
      <c r="Q38" s="6">
        <f t="shared" si="15"/>
        <v>0</v>
      </c>
      <c r="R38" s="7">
        <f t="shared" si="16"/>
        <v>563713</v>
      </c>
      <c r="S38" s="7">
        <v>279213</v>
      </c>
      <c r="T38" s="7">
        <v>0</v>
      </c>
      <c r="U38" s="7">
        <v>279213</v>
      </c>
      <c r="V38" s="7">
        <v>526132</v>
      </c>
      <c r="W38" s="7">
        <v>0</v>
      </c>
      <c r="X38" s="7">
        <v>526132</v>
      </c>
      <c r="Y38" s="7">
        <v>701000</v>
      </c>
      <c r="Z38" s="7">
        <v>0</v>
      </c>
      <c r="AA38" s="7">
        <v>701000</v>
      </c>
      <c r="AB38" s="7">
        <v>742000</v>
      </c>
      <c r="AC38" s="7">
        <v>0</v>
      </c>
      <c r="AD38" s="7">
        <v>742000</v>
      </c>
      <c r="AE38" s="9">
        <f t="shared" si="17"/>
        <v>259421</v>
      </c>
      <c r="AF38" s="10">
        <f t="shared" si="18"/>
        <v>488838</v>
      </c>
      <c r="AG38" s="9">
        <f t="shared" si="0"/>
        <v>482167</v>
      </c>
      <c r="AH38" s="10">
        <f t="shared" si="1"/>
        <v>820286</v>
      </c>
      <c r="AI38" s="9">
        <f t="shared" si="2"/>
        <v>437617</v>
      </c>
      <c r="AJ38" s="10">
        <f t="shared" si="3"/>
        <v>753996</v>
      </c>
      <c r="AK38" s="11">
        <f t="shared" si="19"/>
        <v>299156</v>
      </c>
      <c r="AL38" s="12">
        <f t="shared" si="4"/>
        <v>563713</v>
      </c>
      <c r="AM38" s="9">
        <f t="shared" si="5"/>
        <v>397009</v>
      </c>
      <c r="AN38" s="10">
        <f t="shared" si="6"/>
        <v>689566</v>
      </c>
      <c r="AO38" s="9">
        <f t="shared" si="20"/>
        <v>28097</v>
      </c>
      <c r="AP38" s="10">
        <f t="shared" si="20"/>
        <v>52945</v>
      </c>
      <c r="AQ38" s="13">
        <f t="shared" si="21"/>
        <v>0.10830657502669407</v>
      </c>
      <c r="AR38" s="14">
        <f t="shared" si="21"/>
        <v>0.10830786477319684</v>
      </c>
      <c r="AS38" s="10">
        <f t="shared" si="22"/>
        <v>299156</v>
      </c>
      <c r="AT38" s="10">
        <f t="shared" si="22"/>
        <v>563713</v>
      </c>
      <c r="AU38" s="10" t="s">
        <v>24</v>
      </c>
      <c r="AV38" s="10">
        <f t="shared" si="23"/>
        <v>299156</v>
      </c>
      <c r="AW38" s="10">
        <f t="shared" si="23"/>
        <v>563713</v>
      </c>
      <c r="AX38" s="10" t="s">
        <v>24</v>
      </c>
    </row>
    <row r="39" spans="1:50" ht="22.5" x14ac:dyDescent="0.25">
      <c r="A39" s="1">
        <v>36</v>
      </c>
      <c r="B39" s="2" t="s">
        <v>59</v>
      </c>
      <c r="C39" s="3" t="s">
        <v>23</v>
      </c>
      <c r="D39" s="3">
        <v>1</v>
      </c>
      <c r="E39" s="4">
        <v>319519.32194046304</v>
      </c>
      <c r="F39" s="4">
        <v>602963.81459022418</v>
      </c>
      <c r="G39" s="5">
        <v>707050</v>
      </c>
      <c r="H39" s="6">
        <v>0</v>
      </c>
      <c r="I39" s="7">
        <f t="shared" si="11"/>
        <v>707050</v>
      </c>
      <c r="J39" s="15">
        <v>1507050</v>
      </c>
      <c r="K39" s="6">
        <v>0</v>
      </c>
      <c r="L39" s="7">
        <f t="shared" si="12"/>
        <v>1507050</v>
      </c>
      <c r="M39" s="5">
        <v>368460</v>
      </c>
      <c r="N39" s="6">
        <f t="shared" si="13"/>
        <v>0</v>
      </c>
      <c r="O39" s="7">
        <f t="shared" si="14"/>
        <v>368460</v>
      </c>
      <c r="P39" s="15">
        <v>695319</v>
      </c>
      <c r="Q39" s="6">
        <f t="shared" si="15"/>
        <v>0</v>
      </c>
      <c r="R39" s="7">
        <f t="shared" si="16"/>
        <v>695319</v>
      </c>
      <c r="S39" s="7">
        <v>343896</v>
      </c>
      <c r="T39" s="7">
        <v>0</v>
      </c>
      <c r="U39" s="7">
        <v>343896</v>
      </c>
      <c r="V39" s="7">
        <v>648965</v>
      </c>
      <c r="W39" s="7">
        <v>0</v>
      </c>
      <c r="X39" s="7">
        <v>648965</v>
      </c>
      <c r="Y39" s="7">
        <v>746250</v>
      </c>
      <c r="Z39" s="7">
        <v>0</v>
      </c>
      <c r="AA39" s="7">
        <v>746250</v>
      </c>
      <c r="AB39" s="7">
        <v>832500</v>
      </c>
      <c r="AC39" s="7">
        <v>0</v>
      </c>
      <c r="AD39" s="7">
        <v>832500</v>
      </c>
      <c r="AE39" s="9">
        <f t="shared" si="17"/>
        <v>319519</v>
      </c>
      <c r="AF39" s="10">
        <f t="shared" si="18"/>
        <v>602964</v>
      </c>
      <c r="AG39" s="9">
        <f t="shared" si="0"/>
        <v>541414</v>
      </c>
      <c r="AH39" s="10">
        <f t="shared" si="1"/>
        <v>920959</v>
      </c>
      <c r="AI39" s="9">
        <f t="shared" si="2"/>
        <v>497035</v>
      </c>
      <c r="AJ39" s="10">
        <f t="shared" si="3"/>
        <v>857360</v>
      </c>
      <c r="AK39" s="11">
        <f t="shared" si="19"/>
        <v>368460</v>
      </c>
      <c r="AL39" s="12">
        <f t="shared" si="4"/>
        <v>695319</v>
      </c>
      <c r="AM39" s="9">
        <f t="shared" si="5"/>
        <v>463372</v>
      </c>
      <c r="AN39" s="10">
        <f t="shared" si="6"/>
        <v>806569</v>
      </c>
      <c r="AO39" s="9">
        <f t="shared" si="20"/>
        <v>34607</v>
      </c>
      <c r="AP39" s="10">
        <f t="shared" si="20"/>
        <v>65305</v>
      </c>
      <c r="AQ39" s="13">
        <f t="shared" si="21"/>
        <v>0.10830967798472078</v>
      </c>
      <c r="AR39" s="14">
        <f t="shared" si="21"/>
        <v>0.1083066319050557</v>
      </c>
      <c r="AS39" s="10">
        <f t="shared" si="22"/>
        <v>368460</v>
      </c>
      <c r="AT39" s="10">
        <f t="shared" si="22"/>
        <v>695319</v>
      </c>
      <c r="AU39" s="10" t="s">
        <v>24</v>
      </c>
      <c r="AV39" s="10">
        <f t="shared" si="23"/>
        <v>368460</v>
      </c>
      <c r="AW39" s="10">
        <f t="shared" si="23"/>
        <v>695319</v>
      </c>
      <c r="AX39" s="10" t="s">
        <v>24</v>
      </c>
    </row>
    <row r="40" spans="1:50" x14ac:dyDescent="0.25">
      <c r="A40" s="1">
        <v>37</v>
      </c>
      <c r="B40" s="2" t="s">
        <v>60</v>
      </c>
      <c r="C40" s="3" t="s">
        <v>23</v>
      </c>
      <c r="D40" s="3">
        <v>1</v>
      </c>
      <c r="E40" s="4">
        <v>260152.51745681732</v>
      </c>
      <c r="F40" s="4">
        <v>468274.53142227122</v>
      </c>
      <c r="G40" s="5">
        <v>650000</v>
      </c>
      <c r="H40" s="6">
        <v>0</v>
      </c>
      <c r="I40" s="7">
        <f t="shared" si="11"/>
        <v>650000</v>
      </c>
      <c r="J40" s="15">
        <v>1450000</v>
      </c>
      <c r="K40" s="6">
        <v>0</v>
      </c>
      <c r="L40" s="7">
        <f t="shared" si="12"/>
        <v>1450000</v>
      </c>
      <c r="M40" s="5">
        <v>300000</v>
      </c>
      <c r="N40" s="6">
        <f t="shared" si="13"/>
        <v>0</v>
      </c>
      <c r="O40" s="7">
        <f t="shared" si="14"/>
        <v>300000</v>
      </c>
      <c r="P40" s="15">
        <v>540000</v>
      </c>
      <c r="Q40" s="6">
        <f t="shared" si="15"/>
        <v>0</v>
      </c>
      <c r="R40" s="7">
        <f t="shared" si="16"/>
        <v>540000</v>
      </c>
      <c r="S40" s="7">
        <v>280000</v>
      </c>
      <c r="T40" s="7">
        <v>0</v>
      </c>
      <c r="U40" s="7">
        <v>280000</v>
      </c>
      <c r="V40" s="7">
        <v>504000</v>
      </c>
      <c r="W40" s="7">
        <v>0</v>
      </c>
      <c r="X40" s="7">
        <v>504000</v>
      </c>
      <c r="Y40" s="7">
        <v>748500</v>
      </c>
      <c r="Z40" s="7">
        <v>0</v>
      </c>
      <c r="AA40" s="7">
        <v>748500</v>
      </c>
      <c r="AB40" s="7">
        <v>837000</v>
      </c>
      <c r="AC40" s="7">
        <v>0</v>
      </c>
      <c r="AD40" s="7">
        <v>837000</v>
      </c>
      <c r="AE40" s="9">
        <f t="shared" si="17"/>
        <v>260153</v>
      </c>
      <c r="AF40" s="10">
        <f t="shared" si="18"/>
        <v>468275</v>
      </c>
      <c r="AG40" s="9">
        <f t="shared" si="0"/>
        <v>494625</v>
      </c>
      <c r="AH40" s="10">
        <f t="shared" si="1"/>
        <v>832750</v>
      </c>
      <c r="AI40" s="9">
        <f t="shared" si="2"/>
        <v>447731</v>
      </c>
      <c r="AJ40" s="10">
        <f t="shared" si="3"/>
        <v>759855</v>
      </c>
      <c r="AK40" s="11">
        <f t="shared" si="19"/>
        <v>300000</v>
      </c>
      <c r="AL40" s="12">
        <f t="shared" si="4"/>
        <v>540000</v>
      </c>
      <c r="AM40" s="9">
        <f t="shared" si="5"/>
        <v>403016</v>
      </c>
      <c r="AN40" s="10">
        <f t="shared" si="6"/>
        <v>688468</v>
      </c>
      <c r="AO40" s="9">
        <f t="shared" si="20"/>
        <v>28176</v>
      </c>
      <c r="AP40" s="10">
        <f t="shared" si="20"/>
        <v>50717</v>
      </c>
      <c r="AQ40" s="13">
        <f t="shared" si="21"/>
        <v>0.10830549714975418</v>
      </c>
      <c r="AR40" s="14">
        <f t="shared" si="21"/>
        <v>0.10830601676365384</v>
      </c>
      <c r="AS40" s="10">
        <f t="shared" si="22"/>
        <v>300000</v>
      </c>
      <c r="AT40" s="10">
        <f t="shared" si="22"/>
        <v>540000</v>
      </c>
      <c r="AU40" s="10" t="s">
        <v>24</v>
      </c>
      <c r="AV40" s="10">
        <f t="shared" si="23"/>
        <v>300000</v>
      </c>
      <c r="AW40" s="10">
        <f t="shared" si="23"/>
        <v>540000</v>
      </c>
      <c r="AX40" s="10" t="s">
        <v>24</v>
      </c>
    </row>
    <row r="41" spans="1:50" x14ac:dyDescent="0.25">
      <c r="A41" s="1">
        <v>38</v>
      </c>
      <c r="B41" s="2" t="s">
        <v>61</v>
      </c>
      <c r="C41" s="3" t="s">
        <v>23</v>
      </c>
      <c r="D41" s="3">
        <v>1</v>
      </c>
      <c r="E41" s="4">
        <v>271215.24310915102</v>
      </c>
      <c r="F41" s="4">
        <v>512425.53546490258</v>
      </c>
      <c r="G41" s="5">
        <v>660631</v>
      </c>
      <c r="H41" s="6">
        <v>0</v>
      </c>
      <c r="I41" s="7">
        <f t="shared" si="11"/>
        <v>660631</v>
      </c>
      <c r="J41" s="15">
        <v>1460631</v>
      </c>
      <c r="K41" s="6">
        <v>0</v>
      </c>
      <c r="L41" s="7">
        <f t="shared" si="12"/>
        <v>1460631</v>
      </c>
      <c r="M41" s="5">
        <v>312757</v>
      </c>
      <c r="N41" s="6">
        <f t="shared" si="13"/>
        <v>0</v>
      </c>
      <c r="O41" s="7">
        <f t="shared" si="14"/>
        <v>312757</v>
      </c>
      <c r="P41" s="15">
        <v>590913</v>
      </c>
      <c r="Q41" s="6">
        <f t="shared" si="15"/>
        <v>0</v>
      </c>
      <c r="R41" s="7">
        <f t="shared" si="16"/>
        <v>590913</v>
      </c>
      <c r="S41" s="7">
        <v>291908</v>
      </c>
      <c r="T41" s="7">
        <v>0</v>
      </c>
      <c r="U41" s="7">
        <v>291908</v>
      </c>
      <c r="V41" s="7">
        <v>551519</v>
      </c>
      <c r="W41" s="7">
        <v>0</v>
      </c>
      <c r="X41" s="7">
        <v>551519</v>
      </c>
      <c r="Y41" s="7">
        <v>753750</v>
      </c>
      <c r="Z41" s="7">
        <v>0</v>
      </c>
      <c r="AA41" s="7">
        <v>753750</v>
      </c>
      <c r="AB41" s="7">
        <v>812500</v>
      </c>
      <c r="AC41" s="7">
        <v>0</v>
      </c>
      <c r="AD41" s="7">
        <v>812500</v>
      </c>
      <c r="AE41" s="9">
        <f t="shared" si="17"/>
        <v>271215</v>
      </c>
      <c r="AF41" s="10">
        <f t="shared" si="18"/>
        <v>512426</v>
      </c>
      <c r="AG41" s="9">
        <f t="shared" si="0"/>
        <v>504762</v>
      </c>
      <c r="AH41" s="10">
        <f t="shared" si="1"/>
        <v>853891</v>
      </c>
      <c r="AI41" s="9">
        <f t="shared" si="2"/>
        <v>458052</v>
      </c>
      <c r="AJ41" s="10">
        <f t="shared" si="3"/>
        <v>785598</v>
      </c>
      <c r="AK41" s="11">
        <f t="shared" si="19"/>
        <v>312757</v>
      </c>
      <c r="AL41" s="12">
        <f t="shared" si="4"/>
        <v>590913</v>
      </c>
      <c r="AM41" s="9">
        <f t="shared" si="5"/>
        <v>415136</v>
      </c>
      <c r="AN41" s="10">
        <f t="shared" si="6"/>
        <v>723462</v>
      </c>
      <c r="AO41" s="9">
        <f t="shared" si="20"/>
        <v>29375</v>
      </c>
      <c r="AP41" s="10">
        <f t="shared" si="20"/>
        <v>55499</v>
      </c>
      <c r="AQ41" s="13">
        <f t="shared" si="21"/>
        <v>0.10830890621831388</v>
      </c>
      <c r="AR41" s="14">
        <f t="shared" si="21"/>
        <v>0.10830637009051063</v>
      </c>
      <c r="AS41" s="10">
        <f t="shared" si="22"/>
        <v>312757</v>
      </c>
      <c r="AT41" s="10">
        <f t="shared" si="22"/>
        <v>590913</v>
      </c>
      <c r="AU41" s="10" t="s">
        <v>24</v>
      </c>
      <c r="AV41" s="10">
        <f t="shared" si="23"/>
        <v>312757</v>
      </c>
      <c r="AW41" s="10">
        <f t="shared" si="23"/>
        <v>590913</v>
      </c>
      <c r="AX41" s="10" t="s">
        <v>24</v>
      </c>
    </row>
    <row r="42" spans="1:50" x14ac:dyDescent="0.25">
      <c r="A42" s="1">
        <v>39</v>
      </c>
      <c r="B42" s="2" t="s">
        <v>62</v>
      </c>
      <c r="C42" s="3" t="s">
        <v>23</v>
      </c>
      <c r="D42" s="3">
        <v>1</v>
      </c>
      <c r="E42" s="4">
        <v>414162.8077912532</v>
      </c>
      <c r="F42" s="4">
        <v>936549.06284454244</v>
      </c>
      <c r="G42" s="5">
        <v>798000</v>
      </c>
      <c r="H42" s="6">
        <v>0</v>
      </c>
      <c r="I42" s="7">
        <f t="shared" si="11"/>
        <v>798000</v>
      </c>
      <c r="J42" s="15">
        <v>1598000</v>
      </c>
      <c r="K42" s="6">
        <v>0</v>
      </c>
      <c r="L42" s="7">
        <f t="shared" si="12"/>
        <v>1598000</v>
      </c>
      <c r="M42" s="5">
        <v>477600</v>
      </c>
      <c r="N42" s="6">
        <f t="shared" si="13"/>
        <v>0</v>
      </c>
      <c r="O42" s="7">
        <f t="shared" si="14"/>
        <v>477600</v>
      </c>
      <c r="P42" s="15">
        <v>1080000</v>
      </c>
      <c r="Q42" s="6">
        <f t="shared" si="15"/>
        <v>0</v>
      </c>
      <c r="R42" s="7">
        <f t="shared" si="16"/>
        <v>1080000</v>
      </c>
      <c r="S42" s="7">
        <v>445760</v>
      </c>
      <c r="T42" s="7">
        <v>0</v>
      </c>
      <c r="U42" s="7">
        <v>445760</v>
      </c>
      <c r="V42" s="7">
        <v>1008000</v>
      </c>
      <c r="W42" s="7">
        <v>0</v>
      </c>
      <c r="X42" s="7">
        <v>1008000</v>
      </c>
      <c r="Y42" s="7">
        <v>1070500</v>
      </c>
      <c r="Z42" s="7">
        <v>0</v>
      </c>
      <c r="AA42" s="7">
        <v>1070500</v>
      </c>
      <c r="AB42" s="7">
        <v>1131000</v>
      </c>
      <c r="AC42" s="7">
        <v>0</v>
      </c>
      <c r="AD42" s="7">
        <v>1131000</v>
      </c>
      <c r="AE42" s="9">
        <f t="shared" si="17"/>
        <v>414163</v>
      </c>
      <c r="AF42" s="10">
        <f t="shared" si="18"/>
        <v>936549</v>
      </c>
      <c r="AG42" s="9">
        <f t="shared" si="0"/>
        <v>697965</v>
      </c>
      <c r="AH42" s="10">
        <f t="shared" si="1"/>
        <v>1204250</v>
      </c>
      <c r="AI42" s="9">
        <f t="shared" si="2"/>
        <v>641205</v>
      </c>
      <c r="AJ42" s="10">
        <f t="shared" si="3"/>
        <v>1150710</v>
      </c>
      <c r="AK42" s="11">
        <f t="shared" si="19"/>
        <v>477600</v>
      </c>
      <c r="AL42" s="12">
        <f t="shared" si="4"/>
        <v>1080000</v>
      </c>
      <c r="AM42" s="9">
        <f t="shared" si="5"/>
        <v>596191</v>
      </c>
      <c r="AN42" s="10">
        <f t="shared" si="6"/>
        <v>1130032</v>
      </c>
      <c r="AO42" s="9">
        <f t="shared" si="20"/>
        <v>44857</v>
      </c>
      <c r="AP42" s="10">
        <f t="shared" si="20"/>
        <v>101435</v>
      </c>
      <c r="AQ42" s="13">
        <f t="shared" si="21"/>
        <v>0.10830759869906292</v>
      </c>
      <c r="AR42" s="14">
        <f t="shared" si="21"/>
        <v>0.10830720015717277</v>
      </c>
      <c r="AS42" s="10">
        <f t="shared" si="22"/>
        <v>477600</v>
      </c>
      <c r="AT42" s="10">
        <f t="shared" si="22"/>
        <v>1080000</v>
      </c>
      <c r="AU42" s="10" t="s">
        <v>24</v>
      </c>
      <c r="AV42" s="10">
        <f t="shared" si="23"/>
        <v>477600</v>
      </c>
      <c r="AW42" s="10">
        <f t="shared" si="23"/>
        <v>1080000</v>
      </c>
      <c r="AX42" s="10" t="s">
        <v>24</v>
      </c>
    </row>
    <row r="43" spans="1:50" x14ac:dyDescent="0.25">
      <c r="A43" s="1">
        <v>40</v>
      </c>
      <c r="B43" s="2" t="s">
        <v>63</v>
      </c>
      <c r="C43" s="3" t="s">
        <v>23</v>
      </c>
      <c r="D43" s="3">
        <v>1</v>
      </c>
      <c r="E43" s="4">
        <v>414162.8077912532</v>
      </c>
      <c r="F43" s="4">
        <v>915736.86144799704</v>
      </c>
      <c r="G43" s="5">
        <v>798000</v>
      </c>
      <c r="H43" s="6">
        <v>0</v>
      </c>
      <c r="I43" s="7">
        <f t="shared" si="11"/>
        <v>798000</v>
      </c>
      <c r="J43" s="15">
        <v>1598000</v>
      </c>
      <c r="K43" s="6">
        <v>0</v>
      </c>
      <c r="L43" s="7">
        <f t="shared" si="12"/>
        <v>1598000</v>
      </c>
      <c r="M43" s="5">
        <v>477600</v>
      </c>
      <c r="N43" s="6">
        <f t="shared" si="13"/>
        <v>0</v>
      </c>
      <c r="O43" s="7">
        <f t="shared" si="14"/>
        <v>477600</v>
      </c>
      <c r="P43" s="15">
        <v>1080000</v>
      </c>
      <c r="Q43" s="6">
        <f t="shared" si="15"/>
        <v>0</v>
      </c>
      <c r="R43" s="7">
        <f t="shared" si="16"/>
        <v>1080000</v>
      </c>
      <c r="S43" s="7">
        <v>445760</v>
      </c>
      <c r="T43" s="7">
        <v>0</v>
      </c>
      <c r="U43" s="7">
        <v>445760</v>
      </c>
      <c r="V43" s="7">
        <v>985600</v>
      </c>
      <c r="W43" s="7">
        <v>0</v>
      </c>
      <c r="X43" s="7">
        <v>985600</v>
      </c>
      <c r="Y43" s="7">
        <v>1012500</v>
      </c>
      <c r="Z43" s="7">
        <v>0</v>
      </c>
      <c r="AA43" s="7">
        <v>1012500</v>
      </c>
      <c r="AB43" s="7">
        <v>1015000</v>
      </c>
      <c r="AC43" s="7">
        <v>0</v>
      </c>
      <c r="AD43" s="7">
        <v>1015000</v>
      </c>
      <c r="AE43" s="9">
        <f t="shared" si="17"/>
        <v>414163</v>
      </c>
      <c r="AF43" s="10">
        <f t="shared" si="18"/>
        <v>915737</v>
      </c>
      <c r="AG43" s="9">
        <f t="shared" si="0"/>
        <v>683465</v>
      </c>
      <c r="AH43" s="10">
        <f t="shared" si="1"/>
        <v>1169650</v>
      </c>
      <c r="AI43" s="9">
        <f t="shared" si="2"/>
        <v>629605</v>
      </c>
      <c r="AJ43" s="10">
        <f t="shared" si="3"/>
        <v>1118867</v>
      </c>
      <c r="AK43" s="11">
        <f t="shared" si="19"/>
        <v>477600</v>
      </c>
      <c r="AL43" s="12">
        <f t="shared" si="4"/>
        <v>1015000</v>
      </c>
      <c r="AM43" s="9">
        <f t="shared" si="5"/>
        <v>589586</v>
      </c>
      <c r="AN43" s="10">
        <f t="shared" si="6"/>
        <v>1095942</v>
      </c>
      <c r="AO43" s="9">
        <f t="shared" si="20"/>
        <v>44857</v>
      </c>
      <c r="AP43" s="10">
        <f t="shared" si="20"/>
        <v>70190</v>
      </c>
      <c r="AQ43" s="13">
        <f t="shared" si="21"/>
        <v>0.10830759869906292</v>
      </c>
      <c r="AR43" s="14">
        <f t="shared" si="21"/>
        <v>7.6648644752805667E-2</v>
      </c>
      <c r="AS43" s="10">
        <f t="shared" si="22"/>
        <v>477600</v>
      </c>
      <c r="AT43" s="10">
        <f t="shared" si="22"/>
        <v>1015000</v>
      </c>
      <c r="AU43" s="10" t="s">
        <v>24</v>
      </c>
      <c r="AV43" s="10">
        <f t="shared" si="23"/>
        <v>477600</v>
      </c>
      <c r="AW43" s="10">
        <f t="shared" si="23"/>
        <v>1015000</v>
      </c>
      <c r="AX43" s="10" t="s">
        <v>24</v>
      </c>
    </row>
    <row r="44" spans="1:50" x14ac:dyDescent="0.25">
      <c r="A44" s="1">
        <v>41</v>
      </c>
      <c r="B44" s="2" t="s">
        <v>64</v>
      </c>
      <c r="C44" s="3" t="s">
        <v>23</v>
      </c>
      <c r="D44" s="3">
        <v>1</v>
      </c>
      <c r="E44" s="4">
        <v>416244.02793090773</v>
      </c>
      <c r="F44" s="4">
        <v>936549.06284454244</v>
      </c>
      <c r="G44" s="5">
        <v>800000</v>
      </c>
      <c r="H44" s="6">
        <v>0</v>
      </c>
      <c r="I44" s="7">
        <f t="shared" si="11"/>
        <v>800000</v>
      </c>
      <c r="J44" s="15">
        <v>1600000</v>
      </c>
      <c r="K44" s="6">
        <v>0</v>
      </c>
      <c r="L44" s="7">
        <f t="shared" si="12"/>
        <v>1600000</v>
      </c>
      <c r="M44" s="5">
        <v>480000</v>
      </c>
      <c r="N44" s="6">
        <f t="shared" si="13"/>
        <v>0</v>
      </c>
      <c r="O44" s="7">
        <f t="shared" si="14"/>
        <v>480000</v>
      </c>
      <c r="P44" s="15">
        <v>1080000</v>
      </c>
      <c r="Q44" s="6">
        <f t="shared" si="15"/>
        <v>0</v>
      </c>
      <c r="R44" s="7">
        <f t="shared" si="16"/>
        <v>1080000</v>
      </c>
      <c r="S44" s="7">
        <v>448000</v>
      </c>
      <c r="T44" s="7">
        <v>0</v>
      </c>
      <c r="U44" s="7">
        <v>448000</v>
      </c>
      <c r="V44" s="7">
        <v>1008000</v>
      </c>
      <c r="W44" s="7">
        <v>0</v>
      </c>
      <c r="X44" s="7">
        <v>1008000</v>
      </c>
      <c r="Y44" s="7">
        <v>1102500</v>
      </c>
      <c r="Z44" s="7">
        <v>0</v>
      </c>
      <c r="AA44" s="7">
        <v>1102500</v>
      </c>
      <c r="AB44" s="7">
        <v>1195000</v>
      </c>
      <c r="AC44" s="7">
        <v>0</v>
      </c>
      <c r="AD44" s="7">
        <v>1195000</v>
      </c>
      <c r="AE44" s="9">
        <f t="shared" si="17"/>
        <v>416244</v>
      </c>
      <c r="AF44" s="10">
        <f t="shared" si="18"/>
        <v>936549</v>
      </c>
      <c r="AG44" s="9">
        <f t="shared" si="0"/>
        <v>707625</v>
      </c>
      <c r="AH44" s="10">
        <f t="shared" si="1"/>
        <v>1220750</v>
      </c>
      <c r="AI44" s="9">
        <f t="shared" si="2"/>
        <v>649349</v>
      </c>
      <c r="AJ44" s="10">
        <f t="shared" si="3"/>
        <v>1163910</v>
      </c>
      <c r="AK44" s="11">
        <f t="shared" si="19"/>
        <v>480000</v>
      </c>
      <c r="AL44" s="12">
        <f t="shared" si="4"/>
        <v>1080000</v>
      </c>
      <c r="AM44" s="9">
        <f t="shared" si="5"/>
        <v>601821</v>
      </c>
      <c r="AN44" s="10">
        <f t="shared" si="6"/>
        <v>1142827</v>
      </c>
      <c r="AO44" s="9">
        <f t="shared" si="20"/>
        <v>45082</v>
      </c>
      <c r="AP44" s="10">
        <f t="shared" si="20"/>
        <v>101435</v>
      </c>
      <c r="AQ44" s="13">
        <f t="shared" si="21"/>
        <v>0.10830666628227674</v>
      </c>
      <c r="AR44" s="14">
        <f t="shared" si="21"/>
        <v>0.10830720015717277</v>
      </c>
      <c r="AS44" s="10">
        <f t="shared" si="22"/>
        <v>480000</v>
      </c>
      <c r="AT44" s="10">
        <f t="shared" si="22"/>
        <v>1080000</v>
      </c>
      <c r="AU44" s="10" t="s">
        <v>24</v>
      </c>
      <c r="AV44" s="10">
        <f t="shared" si="23"/>
        <v>480000</v>
      </c>
      <c r="AW44" s="10">
        <f t="shared" si="23"/>
        <v>1080000</v>
      </c>
      <c r="AX44" s="10" t="s">
        <v>24</v>
      </c>
    </row>
    <row r="45" spans="1:50" x14ac:dyDescent="0.25">
      <c r="A45" s="1">
        <v>42</v>
      </c>
      <c r="B45" s="2" t="s">
        <v>65</v>
      </c>
      <c r="C45" s="3" t="s">
        <v>23</v>
      </c>
      <c r="D45" s="3">
        <v>1</v>
      </c>
      <c r="E45" s="4">
        <v>364213.52443954424</v>
      </c>
      <c r="F45" s="4">
        <v>567132.48805586179</v>
      </c>
      <c r="G45" s="5">
        <v>750000</v>
      </c>
      <c r="H45" s="6">
        <v>0</v>
      </c>
      <c r="I45" s="7">
        <f t="shared" si="11"/>
        <v>750000</v>
      </c>
      <c r="J45" s="15">
        <v>1550000</v>
      </c>
      <c r="K45" s="6">
        <v>0</v>
      </c>
      <c r="L45" s="7">
        <f t="shared" si="12"/>
        <v>1550000</v>
      </c>
      <c r="M45" s="5">
        <v>420000</v>
      </c>
      <c r="N45" s="6">
        <f t="shared" si="13"/>
        <v>0</v>
      </c>
      <c r="O45" s="7">
        <f t="shared" si="14"/>
        <v>420000</v>
      </c>
      <c r="P45" s="15">
        <v>654000</v>
      </c>
      <c r="Q45" s="6">
        <f t="shared" si="15"/>
        <v>0</v>
      </c>
      <c r="R45" s="7">
        <f t="shared" si="16"/>
        <v>654000</v>
      </c>
      <c r="S45" s="7">
        <v>392000</v>
      </c>
      <c r="T45" s="7">
        <v>0</v>
      </c>
      <c r="U45" s="7">
        <v>392000</v>
      </c>
      <c r="V45" s="7">
        <v>610400</v>
      </c>
      <c r="W45" s="7">
        <v>0</v>
      </c>
      <c r="X45" s="7">
        <v>610400</v>
      </c>
      <c r="Y45" s="7">
        <v>1069750</v>
      </c>
      <c r="Z45" s="7">
        <v>0</v>
      </c>
      <c r="AA45" s="7">
        <v>1069750</v>
      </c>
      <c r="AB45" s="7">
        <v>1129500</v>
      </c>
      <c r="AC45" s="7">
        <v>0</v>
      </c>
      <c r="AD45" s="7">
        <v>1129500</v>
      </c>
      <c r="AE45" s="9">
        <f t="shared" si="17"/>
        <v>364214</v>
      </c>
      <c r="AF45" s="10">
        <f t="shared" si="18"/>
        <v>567132</v>
      </c>
      <c r="AG45" s="9">
        <f t="shared" si="0"/>
        <v>657938</v>
      </c>
      <c r="AH45" s="10">
        <f t="shared" si="1"/>
        <v>985975</v>
      </c>
      <c r="AI45" s="9">
        <f t="shared" si="2"/>
        <v>599193</v>
      </c>
      <c r="AJ45" s="10">
        <f t="shared" si="3"/>
        <v>902206</v>
      </c>
      <c r="AK45" s="11">
        <f t="shared" si="19"/>
        <v>420000</v>
      </c>
      <c r="AL45" s="12">
        <f t="shared" si="4"/>
        <v>654000</v>
      </c>
      <c r="AM45" s="9">
        <f t="shared" si="5"/>
        <v>545063</v>
      </c>
      <c r="AN45" s="10">
        <f t="shared" si="6"/>
        <v>831034</v>
      </c>
      <c r="AO45" s="9">
        <f t="shared" si="20"/>
        <v>39447</v>
      </c>
      <c r="AP45" s="10">
        <f t="shared" si="20"/>
        <v>61425</v>
      </c>
      <c r="AQ45" s="13">
        <f t="shared" si="21"/>
        <v>0.10830720400643577</v>
      </c>
      <c r="AR45" s="14">
        <f t="shared" si="21"/>
        <v>0.10830811874484247</v>
      </c>
      <c r="AS45" s="10">
        <f t="shared" si="22"/>
        <v>420000</v>
      </c>
      <c r="AT45" s="10">
        <f t="shared" si="22"/>
        <v>654000</v>
      </c>
      <c r="AU45" s="10" t="s">
        <v>24</v>
      </c>
      <c r="AV45" s="10">
        <f t="shared" si="23"/>
        <v>420000</v>
      </c>
      <c r="AW45" s="10">
        <f t="shared" si="23"/>
        <v>654000</v>
      </c>
      <c r="AX45" s="10" t="s">
        <v>24</v>
      </c>
    </row>
    <row r="46" spans="1:50" x14ac:dyDescent="0.25">
      <c r="A46" s="1">
        <v>43</v>
      </c>
      <c r="B46" s="2" t="s">
        <v>66</v>
      </c>
      <c r="C46" s="3" t="s">
        <v>23</v>
      </c>
      <c r="D46" s="3">
        <v>1</v>
      </c>
      <c r="E46" s="4">
        <v>369416.57478868059</v>
      </c>
      <c r="F46" s="4">
        <v>832488.05586181546</v>
      </c>
      <c r="G46" s="5">
        <v>755000</v>
      </c>
      <c r="H46" s="6">
        <v>0</v>
      </c>
      <c r="I46" s="7">
        <f t="shared" si="11"/>
        <v>755000</v>
      </c>
      <c r="J46" s="15">
        <v>1555000</v>
      </c>
      <c r="K46" s="6">
        <v>0</v>
      </c>
      <c r="L46" s="7">
        <f t="shared" si="12"/>
        <v>1555000</v>
      </c>
      <c r="M46" s="5">
        <v>426000</v>
      </c>
      <c r="N46" s="6">
        <f t="shared" si="13"/>
        <v>0</v>
      </c>
      <c r="O46" s="7">
        <f t="shared" si="14"/>
        <v>426000</v>
      </c>
      <c r="P46" s="15">
        <v>960000</v>
      </c>
      <c r="Q46" s="6">
        <f t="shared" si="15"/>
        <v>0</v>
      </c>
      <c r="R46" s="7">
        <f t="shared" si="16"/>
        <v>960000</v>
      </c>
      <c r="S46" s="7">
        <v>397600</v>
      </c>
      <c r="T46" s="7">
        <v>0</v>
      </c>
      <c r="U46" s="7">
        <v>397600</v>
      </c>
      <c r="V46" s="7">
        <v>896000</v>
      </c>
      <c r="W46" s="7">
        <v>0</v>
      </c>
      <c r="X46" s="7">
        <v>896000</v>
      </c>
      <c r="Y46" s="7">
        <v>1079000</v>
      </c>
      <c r="Z46" s="7">
        <v>0</v>
      </c>
      <c r="AA46" s="7">
        <v>1079000</v>
      </c>
      <c r="AB46" s="7">
        <v>1148000</v>
      </c>
      <c r="AC46" s="7">
        <v>0</v>
      </c>
      <c r="AD46" s="7">
        <v>1148000</v>
      </c>
      <c r="AE46" s="9">
        <f t="shared" si="17"/>
        <v>369417</v>
      </c>
      <c r="AF46" s="10">
        <f t="shared" si="18"/>
        <v>832488</v>
      </c>
      <c r="AG46" s="9">
        <f t="shared" si="0"/>
        <v>664400</v>
      </c>
      <c r="AH46" s="10">
        <f t="shared" si="1"/>
        <v>1139750</v>
      </c>
      <c r="AI46" s="9">
        <f t="shared" si="2"/>
        <v>605403</v>
      </c>
      <c r="AJ46" s="10">
        <f t="shared" si="3"/>
        <v>1078298</v>
      </c>
      <c r="AK46" s="11">
        <f t="shared" si="19"/>
        <v>426000</v>
      </c>
      <c r="AL46" s="12">
        <f t="shared" si="4"/>
        <v>960000</v>
      </c>
      <c r="AM46" s="9">
        <f t="shared" si="5"/>
        <v>551402</v>
      </c>
      <c r="AN46" s="10">
        <f t="shared" si="6"/>
        <v>1050330</v>
      </c>
      <c r="AO46" s="9">
        <f t="shared" si="20"/>
        <v>40010</v>
      </c>
      <c r="AP46" s="10">
        <f t="shared" si="20"/>
        <v>90165</v>
      </c>
      <c r="AQ46" s="13">
        <f t="shared" si="21"/>
        <v>0.10830578993386877</v>
      </c>
      <c r="AR46" s="14">
        <f t="shared" si="21"/>
        <v>0.1083078675007928</v>
      </c>
      <c r="AS46" s="10">
        <f t="shared" si="22"/>
        <v>426000</v>
      </c>
      <c r="AT46" s="10">
        <f t="shared" si="22"/>
        <v>960000</v>
      </c>
      <c r="AU46" s="10" t="s">
        <v>24</v>
      </c>
      <c r="AV46" s="10">
        <f t="shared" si="23"/>
        <v>426000</v>
      </c>
      <c r="AW46" s="10">
        <f t="shared" si="23"/>
        <v>960000</v>
      </c>
      <c r="AX46" s="10" t="s">
        <v>24</v>
      </c>
    </row>
    <row r="47" spans="1:50" x14ac:dyDescent="0.25">
      <c r="A47" s="1">
        <v>44</v>
      </c>
      <c r="B47" s="2" t="s">
        <v>67</v>
      </c>
      <c r="C47" s="3" t="s">
        <v>23</v>
      </c>
      <c r="D47" s="3">
        <v>1</v>
      </c>
      <c r="E47" s="4" t="s">
        <v>68</v>
      </c>
      <c r="F47" s="4" t="s">
        <v>68</v>
      </c>
      <c r="G47" s="5">
        <v>960000</v>
      </c>
      <c r="H47" s="6">
        <v>0</v>
      </c>
      <c r="I47" s="7">
        <f t="shared" si="11"/>
        <v>960000</v>
      </c>
      <c r="J47" s="15">
        <v>1760000</v>
      </c>
      <c r="K47" s="6">
        <v>0</v>
      </c>
      <c r="L47" s="7">
        <f t="shared" si="12"/>
        <v>1760000</v>
      </c>
      <c r="M47" s="5">
        <v>375000</v>
      </c>
      <c r="N47" s="6">
        <f t="shared" si="13"/>
        <v>0</v>
      </c>
      <c r="O47" s="7">
        <f t="shared" si="14"/>
        <v>375000</v>
      </c>
      <c r="P47" s="15">
        <v>650000</v>
      </c>
      <c r="Q47" s="6">
        <f t="shared" si="15"/>
        <v>0</v>
      </c>
      <c r="R47" s="7">
        <f t="shared" si="16"/>
        <v>650000</v>
      </c>
      <c r="S47" s="7">
        <v>254800</v>
      </c>
      <c r="T47" s="7">
        <v>0</v>
      </c>
      <c r="U47" s="7">
        <v>254800</v>
      </c>
      <c r="V47" s="7">
        <v>483600</v>
      </c>
      <c r="W47" s="7">
        <v>0</v>
      </c>
      <c r="X47" s="7">
        <v>483600</v>
      </c>
      <c r="Y47" s="7">
        <v>397750</v>
      </c>
      <c r="Z47" s="7">
        <v>0</v>
      </c>
      <c r="AA47" s="7">
        <v>397750</v>
      </c>
      <c r="AB47" s="7">
        <v>453500</v>
      </c>
      <c r="AC47" s="7">
        <v>0</v>
      </c>
      <c r="AD47" s="7">
        <v>453500</v>
      </c>
      <c r="AE47" s="9">
        <f>ROUND(MIN(G47,M47,S47,Y47),0)</f>
        <v>254800</v>
      </c>
      <c r="AF47" s="10">
        <f>ROUND(MIN(J47,P47,V47,AB47),0)</f>
        <v>453500</v>
      </c>
      <c r="AG47" s="9">
        <f t="shared" si="0"/>
        <v>496888</v>
      </c>
      <c r="AH47" s="10">
        <f t="shared" si="1"/>
        <v>836775</v>
      </c>
      <c r="AI47" s="9">
        <f t="shared" si="2"/>
        <v>496888</v>
      </c>
      <c r="AJ47" s="10">
        <f t="shared" si="3"/>
        <v>836775</v>
      </c>
      <c r="AK47" s="11">
        <f t="shared" si="19"/>
        <v>386375</v>
      </c>
      <c r="AL47" s="12">
        <f t="shared" si="4"/>
        <v>566800</v>
      </c>
      <c r="AM47" s="9">
        <f>ROUND(GEOMEAN(G47,M47,S47,Y47),0)</f>
        <v>437047</v>
      </c>
      <c r="AN47" s="10">
        <f>ROUND(GEOMEAN(J47,P47,V47,AB47),0)</f>
        <v>707738</v>
      </c>
      <c r="AO47" s="9">
        <f t="shared" si="20"/>
        <v>93038</v>
      </c>
      <c r="AP47" s="10">
        <f t="shared" si="20"/>
        <v>80115</v>
      </c>
      <c r="AQ47" s="13">
        <f t="shared" si="21"/>
        <v>0.36514128728414441</v>
      </c>
      <c r="AR47" s="14">
        <f t="shared" si="21"/>
        <v>0.1766593164277839</v>
      </c>
      <c r="AS47" s="10">
        <f t="shared" si="22"/>
        <v>386375</v>
      </c>
      <c r="AT47" s="10">
        <f t="shared" si="22"/>
        <v>566800</v>
      </c>
      <c r="AU47" s="10" t="s">
        <v>24</v>
      </c>
      <c r="AV47" s="10">
        <f t="shared" si="23"/>
        <v>386375</v>
      </c>
      <c r="AW47" s="10">
        <f t="shared" si="23"/>
        <v>566800</v>
      </c>
      <c r="AX47" s="10" t="s">
        <v>24</v>
      </c>
    </row>
    <row r="48" spans="1:50" x14ac:dyDescent="0.25">
      <c r="A48" s="1">
        <v>45</v>
      </c>
      <c r="B48" s="2" t="s">
        <v>69</v>
      </c>
      <c r="C48" s="3" t="s">
        <v>23</v>
      </c>
      <c r="D48" s="3">
        <v>1</v>
      </c>
      <c r="E48" s="4" t="s">
        <v>68</v>
      </c>
      <c r="F48" s="4" t="s">
        <v>68</v>
      </c>
      <c r="G48" s="5">
        <v>1600000</v>
      </c>
      <c r="H48" s="6">
        <v>0</v>
      </c>
      <c r="I48" s="7">
        <f t="shared" si="11"/>
        <v>1600000</v>
      </c>
      <c r="J48" s="15">
        <v>2400000</v>
      </c>
      <c r="K48" s="6">
        <v>0</v>
      </c>
      <c r="L48" s="7">
        <f t="shared" si="12"/>
        <v>2400000</v>
      </c>
      <c r="M48" s="5">
        <v>950000</v>
      </c>
      <c r="N48" s="6">
        <f t="shared" si="13"/>
        <v>0</v>
      </c>
      <c r="O48" s="7">
        <f t="shared" si="14"/>
        <v>950000</v>
      </c>
      <c r="P48" s="15">
        <v>1700000</v>
      </c>
      <c r="Q48" s="6">
        <f t="shared" si="15"/>
        <v>0</v>
      </c>
      <c r="R48" s="7">
        <f t="shared" si="16"/>
        <v>1700000</v>
      </c>
      <c r="S48" s="7">
        <v>900000</v>
      </c>
      <c r="T48" s="7">
        <v>0</v>
      </c>
      <c r="U48" s="7">
        <v>900000</v>
      </c>
      <c r="V48" s="7">
        <v>1600000</v>
      </c>
      <c r="W48" s="7">
        <v>0</v>
      </c>
      <c r="X48" s="7">
        <v>1600000</v>
      </c>
      <c r="Y48" s="7">
        <v>1032750</v>
      </c>
      <c r="Z48" s="7">
        <v>0</v>
      </c>
      <c r="AA48" s="7">
        <v>1032750</v>
      </c>
      <c r="AB48" s="7">
        <v>1055500</v>
      </c>
      <c r="AC48" s="7">
        <v>0</v>
      </c>
      <c r="AD48" s="7">
        <v>1055500</v>
      </c>
      <c r="AE48" s="9">
        <f t="shared" ref="AE48:AE50" si="24">ROUND(MIN(G48,M48,S48,Y48),0)</f>
        <v>900000</v>
      </c>
      <c r="AF48" s="10">
        <f t="shared" ref="AF48:AF50" si="25">ROUND(MIN(J48,P48,V48,AB48),0)</f>
        <v>1055500</v>
      </c>
      <c r="AG48" s="9">
        <f t="shared" si="0"/>
        <v>1120688</v>
      </c>
      <c r="AH48" s="10">
        <f t="shared" si="1"/>
        <v>1688875</v>
      </c>
      <c r="AI48" s="9">
        <f t="shared" si="2"/>
        <v>1120688</v>
      </c>
      <c r="AJ48" s="10">
        <f t="shared" si="3"/>
        <v>1688875</v>
      </c>
      <c r="AK48" s="11">
        <f t="shared" si="19"/>
        <v>991375</v>
      </c>
      <c r="AL48" s="12">
        <f t="shared" si="4"/>
        <v>1650000</v>
      </c>
      <c r="AM48" s="9">
        <f>ROUND(GEOMEAN(G48,M48,S48,Y48),0)</f>
        <v>1090236</v>
      </c>
      <c r="AN48" s="10">
        <f>ROUND(GEOMEAN(J48,P48,V48,AB48),0)</f>
        <v>1620166</v>
      </c>
      <c r="AO48" s="9">
        <f t="shared" si="20"/>
        <v>64612</v>
      </c>
      <c r="AP48" s="10">
        <f t="shared" si="20"/>
        <v>420375</v>
      </c>
      <c r="AQ48" s="13">
        <f t="shared" si="21"/>
        <v>7.1791111111111111E-2</v>
      </c>
      <c r="AR48" s="14">
        <f t="shared" si="21"/>
        <v>0.39827096162955944</v>
      </c>
      <c r="AS48" s="10">
        <f t="shared" si="22"/>
        <v>991375</v>
      </c>
      <c r="AT48" s="10">
        <f t="shared" si="22"/>
        <v>1650000</v>
      </c>
      <c r="AU48" s="10" t="s">
        <v>24</v>
      </c>
      <c r="AV48" s="10">
        <f t="shared" si="23"/>
        <v>991375</v>
      </c>
      <c r="AW48" s="10">
        <f t="shared" si="23"/>
        <v>1650000</v>
      </c>
      <c r="AX48" s="10" t="s">
        <v>24</v>
      </c>
    </row>
    <row r="49" spans="1:50" x14ac:dyDescent="0.25">
      <c r="A49" s="1">
        <v>46</v>
      </c>
      <c r="B49" s="2" t="s">
        <v>70</v>
      </c>
      <c r="C49" s="3" t="s">
        <v>23</v>
      </c>
      <c r="D49" s="3">
        <v>1</v>
      </c>
      <c r="E49" s="4" t="s">
        <v>68</v>
      </c>
      <c r="F49" s="4" t="s">
        <v>68</v>
      </c>
      <c r="G49" s="5">
        <v>868000</v>
      </c>
      <c r="H49" s="6">
        <v>0</v>
      </c>
      <c r="I49" s="7">
        <f t="shared" si="11"/>
        <v>868000</v>
      </c>
      <c r="J49" s="15">
        <v>1668000</v>
      </c>
      <c r="K49" s="6">
        <v>0</v>
      </c>
      <c r="L49" s="7">
        <f t="shared" si="12"/>
        <v>1668000</v>
      </c>
      <c r="M49" s="5">
        <v>450000</v>
      </c>
      <c r="N49" s="6">
        <f t="shared" si="13"/>
        <v>0</v>
      </c>
      <c r="O49" s="7">
        <f t="shared" si="14"/>
        <v>450000</v>
      </c>
      <c r="P49" s="15">
        <v>850000</v>
      </c>
      <c r="Q49" s="6">
        <f t="shared" si="15"/>
        <v>0</v>
      </c>
      <c r="R49" s="7">
        <f t="shared" si="16"/>
        <v>850000</v>
      </c>
      <c r="S49" s="7">
        <v>400400</v>
      </c>
      <c r="T49" s="7">
        <v>0</v>
      </c>
      <c r="U49" s="7">
        <v>400400</v>
      </c>
      <c r="V49" s="7">
        <v>602800</v>
      </c>
      <c r="W49" s="7">
        <v>0</v>
      </c>
      <c r="X49" s="7">
        <v>602800</v>
      </c>
      <c r="Y49" s="7">
        <v>460750</v>
      </c>
      <c r="Z49" s="7">
        <v>0</v>
      </c>
      <c r="AA49" s="7">
        <v>460750</v>
      </c>
      <c r="AB49" s="7">
        <v>492500</v>
      </c>
      <c r="AC49" s="7">
        <v>0</v>
      </c>
      <c r="AD49" s="7">
        <v>492500</v>
      </c>
      <c r="AE49" s="9">
        <f t="shared" si="24"/>
        <v>400400</v>
      </c>
      <c r="AF49" s="10">
        <f t="shared" si="25"/>
        <v>492500</v>
      </c>
      <c r="AG49" s="9">
        <f t="shared" si="0"/>
        <v>544788</v>
      </c>
      <c r="AH49" s="10">
        <f t="shared" si="1"/>
        <v>903325</v>
      </c>
      <c r="AI49" s="9">
        <f t="shared" si="2"/>
        <v>544788</v>
      </c>
      <c r="AJ49" s="10">
        <f t="shared" si="3"/>
        <v>903325</v>
      </c>
      <c r="AK49" s="11">
        <f t="shared" si="19"/>
        <v>455375</v>
      </c>
      <c r="AL49" s="12">
        <f t="shared" si="4"/>
        <v>726400</v>
      </c>
      <c r="AM49" s="9">
        <f>ROUND(GEOMEAN(G49,M49,S49,Y49),0)</f>
        <v>518111</v>
      </c>
      <c r="AN49" s="10">
        <f>ROUND(GEOMEAN(J49,P49,V49,AB49),0)</f>
        <v>805469</v>
      </c>
      <c r="AO49" s="9">
        <f t="shared" si="20"/>
        <v>38873</v>
      </c>
      <c r="AP49" s="10">
        <f t="shared" si="20"/>
        <v>165392</v>
      </c>
      <c r="AQ49" s="13">
        <f t="shared" si="21"/>
        <v>9.7085414585414587E-2</v>
      </c>
      <c r="AR49" s="14">
        <f t="shared" si="21"/>
        <v>0.33582131979695429</v>
      </c>
      <c r="AS49" s="10">
        <f t="shared" si="22"/>
        <v>455375</v>
      </c>
      <c r="AT49" s="10">
        <f t="shared" si="22"/>
        <v>726400</v>
      </c>
      <c r="AU49" s="10" t="s">
        <v>24</v>
      </c>
      <c r="AV49" s="10">
        <f t="shared" si="23"/>
        <v>455375</v>
      </c>
      <c r="AW49" s="10">
        <f t="shared" si="23"/>
        <v>726400</v>
      </c>
      <c r="AX49" s="10" t="s">
        <v>24</v>
      </c>
    </row>
    <row r="50" spans="1:50" x14ac:dyDescent="0.25">
      <c r="A50" s="1">
        <v>47</v>
      </c>
      <c r="B50" s="2" t="s">
        <v>71</v>
      </c>
      <c r="C50" s="3" t="s">
        <v>23</v>
      </c>
      <c r="D50" s="3">
        <v>1</v>
      </c>
      <c r="E50" s="4" t="s">
        <v>68</v>
      </c>
      <c r="F50" s="4" t="s">
        <v>68</v>
      </c>
      <c r="G50" s="5">
        <v>700000</v>
      </c>
      <c r="H50" s="6">
        <v>0</v>
      </c>
      <c r="I50" s="7">
        <f t="shared" si="11"/>
        <v>700000</v>
      </c>
      <c r="J50" s="15">
        <v>1500000</v>
      </c>
      <c r="K50" s="6">
        <v>0</v>
      </c>
      <c r="L50" s="7">
        <f t="shared" si="12"/>
        <v>1500000</v>
      </c>
      <c r="M50" s="5">
        <v>160000</v>
      </c>
      <c r="N50" s="6">
        <f t="shared" si="13"/>
        <v>0</v>
      </c>
      <c r="O50" s="7">
        <f t="shared" si="14"/>
        <v>160000</v>
      </c>
      <c r="P50" s="15">
        <v>450000</v>
      </c>
      <c r="Q50" s="6">
        <f t="shared" si="15"/>
        <v>0</v>
      </c>
      <c r="R50" s="7">
        <f t="shared" si="16"/>
        <v>450000</v>
      </c>
      <c r="S50" s="7">
        <v>145000</v>
      </c>
      <c r="T50" s="7">
        <v>0</v>
      </c>
      <c r="U50" s="7">
        <v>145000</v>
      </c>
      <c r="V50" s="7">
        <v>383600</v>
      </c>
      <c r="W50" s="7">
        <v>0</v>
      </c>
      <c r="X50" s="7">
        <v>383600</v>
      </c>
      <c r="Y50" s="7">
        <v>280500</v>
      </c>
      <c r="Z50" s="7">
        <v>0</v>
      </c>
      <c r="AA50" s="7">
        <v>280500</v>
      </c>
      <c r="AB50" s="7">
        <v>320500</v>
      </c>
      <c r="AC50" s="7">
        <v>0</v>
      </c>
      <c r="AD50" s="7">
        <v>320500</v>
      </c>
      <c r="AE50" s="9">
        <f t="shared" si="24"/>
        <v>145000</v>
      </c>
      <c r="AF50" s="10">
        <f t="shared" si="25"/>
        <v>320500</v>
      </c>
      <c r="AG50" s="9">
        <f t="shared" si="0"/>
        <v>321375</v>
      </c>
      <c r="AH50" s="10">
        <f t="shared" si="1"/>
        <v>663525</v>
      </c>
      <c r="AI50" s="9">
        <f t="shared" si="2"/>
        <v>321375</v>
      </c>
      <c r="AJ50" s="10">
        <f t="shared" si="3"/>
        <v>663525</v>
      </c>
      <c r="AK50" s="11">
        <f t="shared" si="19"/>
        <v>220250</v>
      </c>
      <c r="AL50" s="12">
        <f t="shared" si="4"/>
        <v>416800</v>
      </c>
      <c r="AM50" s="9">
        <f>ROUND(GEOMEAN(G50,M50,S50,Y50),0)</f>
        <v>259794</v>
      </c>
      <c r="AN50" s="10">
        <f>ROUND(GEOMEAN(J50,P50,V50,AB50),0)</f>
        <v>536726</v>
      </c>
      <c r="AO50" s="9">
        <f t="shared" si="20"/>
        <v>53210</v>
      </c>
      <c r="AP50" s="10">
        <f t="shared" si="20"/>
        <v>68094</v>
      </c>
      <c r="AQ50" s="13">
        <f t="shared" si="21"/>
        <v>0.36696551724137932</v>
      </c>
      <c r="AR50" s="14">
        <f t="shared" si="21"/>
        <v>0.21246177847113884</v>
      </c>
      <c r="AS50" s="10">
        <f t="shared" si="22"/>
        <v>220250</v>
      </c>
      <c r="AT50" s="10">
        <f t="shared" si="22"/>
        <v>416800</v>
      </c>
      <c r="AU50" s="10" t="s">
        <v>24</v>
      </c>
      <c r="AV50" s="10">
        <f t="shared" si="23"/>
        <v>220250</v>
      </c>
      <c r="AW50" s="10">
        <f t="shared" si="23"/>
        <v>416800</v>
      </c>
      <c r="AX50" s="10" t="s">
        <v>24</v>
      </c>
    </row>
    <row r="51" spans="1:50" ht="22.5" x14ac:dyDescent="0.25">
      <c r="A51" s="1">
        <v>48</v>
      </c>
      <c r="B51" s="2" t="s">
        <v>22</v>
      </c>
      <c r="C51" s="3" t="s">
        <v>72</v>
      </c>
      <c r="D51" s="3">
        <v>1</v>
      </c>
      <c r="E51" s="4">
        <v>778376.3322307975</v>
      </c>
      <c r="F51" s="4">
        <v>1128021.3156927601</v>
      </c>
      <c r="G51" s="5">
        <v>1548000</v>
      </c>
      <c r="H51" s="6">
        <v>0</v>
      </c>
      <c r="I51" s="7">
        <f t="shared" si="11"/>
        <v>1548000</v>
      </c>
      <c r="J51" s="15">
        <v>2348000</v>
      </c>
      <c r="K51" s="6">
        <v>0</v>
      </c>
      <c r="L51" s="7">
        <f t="shared" si="12"/>
        <v>2348000</v>
      </c>
      <c r="M51" s="5">
        <v>897600</v>
      </c>
      <c r="N51" s="6">
        <f t="shared" si="13"/>
        <v>0</v>
      </c>
      <c r="O51" s="7">
        <f t="shared" si="14"/>
        <v>897600</v>
      </c>
      <c r="P51" s="15">
        <v>1300800</v>
      </c>
      <c r="Q51" s="6">
        <f t="shared" si="15"/>
        <v>0</v>
      </c>
      <c r="R51" s="7">
        <f t="shared" si="16"/>
        <v>1300800</v>
      </c>
      <c r="S51" s="7">
        <v>837760</v>
      </c>
      <c r="T51" s="7">
        <v>0</v>
      </c>
      <c r="U51" s="7">
        <v>837760</v>
      </c>
      <c r="V51" s="7">
        <v>1214080</v>
      </c>
      <c r="W51" s="7">
        <v>0</v>
      </c>
      <c r="X51" s="7">
        <v>1214080</v>
      </c>
      <c r="Y51" s="7">
        <v>1000450</v>
      </c>
      <c r="Z51" s="7">
        <v>0</v>
      </c>
      <c r="AA51" s="7">
        <v>1000450</v>
      </c>
      <c r="AB51" s="7">
        <v>1248500</v>
      </c>
      <c r="AC51" s="7">
        <v>0</v>
      </c>
      <c r="AD51" s="7">
        <v>1248500</v>
      </c>
      <c r="AE51" s="9">
        <f t="shared" si="17"/>
        <v>778376</v>
      </c>
      <c r="AF51" s="10">
        <f t="shared" si="18"/>
        <v>1128021</v>
      </c>
      <c r="AG51" s="9">
        <f t="shared" si="0"/>
        <v>1070953</v>
      </c>
      <c r="AH51" s="10">
        <f t="shared" si="1"/>
        <v>1527845</v>
      </c>
      <c r="AI51" s="9">
        <f t="shared" si="2"/>
        <v>1012437</v>
      </c>
      <c r="AJ51" s="10">
        <f t="shared" si="3"/>
        <v>1447880</v>
      </c>
      <c r="AK51" s="11">
        <f t="shared" si="19"/>
        <v>897600</v>
      </c>
      <c r="AL51" s="12">
        <f t="shared" si="4"/>
        <v>1248500</v>
      </c>
      <c r="AM51" s="9">
        <f t="shared" ref="AM51:AM93" si="26">ROUND(GEOMEAN(E51,G51,M51,S51,Y51),0)</f>
        <v>980554</v>
      </c>
      <c r="AN51" s="10">
        <f t="shared" ref="AN51:AN93" si="27">ROUND(GEOMEAN(F51,J51,P51,V51,AB51),0)</f>
        <v>1391786</v>
      </c>
      <c r="AO51" s="9">
        <f t="shared" si="20"/>
        <v>84304</v>
      </c>
      <c r="AP51" s="10">
        <f t="shared" si="20"/>
        <v>85192</v>
      </c>
      <c r="AQ51" s="13">
        <f t="shared" si="21"/>
        <v>0.108307553161968</v>
      </c>
      <c r="AR51" s="14">
        <f t="shared" si="21"/>
        <v>7.5523416673980354E-2</v>
      </c>
      <c r="AS51" s="10">
        <f t="shared" si="22"/>
        <v>897600</v>
      </c>
      <c r="AT51" s="10">
        <f t="shared" si="22"/>
        <v>1248500</v>
      </c>
      <c r="AU51" s="10" t="s">
        <v>24</v>
      </c>
      <c r="AV51" s="10">
        <f t="shared" si="23"/>
        <v>897600</v>
      </c>
      <c r="AW51" s="10">
        <f t="shared" si="23"/>
        <v>1248500</v>
      </c>
      <c r="AX51" s="10" t="s">
        <v>24</v>
      </c>
    </row>
    <row r="52" spans="1:50" ht="22.5" x14ac:dyDescent="0.25">
      <c r="A52" s="1">
        <v>49</v>
      </c>
      <c r="B52" s="2" t="s">
        <v>25</v>
      </c>
      <c r="C52" s="3" t="s">
        <v>72</v>
      </c>
      <c r="D52" s="3">
        <v>1</v>
      </c>
      <c r="E52" s="4">
        <v>457868.43072399852</v>
      </c>
      <c r="F52" s="4">
        <v>863706.35795663355</v>
      </c>
      <c r="G52" s="5">
        <v>1240000</v>
      </c>
      <c r="H52" s="6">
        <v>0</v>
      </c>
      <c r="I52" s="7">
        <f t="shared" si="11"/>
        <v>1240000</v>
      </c>
      <c r="J52" s="15">
        <v>2040000</v>
      </c>
      <c r="K52" s="6">
        <v>0</v>
      </c>
      <c r="L52" s="7">
        <f t="shared" si="12"/>
        <v>2040000</v>
      </c>
      <c r="M52" s="5">
        <v>528000</v>
      </c>
      <c r="N52" s="6">
        <f t="shared" si="13"/>
        <v>0</v>
      </c>
      <c r="O52" s="7">
        <f t="shared" si="14"/>
        <v>528000</v>
      </c>
      <c r="P52" s="15">
        <v>996000</v>
      </c>
      <c r="Q52" s="6">
        <f t="shared" si="15"/>
        <v>0</v>
      </c>
      <c r="R52" s="7">
        <f t="shared" si="16"/>
        <v>996000</v>
      </c>
      <c r="S52" s="7">
        <v>492800</v>
      </c>
      <c r="T52" s="7">
        <v>0</v>
      </c>
      <c r="U52" s="7">
        <v>492800</v>
      </c>
      <c r="V52" s="7">
        <v>929600</v>
      </c>
      <c r="W52" s="7">
        <v>0</v>
      </c>
      <c r="X52" s="7">
        <v>929600</v>
      </c>
      <c r="Y52" s="7">
        <v>1288100</v>
      </c>
      <c r="Z52" s="7">
        <v>0</v>
      </c>
      <c r="AA52" s="7">
        <v>1288100</v>
      </c>
      <c r="AB52" s="7">
        <v>1354100</v>
      </c>
      <c r="AC52" s="7">
        <v>0</v>
      </c>
      <c r="AD52" s="7">
        <v>1354100</v>
      </c>
      <c r="AE52" s="9">
        <f t="shared" si="17"/>
        <v>457868</v>
      </c>
      <c r="AF52" s="10">
        <f t="shared" si="18"/>
        <v>863706</v>
      </c>
      <c r="AG52" s="9">
        <f t="shared" si="0"/>
        <v>887225</v>
      </c>
      <c r="AH52" s="10">
        <f t="shared" si="1"/>
        <v>1329925</v>
      </c>
      <c r="AI52" s="9">
        <f t="shared" si="2"/>
        <v>801354</v>
      </c>
      <c r="AJ52" s="10">
        <f t="shared" si="3"/>
        <v>1236681</v>
      </c>
      <c r="AK52" s="11">
        <f t="shared" si="19"/>
        <v>528000</v>
      </c>
      <c r="AL52" s="12">
        <f t="shared" si="4"/>
        <v>996000</v>
      </c>
      <c r="AM52" s="9">
        <f t="shared" si="26"/>
        <v>717601</v>
      </c>
      <c r="AN52" s="10">
        <f t="shared" si="27"/>
        <v>1171765</v>
      </c>
      <c r="AO52" s="9">
        <f t="shared" si="20"/>
        <v>49591</v>
      </c>
      <c r="AP52" s="10">
        <f t="shared" si="20"/>
        <v>93546</v>
      </c>
      <c r="AQ52" s="13">
        <f t="shared" si="21"/>
        <v>0.10830850812898041</v>
      </c>
      <c r="AR52" s="14">
        <f t="shared" si="21"/>
        <v>0.10830768803273336</v>
      </c>
      <c r="AS52" s="10">
        <f t="shared" si="22"/>
        <v>528000</v>
      </c>
      <c r="AT52" s="10">
        <f t="shared" si="22"/>
        <v>996000</v>
      </c>
      <c r="AU52" s="10" t="s">
        <v>24</v>
      </c>
      <c r="AV52" s="10">
        <f t="shared" si="23"/>
        <v>528000</v>
      </c>
      <c r="AW52" s="10">
        <f t="shared" si="23"/>
        <v>996000</v>
      </c>
      <c r="AX52" s="10" t="s">
        <v>24</v>
      </c>
    </row>
    <row r="53" spans="1:50" ht="22.5" x14ac:dyDescent="0.25">
      <c r="A53" s="1">
        <v>50</v>
      </c>
      <c r="B53" s="2" t="s">
        <v>26</v>
      </c>
      <c r="C53" s="3" t="s">
        <v>72</v>
      </c>
      <c r="D53" s="3">
        <v>1</v>
      </c>
      <c r="E53" s="4">
        <v>416244.02793090773</v>
      </c>
      <c r="F53" s="4">
        <v>770051.45167217928</v>
      </c>
      <c r="G53" s="5">
        <v>1200000</v>
      </c>
      <c r="H53" s="6">
        <v>0</v>
      </c>
      <c r="I53" s="7">
        <f t="shared" si="11"/>
        <v>1200000</v>
      </c>
      <c r="J53" s="15">
        <v>2000000</v>
      </c>
      <c r="K53" s="6">
        <v>0</v>
      </c>
      <c r="L53" s="7">
        <f t="shared" si="12"/>
        <v>2000000</v>
      </c>
      <c r="M53" s="5">
        <v>480000</v>
      </c>
      <c r="N53" s="6">
        <f t="shared" si="13"/>
        <v>0</v>
      </c>
      <c r="O53" s="7">
        <f t="shared" si="14"/>
        <v>480000</v>
      </c>
      <c r="P53" s="15">
        <v>888000</v>
      </c>
      <c r="Q53" s="6">
        <f t="shared" si="15"/>
        <v>0</v>
      </c>
      <c r="R53" s="7">
        <f t="shared" si="16"/>
        <v>888000</v>
      </c>
      <c r="S53" s="7">
        <v>448000</v>
      </c>
      <c r="T53" s="7">
        <v>0</v>
      </c>
      <c r="U53" s="7">
        <v>448000</v>
      </c>
      <c r="V53" s="7">
        <v>828800</v>
      </c>
      <c r="W53" s="7">
        <v>0</v>
      </c>
      <c r="X53" s="7">
        <v>828800</v>
      </c>
      <c r="Y53" s="7">
        <v>1130800</v>
      </c>
      <c r="Z53" s="7">
        <v>0</v>
      </c>
      <c r="AA53" s="7">
        <v>1130800</v>
      </c>
      <c r="AB53" s="7">
        <v>1287000</v>
      </c>
      <c r="AC53" s="7">
        <v>0</v>
      </c>
      <c r="AD53" s="7">
        <v>1287000</v>
      </c>
      <c r="AE53" s="9">
        <f t="shared" si="17"/>
        <v>416244</v>
      </c>
      <c r="AF53" s="10">
        <f t="shared" si="18"/>
        <v>770051</v>
      </c>
      <c r="AG53" s="9">
        <f t="shared" si="0"/>
        <v>814700</v>
      </c>
      <c r="AH53" s="10">
        <f t="shared" si="1"/>
        <v>1250950</v>
      </c>
      <c r="AI53" s="9">
        <f t="shared" si="2"/>
        <v>735009</v>
      </c>
      <c r="AJ53" s="10">
        <f t="shared" si="3"/>
        <v>1154770</v>
      </c>
      <c r="AK53" s="11">
        <f t="shared" si="19"/>
        <v>480000</v>
      </c>
      <c r="AL53" s="12">
        <f t="shared" si="4"/>
        <v>888000</v>
      </c>
      <c r="AM53" s="9">
        <f t="shared" si="26"/>
        <v>655974</v>
      </c>
      <c r="AN53" s="10">
        <f t="shared" si="27"/>
        <v>1078445</v>
      </c>
      <c r="AO53" s="9">
        <f t="shared" si="20"/>
        <v>45082</v>
      </c>
      <c r="AP53" s="10">
        <f t="shared" si="20"/>
        <v>83403</v>
      </c>
      <c r="AQ53" s="13">
        <f t="shared" si="21"/>
        <v>0.10830666628227674</v>
      </c>
      <c r="AR53" s="14">
        <f t="shared" si="21"/>
        <v>0.1083084107416262</v>
      </c>
      <c r="AS53" s="10">
        <f t="shared" si="22"/>
        <v>480000</v>
      </c>
      <c r="AT53" s="10">
        <f t="shared" si="22"/>
        <v>888000</v>
      </c>
      <c r="AU53" s="10" t="s">
        <v>24</v>
      </c>
      <c r="AV53" s="10">
        <f t="shared" si="23"/>
        <v>480000</v>
      </c>
      <c r="AW53" s="10">
        <f t="shared" si="23"/>
        <v>888000</v>
      </c>
      <c r="AX53" s="10" t="s">
        <v>24</v>
      </c>
    </row>
    <row r="54" spans="1:50" ht="22.5" x14ac:dyDescent="0.25">
      <c r="A54" s="1">
        <v>51</v>
      </c>
      <c r="B54" s="2" t="s">
        <v>27</v>
      </c>
      <c r="C54" s="3" t="s">
        <v>72</v>
      </c>
      <c r="D54" s="3">
        <v>1</v>
      </c>
      <c r="E54" s="4">
        <v>353807.4237412716</v>
      </c>
      <c r="F54" s="4">
        <v>513020.76442484377</v>
      </c>
      <c r="G54" s="5">
        <v>1140000</v>
      </c>
      <c r="H54" s="6">
        <v>0</v>
      </c>
      <c r="I54" s="7">
        <f t="shared" si="11"/>
        <v>1140000</v>
      </c>
      <c r="J54" s="15">
        <v>1940000</v>
      </c>
      <c r="K54" s="6">
        <v>0</v>
      </c>
      <c r="L54" s="7">
        <f t="shared" si="12"/>
        <v>1940000</v>
      </c>
      <c r="M54" s="5">
        <v>408000</v>
      </c>
      <c r="N54" s="6">
        <f t="shared" si="13"/>
        <v>0</v>
      </c>
      <c r="O54" s="7">
        <f t="shared" si="14"/>
        <v>408000</v>
      </c>
      <c r="P54" s="15">
        <v>591600</v>
      </c>
      <c r="Q54" s="6">
        <f t="shared" si="15"/>
        <v>0</v>
      </c>
      <c r="R54" s="7">
        <f t="shared" si="16"/>
        <v>591600</v>
      </c>
      <c r="S54" s="7">
        <v>380800</v>
      </c>
      <c r="T54" s="7">
        <v>0</v>
      </c>
      <c r="U54" s="7">
        <v>380800</v>
      </c>
      <c r="V54" s="7">
        <v>552160</v>
      </c>
      <c r="W54" s="7">
        <v>0</v>
      </c>
      <c r="X54" s="7">
        <v>552160</v>
      </c>
      <c r="Y54" s="7">
        <v>1021900.0000000001</v>
      </c>
      <c r="Z54" s="7">
        <v>0</v>
      </c>
      <c r="AA54" s="7">
        <v>1021900.0000000001</v>
      </c>
      <c r="AB54" s="7">
        <v>1139050</v>
      </c>
      <c r="AC54" s="7">
        <v>0</v>
      </c>
      <c r="AD54" s="7">
        <v>1139050</v>
      </c>
      <c r="AE54" s="9">
        <f t="shared" si="17"/>
        <v>353807</v>
      </c>
      <c r="AF54" s="10">
        <f t="shared" si="18"/>
        <v>513021</v>
      </c>
      <c r="AG54" s="9">
        <f t="shared" si="0"/>
        <v>737675</v>
      </c>
      <c r="AH54" s="10">
        <f t="shared" si="1"/>
        <v>1055703</v>
      </c>
      <c r="AI54" s="9">
        <f t="shared" si="2"/>
        <v>660901</v>
      </c>
      <c r="AJ54" s="10">
        <f t="shared" si="3"/>
        <v>947166</v>
      </c>
      <c r="AK54" s="11">
        <f t="shared" si="19"/>
        <v>408000</v>
      </c>
      <c r="AL54" s="12">
        <f t="shared" si="4"/>
        <v>591600</v>
      </c>
      <c r="AM54" s="9">
        <f t="shared" si="26"/>
        <v>577148</v>
      </c>
      <c r="AN54" s="10">
        <f t="shared" si="27"/>
        <v>819812</v>
      </c>
      <c r="AO54" s="9">
        <f t="shared" si="20"/>
        <v>38320</v>
      </c>
      <c r="AP54" s="10">
        <f t="shared" si="20"/>
        <v>55564</v>
      </c>
      <c r="AQ54" s="13">
        <f t="shared" si="21"/>
        <v>0.10830763664935968</v>
      </c>
      <c r="AR54" s="14">
        <f t="shared" si="21"/>
        <v>0.10830745719960781</v>
      </c>
      <c r="AS54" s="10">
        <f t="shared" si="22"/>
        <v>408000</v>
      </c>
      <c r="AT54" s="10">
        <f t="shared" si="22"/>
        <v>591600</v>
      </c>
      <c r="AU54" s="10" t="s">
        <v>24</v>
      </c>
      <c r="AV54" s="10">
        <f t="shared" si="23"/>
        <v>408000</v>
      </c>
      <c r="AW54" s="10">
        <f t="shared" si="23"/>
        <v>591600</v>
      </c>
      <c r="AX54" s="10" t="s">
        <v>24</v>
      </c>
    </row>
    <row r="55" spans="1:50" ht="22.5" x14ac:dyDescent="0.25">
      <c r="A55" s="1">
        <v>52</v>
      </c>
      <c r="B55" s="2" t="s">
        <v>28</v>
      </c>
      <c r="C55" s="3" t="s">
        <v>72</v>
      </c>
      <c r="D55" s="3">
        <v>1</v>
      </c>
      <c r="E55" s="4">
        <v>2060407.9382579932</v>
      </c>
      <c r="F55" s="4">
        <v>2986550.9004042628</v>
      </c>
      <c r="G55" s="5">
        <v>2780000</v>
      </c>
      <c r="H55" s="6">
        <v>0</v>
      </c>
      <c r="I55" s="7">
        <f t="shared" si="11"/>
        <v>2780000</v>
      </c>
      <c r="J55" s="15">
        <v>3580000</v>
      </c>
      <c r="K55" s="6">
        <v>0</v>
      </c>
      <c r="L55" s="7">
        <f t="shared" si="12"/>
        <v>3580000</v>
      </c>
      <c r="M55" s="5">
        <v>2376000</v>
      </c>
      <c r="N55" s="6">
        <f t="shared" si="13"/>
        <v>0</v>
      </c>
      <c r="O55" s="7">
        <f t="shared" si="14"/>
        <v>2376000</v>
      </c>
      <c r="P55" s="15">
        <v>3444000</v>
      </c>
      <c r="Q55" s="6">
        <f t="shared" si="15"/>
        <v>0</v>
      </c>
      <c r="R55" s="7">
        <f t="shared" si="16"/>
        <v>3444000</v>
      </c>
      <c r="S55" s="7">
        <v>2217600</v>
      </c>
      <c r="T55" s="7">
        <v>0</v>
      </c>
      <c r="U55" s="7">
        <v>2217600</v>
      </c>
      <c r="V55" s="7">
        <v>3214400</v>
      </c>
      <c r="W55" s="7">
        <v>0</v>
      </c>
      <c r="X55" s="7">
        <v>3214400</v>
      </c>
      <c r="Y55" s="7">
        <v>2285800</v>
      </c>
      <c r="Z55" s="7">
        <v>0</v>
      </c>
      <c r="AA55" s="7">
        <v>2285800</v>
      </c>
      <c r="AB55" s="7">
        <v>2349600</v>
      </c>
      <c r="AC55" s="7">
        <v>0</v>
      </c>
      <c r="AD55" s="7">
        <v>2349600</v>
      </c>
      <c r="AE55" s="9">
        <f t="shared" si="17"/>
        <v>2060408</v>
      </c>
      <c r="AF55" s="10">
        <f t="shared" si="18"/>
        <v>2349600</v>
      </c>
      <c r="AG55" s="9">
        <f t="shared" si="0"/>
        <v>2414850</v>
      </c>
      <c r="AH55" s="10">
        <f t="shared" si="1"/>
        <v>3147000</v>
      </c>
      <c r="AI55" s="9">
        <f t="shared" si="2"/>
        <v>2343962</v>
      </c>
      <c r="AJ55" s="10">
        <f t="shared" si="3"/>
        <v>3114910</v>
      </c>
      <c r="AK55" s="11">
        <f t="shared" si="19"/>
        <v>2285800</v>
      </c>
      <c r="AL55" s="12">
        <f t="shared" si="4"/>
        <v>3214400</v>
      </c>
      <c r="AM55" s="9">
        <f t="shared" si="26"/>
        <v>2332132</v>
      </c>
      <c r="AN55" s="10">
        <f t="shared" si="27"/>
        <v>3082066</v>
      </c>
      <c r="AO55" s="9">
        <f t="shared" si="20"/>
        <v>159376</v>
      </c>
      <c r="AP55" s="10">
        <f t="shared" si="20"/>
        <v>611506</v>
      </c>
      <c r="AQ55" s="13">
        <f t="shared" si="21"/>
        <v>7.7351670154648985E-2</v>
      </c>
      <c r="AR55" s="14">
        <f t="shared" si="21"/>
        <v>0.26025961865849506</v>
      </c>
      <c r="AS55" s="10">
        <f t="shared" si="22"/>
        <v>2285800</v>
      </c>
      <c r="AT55" s="10">
        <f t="shared" si="22"/>
        <v>3214400</v>
      </c>
      <c r="AU55" s="10" t="s">
        <v>24</v>
      </c>
      <c r="AV55" s="10">
        <f t="shared" si="23"/>
        <v>2285800</v>
      </c>
      <c r="AW55" s="10">
        <f t="shared" si="23"/>
        <v>3214400</v>
      </c>
      <c r="AX55" s="10" t="s">
        <v>24</v>
      </c>
    </row>
    <row r="56" spans="1:50" ht="22.5" x14ac:dyDescent="0.25">
      <c r="A56" s="1">
        <v>53</v>
      </c>
      <c r="B56" s="2" t="s">
        <v>29</v>
      </c>
      <c r="C56" s="3" t="s">
        <v>72</v>
      </c>
      <c r="D56" s="3">
        <v>1</v>
      </c>
      <c r="E56" s="4">
        <v>1852285.9242925395</v>
      </c>
      <c r="F56" s="4">
        <v>2851271.5913267178</v>
      </c>
      <c r="G56" s="5">
        <v>2580000</v>
      </c>
      <c r="H56" s="6">
        <v>0</v>
      </c>
      <c r="I56" s="7">
        <f t="shared" si="11"/>
        <v>2580000</v>
      </c>
      <c r="J56" s="15">
        <v>3380000</v>
      </c>
      <c r="K56" s="6">
        <v>0</v>
      </c>
      <c r="L56" s="7">
        <f t="shared" si="12"/>
        <v>3380000</v>
      </c>
      <c r="M56" s="5">
        <v>2136000</v>
      </c>
      <c r="N56" s="6">
        <f t="shared" si="13"/>
        <v>0</v>
      </c>
      <c r="O56" s="7">
        <f t="shared" si="14"/>
        <v>2136000</v>
      </c>
      <c r="P56" s="15">
        <v>3288000</v>
      </c>
      <c r="Q56" s="6">
        <f t="shared" si="15"/>
        <v>0</v>
      </c>
      <c r="R56" s="7">
        <f t="shared" si="16"/>
        <v>3288000</v>
      </c>
      <c r="S56" s="7">
        <v>1993600</v>
      </c>
      <c r="T56" s="7">
        <v>0</v>
      </c>
      <c r="U56" s="7">
        <v>1993600</v>
      </c>
      <c r="V56" s="7">
        <v>3068800</v>
      </c>
      <c r="W56" s="7">
        <v>0</v>
      </c>
      <c r="X56" s="7">
        <v>3068800</v>
      </c>
      <c r="Y56" s="7">
        <v>1516350</v>
      </c>
      <c r="Z56" s="7">
        <v>0</v>
      </c>
      <c r="AA56" s="7">
        <v>1516350</v>
      </c>
      <c r="AB56" s="7">
        <v>1822150</v>
      </c>
      <c r="AC56" s="7">
        <v>0</v>
      </c>
      <c r="AD56" s="7">
        <v>1822150</v>
      </c>
      <c r="AE56" s="9">
        <f t="shared" si="17"/>
        <v>1516350</v>
      </c>
      <c r="AF56" s="10">
        <f t="shared" si="18"/>
        <v>1822150</v>
      </c>
      <c r="AG56" s="9">
        <f t="shared" si="0"/>
        <v>2056488</v>
      </c>
      <c r="AH56" s="10">
        <f t="shared" si="1"/>
        <v>2889738</v>
      </c>
      <c r="AI56" s="9">
        <f t="shared" si="2"/>
        <v>2015647</v>
      </c>
      <c r="AJ56" s="10">
        <f t="shared" si="3"/>
        <v>2882044</v>
      </c>
      <c r="AK56" s="11">
        <f t="shared" si="19"/>
        <v>1993600</v>
      </c>
      <c r="AL56" s="10">
        <f t="shared" si="4"/>
        <v>3068800</v>
      </c>
      <c r="AM56" s="9">
        <f t="shared" si="26"/>
        <v>1985516</v>
      </c>
      <c r="AN56" s="20">
        <f t="shared" si="27"/>
        <v>2816359</v>
      </c>
      <c r="AO56" s="9">
        <f t="shared" si="20"/>
        <v>337467</v>
      </c>
      <c r="AP56" s="10">
        <f t="shared" si="20"/>
        <v>881515</v>
      </c>
      <c r="AQ56" s="13">
        <f t="shared" si="21"/>
        <v>0.22255218122465131</v>
      </c>
      <c r="AR56" s="14">
        <f t="shared" si="21"/>
        <v>0.48377740581181572</v>
      </c>
      <c r="AS56" s="10">
        <f t="shared" si="22"/>
        <v>1993600</v>
      </c>
      <c r="AT56" s="10">
        <f t="shared" si="22"/>
        <v>3068800</v>
      </c>
      <c r="AU56" s="10" t="s">
        <v>24</v>
      </c>
      <c r="AV56" s="10">
        <f t="shared" si="23"/>
        <v>1993600</v>
      </c>
      <c r="AW56" s="10">
        <f t="shared" si="23"/>
        <v>3068800</v>
      </c>
      <c r="AX56" s="10" t="s">
        <v>81</v>
      </c>
    </row>
    <row r="57" spans="1:50" ht="22.5" x14ac:dyDescent="0.25">
      <c r="A57" s="1">
        <v>54</v>
      </c>
      <c r="B57" s="2" t="s">
        <v>48</v>
      </c>
      <c r="C57" s="3" t="s">
        <v>72</v>
      </c>
      <c r="D57" s="3">
        <v>1</v>
      </c>
      <c r="E57" s="4">
        <v>985457.73612642405</v>
      </c>
      <c r="F57" s="4">
        <v>1428757.6258728409</v>
      </c>
      <c r="G57" s="5">
        <v>1747000</v>
      </c>
      <c r="H57" s="6">
        <v>0</v>
      </c>
      <c r="I57" s="7">
        <f t="shared" si="11"/>
        <v>1747000</v>
      </c>
      <c r="J57" s="15">
        <v>2547000</v>
      </c>
      <c r="K57" s="6">
        <v>0</v>
      </c>
      <c r="L57" s="7">
        <f t="shared" si="12"/>
        <v>2547000</v>
      </c>
      <c r="M57" s="5">
        <v>1136400</v>
      </c>
      <c r="N57" s="6">
        <f t="shared" si="13"/>
        <v>0</v>
      </c>
      <c r="O57" s="7">
        <f t="shared" si="14"/>
        <v>1136400</v>
      </c>
      <c r="P57" s="15">
        <v>1647600</v>
      </c>
      <c r="Q57" s="6">
        <f t="shared" si="15"/>
        <v>0</v>
      </c>
      <c r="R57" s="7">
        <f t="shared" si="16"/>
        <v>1647600</v>
      </c>
      <c r="S57" s="7">
        <v>1060640</v>
      </c>
      <c r="T57" s="7">
        <v>0</v>
      </c>
      <c r="U57" s="7">
        <v>1060640</v>
      </c>
      <c r="V57" s="7">
        <v>1537760</v>
      </c>
      <c r="W57" s="7">
        <v>0</v>
      </c>
      <c r="X57" s="7">
        <v>1537760</v>
      </c>
      <c r="Y57" s="7">
        <v>2253900</v>
      </c>
      <c r="Z57" s="7">
        <v>0</v>
      </c>
      <c r="AA57" s="7">
        <v>2253900</v>
      </c>
      <c r="AB57" s="7">
        <v>3059100.0000000005</v>
      </c>
      <c r="AC57" s="7">
        <v>0</v>
      </c>
      <c r="AD57" s="7">
        <v>3059100.0000000005</v>
      </c>
      <c r="AE57" s="9">
        <f t="shared" si="17"/>
        <v>985458</v>
      </c>
      <c r="AF57" s="10">
        <f t="shared" si="18"/>
        <v>1428758</v>
      </c>
      <c r="AG57" s="9">
        <f t="shared" si="0"/>
        <v>1549485</v>
      </c>
      <c r="AH57" s="10">
        <f t="shared" si="1"/>
        <v>2197865</v>
      </c>
      <c r="AI57" s="9">
        <f t="shared" si="2"/>
        <v>1436680</v>
      </c>
      <c r="AJ57" s="10">
        <f t="shared" si="3"/>
        <v>2044044</v>
      </c>
      <c r="AK57" s="11">
        <f t="shared" si="19"/>
        <v>1136400</v>
      </c>
      <c r="AL57" s="12">
        <f t="shared" si="4"/>
        <v>1647600</v>
      </c>
      <c r="AM57" s="9">
        <f t="shared" si="26"/>
        <v>1361423</v>
      </c>
      <c r="AN57" s="10">
        <f t="shared" si="27"/>
        <v>1950133</v>
      </c>
      <c r="AO57" s="9">
        <f t="shared" si="20"/>
        <v>106732</v>
      </c>
      <c r="AP57" s="10">
        <f t="shared" si="20"/>
        <v>154745</v>
      </c>
      <c r="AQ57" s="13">
        <f t="shared" si="21"/>
        <v>0.1083070003998141</v>
      </c>
      <c r="AR57" s="14">
        <f t="shared" si="21"/>
        <v>0.10830735505942923</v>
      </c>
      <c r="AS57" s="10">
        <f t="shared" si="22"/>
        <v>1136400</v>
      </c>
      <c r="AT57" s="10">
        <f t="shared" si="22"/>
        <v>1647600</v>
      </c>
      <c r="AU57" s="10" t="s">
        <v>24</v>
      </c>
      <c r="AV57" s="10">
        <f t="shared" si="23"/>
        <v>1136400</v>
      </c>
      <c r="AW57" s="10">
        <f t="shared" si="23"/>
        <v>1647600</v>
      </c>
      <c r="AX57" s="10" t="s">
        <v>24</v>
      </c>
    </row>
    <row r="58" spans="1:50" ht="22.5" x14ac:dyDescent="0.25">
      <c r="A58" s="1">
        <v>55</v>
      </c>
      <c r="B58" s="2" t="s">
        <v>49</v>
      </c>
      <c r="C58" s="3" t="s">
        <v>72</v>
      </c>
      <c r="D58" s="3">
        <v>1</v>
      </c>
      <c r="E58" s="4">
        <v>832488.05586181546</v>
      </c>
      <c r="F58" s="4">
        <v>1352793.0907754502</v>
      </c>
      <c r="G58" s="5">
        <v>1600000</v>
      </c>
      <c r="H58" s="6">
        <v>0</v>
      </c>
      <c r="I58" s="7">
        <f t="shared" si="11"/>
        <v>1600000</v>
      </c>
      <c r="J58" s="15">
        <v>2400000</v>
      </c>
      <c r="K58" s="6">
        <v>0</v>
      </c>
      <c r="L58" s="7">
        <f t="shared" si="12"/>
        <v>2400000</v>
      </c>
      <c r="M58" s="5">
        <v>960000</v>
      </c>
      <c r="N58" s="6">
        <f t="shared" si="13"/>
        <v>0</v>
      </c>
      <c r="O58" s="7">
        <f t="shared" si="14"/>
        <v>960000</v>
      </c>
      <c r="P58" s="15">
        <v>1560000</v>
      </c>
      <c r="Q58" s="6">
        <f t="shared" si="15"/>
        <v>0</v>
      </c>
      <c r="R58" s="7">
        <f t="shared" si="16"/>
        <v>1560000</v>
      </c>
      <c r="S58" s="7">
        <v>896000</v>
      </c>
      <c r="T58" s="7">
        <v>0</v>
      </c>
      <c r="U58" s="7">
        <v>896000</v>
      </c>
      <c r="V58" s="7">
        <v>1456000</v>
      </c>
      <c r="W58" s="7">
        <v>0</v>
      </c>
      <c r="X58" s="7">
        <v>1456000</v>
      </c>
      <c r="Y58" s="7">
        <v>2264350</v>
      </c>
      <c r="Z58" s="7">
        <v>0</v>
      </c>
      <c r="AA58" s="7">
        <v>2264350</v>
      </c>
      <c r="AB58" s="7">
        <v>3465000</v>
      </c>
      <c r="AC58" s="7">
        <v>0</v>
      </c>
      <c r="AD58" s="7">
        <v>3465000</v>
      </c>
      <c r="AE58" s="9">
        <f t="shared" si="17"/>
        <v>832488</v>
      </c>
      <c r="AF58" s="10">
        <f t="shared" si="18"/>
        <v>1352793</v>
      </c>
      <c r="AG58" s="9">
        <f t="shared" si="0"/>
        <v>1430088</v>
      </c>
      <c r="AH58" s="10">
        <f t="shared" si="1"/>
        <v>2220250</v>
      </c>
      <c r="AI58" s="9">
        <f t="shared" si="2"/>
        <v>1310568</v>
      </c>
      <c r="AJ58" s="10">
        <f t="shared" si="3"/>
        <v>2046759</v>
      </c>
      <c r="AK58" s="11">
        <f t="shared" si="19"/>
        <v>960000</v>
      </c>
      <c r="AL58" s="12">
        <f t="shared" si="4"/>
        <v>1560000</v>
      </c>
      <c r="AM58" s="9">
        <f t="shared" si="26"/>
        <v>1210052</v>
      </c>
      <c r="AN58" s="10">
        <f t="shared" si="27"/>
        <v>1911993</v>
      </c>
      <c r="AO58" s="9">
        <f t="shared" si="20"/>
        <v>90165</v>
      </c>
      <c r="AP58" s="10">
        <f t="shared" si="20"/>
        <v>146517</v>
      </c>
      <c r="AQ58" s="13">
        <f t="shared" si="21"/>
        <v>0.1083078675007928</v>
      </c>
      <c r="AR58" s="14">
        <f t="shared" si="21"/>
        <v>0.108307035887974</v>
      </c>
      <c r="AS58" s="10">
        <f t="shared" si="22"/>
        <v>960000</v>
      </c>
      <c r="AT58" s="10">
        <f t="shared" si="22"/>
        <v>1560000</v>
      </c>
      <c r="AU58" s="10" t="s">
        <v>24</v>
      </c>
      <c r="AV58" s="10">
        <f t="shared" si="23"/>
        <v>960000</v>
      </c>
      <c r="AW58" s="10">
        <f t="shared" si="23"/>
        <v>1560000</v>
      </c>
      <c r="AX58" s="10" t="s">
        <v>24</v>
      </c>
    </row>
    <row r="59" spans="1:50" ht="22.5" x14ac:dyDescent="0.25">
      <c r="A59" s="1">
        <v>56</v>
      </c>
      <c r="B59" s="2" t="s">
        <v>30</v>
      </c>
      <c r="C59" s="3" t="s">
        <v>72</v>
      </c>
      <c r="D59" s="3">
        <v>1</v>
      </c>
      <c r="E59" s="4">
        <v>936549.06284454244</v>
      </c>
      <c r="F59" s="4">
        <v>1664976.1117236309</v>
      </c>
      <c r="G59" s="5">
        <v>1700000</v>
      </c>
      <c r="H59" s="6">
        <v>0</v>
      </c>
      <c r="I59" s="7">
        <f t="shared" si="11"/>
        <v>1700000</v>
      </c>
      <c r="J59" s="15">
        <v>2500000</v>
      </c>
      <c r="K59" s="6">
        <v>0</v>
      </c>
      <c r="L59" s="7">
        <f t="shared" si="12"/>
        <v>2500000</v>
      </c>
      <c r="M59" s="5">
        <v>1080000</v>
      </c>
      <c r="N59" s="6">
        <f t="shared" si="13"/>
        <v>0</v>
      </c>
      <c r="O59" s="7">
        <f t="shared" si="14"/>
        <v>1080000</v>
      </c>
      <c r="P59" s="15">
        <v>1920000</v>
      </c>
      <c r="Q59" s="6">
        <f t="shared" si="15"/>
        <v>0</v>
      </c>
      <c r="R59" s="7">
        <f t="shared" si="16"/>
        <v>1920000</v>
      </c>
      <c r="S59" s="7">
        <v>1008000</v>
      </c>
      <c r="T59" s="7">
        <v>0</v>
      </c>
      <c r="U59" s="7">
        <v>1008000</v>
      </c>
      <c r="V59" s="7">
        <v>1792000</v>
      </c>
      <c r="W59" s="7">
        <v>0</v>
      </c>
      <c r="X59" s="7">
        <v>1792000</v>
      </c>
      <c r="Y59" s="7">
        <v>1302400</v>
      </c>
      <c r="Z59" s="7">
        <v>0</v>
      </c>
      <c r="AA59" s="7">
        <v>1302400</v>
      </c>
      <c r="AB59" s="7">
        <v>1512500</v>
      </c>
      <c r="AC59" s="7">
        <v>0</v>
      </c>
      <c r="AD59" s="7">
        <v>1512500</v>
      </c>
      <c r="AE59" s="9">
        <f t="shared" si="17"/>
        <v>936549</v>
      </c>
      <c r="AF59" s="10">
        <f t="shared" si="18"/>
        <v>1512500</v>
      </c>
      <c r="AG59" s="9">
        <f t="shared" si="0"/>
        <v>1272600</v>
      </c>
      <c r="AH59" s="10">
        <f t="shared" si="1"/>
        <v>1931125</v>
      </c>
      <c r="AI59" s="9">
        <f t="shared" si="2"/>
        <v>1205390</v>
      </c>
      <c r="AJ59" s="10">
        <f t="shared" si="3"/>
        <v>1877895</v>
      </c>
      <c r="AK59" s="11">
        <f t="shared" si="19"/>
        <v>1080000</v>
      </c>
      <c r="AL59" s="12">
        <f t="shared" si="4"/>
        <v>1792000</v>
      </c>
      <c r="AM59" s="9">
        <f t="shared" si="26"/>
        <v>1176851</v>
      </c>
      <c r="AN59" s="10">
        <f t="shared" si="27"/>
        <v>1849850</v>
      </c>
      <c r="AO59" s="9">
        <f t="shared" si="20"/>
        <v>101435</v>
      </c>
      <c r="AP59" s="10">
        <f t="shared" si="20"/>
        <v>197636</v>
      </c>
      <c r="AQ59" s="13">
        <f t="shared" si="21"/>
        <v>0.10830720015717277</v>
      </c>
      <c r="AR59" s="14">
        <f t="shared" si="21"/>
        <v>0.13066842975206611</v>
      </c>
      <c r="AS59" s="10">
        <f t="shared" si="22"/>
        <v>1080000</v>
      </c>
      <c r="AT59" s="10">
        <f t="shared" si="22"/>
        <v>1792000</v>
      </c>
      <c r="AU59" s="10" t="s">
        <v>24</v>
      </c>
      <c r="AV59" s="10">
        <f t="shared" si="23"/>
        <v>1080000</v>
      </c>
      <c r="AW59" s="10">
        <f t="shared" si="23"/>
        <v>1792000</v>
      </c>
      <c r="AX59" s="10" t="s">
        <v>24</v>
      </c>
    </row>
    <row r="60" spans="1:50" ht="22.5" x14ac:dyDescent="0.25">
      <c r="A60" s="1">
        <v>57</v>
      </c>
      <c r="B60" s="2" t="s">
        <v>31</v>
      </c>
      <c r="C60" s="3" t="s">
        <v>72</v>
      </c>
      <c r="D60" s="3">
        <v>1</v>
      </c>
      <c r="E60" s="4">
        <v>728427.04887908848</v>
      </c>
      <c r="F60" s="4">
        <v>1560915.1047409039</v>
      </c>
      <c r="G60" s="5">
        <v>1500000</v>
      </c>
      <c r="H60" s="6">
        <v>0</v>
      </c>
      <c r="I60" s="7">
        <f t="shared" si="11"/>
        <v>1500000</v>
      </c>
      <c r="J60" s="15">
        <v>2300000</v>
      </c>
      <c r="K60" s="6">
        <v>0</v>
      </c>
      <c r="L60" s="7">
        <f t="shared" si="12"/>
        <v>2300000</v>
      </c>
      <c r="M60" s="5">
        <v>840000</v>
      </c>
      <c r="N60" s="6">
        <f t="shared" si="13"/>
        <v>0</v>
      </c>
      <c r="O60" s="7">
        <f t="shared" si="14"/>
        <v>840000</v>
      </c>
      <c r="P60" s="15">
        <v>1800000</v>
      </c>
      <c r="Q60" s="6">
        <f t="shared" si="15"/>
        <v>0</v>
      </c>
      <c r="R60" s="7">
        <f t="shared" si="16"/>
        <v>1800000</v>
      </c>
      <c r="S60" s="7">
        <v>784000</v>
      </c>
      <c r="T60" s="7">
        <v>0</v>
      </c>
      <c r="U60" s="7">
        <v>784000</v>
      </c>
      <c r="V60" s="7">
        <v>1680000</v>
      </c>
      <c r="W60" s="7">
        <v>0</v>
      </c>
      <c r="X60" s="7">
        <v>1680000</v>
      </c>
      <c r="Y60" s="7">
        <v>1027235</v>
      </c>
      <c r="Z60" s="7">
        <v>0</v>
      </c>
      <c r="AA60" s="7">
        <v>1027235</v>
      </c>
      <c r="AB60" s="7">
        <v>1354100</v>
      </c>
      <c r="AC60" s="7">
        <v>0</v>
      </c>
      <c r="AD60" s="7">
        <v>1354100</v>
      </c>
      <c r="AE60" s="9">
        <f t="shared" si="17"/>
        <v>728427</v>
      </c>
      <c r="AF60" s="10">
        <f t="shared" si="18"/>
        <v>1354100</v>
      </c>
      <c r="AG60" s="9">
        <f t="shared" si="0"/>
        <v>1037809</v>
      </c>
      <c r="AH60" s="10">
        <f t="shared" si="1"/>
        <v>1783525</v>
      </c>
      <c r="AI60" s="9">
        <f t="shared" si="2"/>
        <v>975932</v>
      </c>
      <c r="AJ60" s="10">
        <f t="shared" si="3"/>
        <v>1739003</v>
      </c>
      <c r="AK60" s="11">
        <f t="shared" si="19"/>
        <v>840000</v>
      </c>
      <c r="AL60" s="12">
        <f t="shared" si="4"/>
        <v>1680000</v>
      </c>
      <c r="AM60" s="9">
        <f t="shared" si="26"/>
        <v>941344</v>
      </c>
      <c r="AN60" s="10">
        <f t="shared" si="27"/>
        <v>1711859</v>
      </c>
      <c r="AO60" s="9">
        <f t="shared" si="20"/>
        <v>78894</v>
      </c>
      <c r="AP60" s="10">
        <f t="shared" si="20"/>
        <v>230446</v>
      </c>
      <c r="AQ60" s="13">
        <f t="shared" si="21"/>
        <v>0.10830735269285735</v>
      </c>
      <c r="AR60" s="14">
        <f t="shared" si="21"/>
        <v>0.17018388597592496</v>
      </c>
      <c r="AS60" s="10">
        <f t="shared" si="22"/>
        <v>840000</v>
      </c>
      <c r="AT60" s="10">
        <f t="shared" si="22"/>
        <v>1680000</v>
      </c>
      <c r="AU60" s="10" t="s">
        <v>24</v>
      </c>
      <c r="AV60" s="10">
        <f t="shared" si="23"/>
        <v>840000</v>
      </c>
      <c r="AW60" s="10">
        <f t="shared" si="23"/>
        <v>1680000</v>
      </c>
      <c r="AX60" s="10" t="s">
        <v>24</v>
      </c>
    </row>
    <row r="61" spans="1:50" ht="22.5" x14ac:dyDescent="0.25">
      <c r="A61" s="1">
        <v>58</v>
      </c>
      <c r="B61" s="2" t="s">
        <v>32</v>
      </c>
      <c r="C61" s="3" t="s">
        <v>72</v>
      </c>
      <c r="D61" s="3">
        <v>1</v>
      </c>
      <c r="E61" s="4">
        <v>364213.52443954424</v>
      </c>
      <c r="F61" s="4">
        <v>520305.03491363465</v>
      </c>
      <c r="G61" s="5">
        <v>1150000</v>
      </c>
      <c r="H61" s="6">
        <v>0</v>
      </c>
      <c r="I61" s="7">
        <f t="shared" si="11"/>
        <v>1150000</v>
      </c>
      <c r="J61" s="15">
        <v>1950000</v>
      </c>
      <c r="K61" s="6">
        <v>0</v>
      </c>
      <c r="L61" s="7">
        <f t="shared" si="12"/>
        <v>1950000</v>
      </c>
      <c r="M61" s="5">
        <v>420000</v>
      </c>
      <c r="N61" s="6">
        <f t="shared" si="13"/>
        <v>0</v>
      </c>
      <c r="O61" s="7">
        <f t="shared" si="14"/>
        <v>420000</v>
      </c>
      <c r="P61" s="15">
        <v>600000</v>
      </c>
      <c r="Q61" s="6">
        <f t="shared" si="15"/>
        <v>0</v>
      </c>
      <c r="R61" s="7">
        <f t="shared" si="16"/>
        <v>600000</v>
      </c>
      <c r="S61" s="7">
        <v>392000</v>
      </c>
      <c r="T61" s="7">
        <v>0</v>
      </c>
      <c r="U61" s="7">
        <v>392000</v>
      </c>
      <c r="V61" s="7">
        <v>560000</v>
      </c>
      <c r="W61" s="7">
        <v>0</v>
      </c>
      <c r="X61" s="7">
        <v>560000</v>
      </c>
      <c r="Y61" s="7">
        <v>1001000</v>
      </c>
      <c r="Z61" s="7">
        <v>0</v>
      </c>
      <c r="AA61" s="7">
        <v>1001000</v>
      </c>
      <c r="AB61" s="7">
        <v>1283700</v>
      </c>
      <c r="AC61" s="7">
        <v>0</v>
      </c>
      <c r="AD61" s="7">
        <v>1283700</v>
      </c>
      <c r="AE61" s="9">
        <f t="shared" si="17"/>
        <v>364214</v>
      </c>
      <c r="AF61" s="10">
        <f t="shared" si="18"/>
        <v>520305</v>
      </c>
      <c r="AG61" s="9">
        <f t="shared" si="0"/>
        <v>740750</v>
      </c>
      <c r="AH61" s="10">
        <f t="shared" si="1"/>
        <v>1098425</v>
      </c>
      <c r="AI61" s="9">
        <f t="shared" si="2"/>
        <v>665443</v>
      </c>
      <c r="AJ61" s="10">
        <f t="shared" si="3"/>
        <v>982801</v>
      </c>
      <c r="AK61" s="11">
        <f t="shared" si="19"/>
        <v>420000</v>
      </c>
      <c r="AL61" s="12">
        <f t="shared" si="4"/>
        <v>600000</v>
      </c>
      <c r="AM61" s="9">
        <f t="shared" si="26"/>
        <v>585875</v>
      </c>
      <c r="AN61" s="10">
        <f t="shared" si="27"/>
        <v>847655</v>
      </c>
      <c r="AO61" s="9">
        <f t="shared" si="20"/>
        <v>39447</v>
      </c>
      <c r="AP61" s="10">
        <f t="shared" si="20"/>
        <v>56353</v>
      </c>
      <c r="AQ61" s="13">
        <f t="shared" si="21"/>
        <v>0.10830720400643577</v>
      </c>
      <c r="AR61" s="14">
        <f t="shared" si="21"/>
        <v>0.10830762725708959</v>
      </c>
      <c r="AS61" s="10">
        <f t="shared" si="22"/>
        <v>420000</v>
      </c>
      <c r="AT61" s="10">
        <f t="shared" si="22"/>
        <v>600000</v>
      </c>
      <c r="AU61" s="10" t="s">
        <v>24</v>
      </c>
      <c r="AV61" s="10">
        <f t="shared" si="23"/>
        <v>420000</v>
      </c>
      <c r="AW61" s="10">
        <f t="shared" si="23"/>
        <v>600000</v>
      </c>
      <c r="AX61" s="10" t="s">
        <v>24</v>
      </c>
    </row>
    <row r="62" spans="1:50" ht="22.5" x14ac:dyDescent="0.25">
      <c r="A62" s="1">
        <v>59</v>
      </c>
      <c r="B62" s="2" t="s">
        <v>33</v>
      </c>
      <c r="C62" s="3" t="s">
        <v>72</v>
      </c>
      <c r="D62" s="3">
        <v>1</v>
      </c>
      <c r="E62" s="4">
        <v>520305.03491363465</v>
      </c>
      <c r="F62" s="4">
        <v>1248732.0837927232</v>
      </c>
      <c r="G62" s="5">
        <v>1300000</v>
      </c>
      <c r="H62" s="6">
        <v>0</v>
      </c>
      <c r="I62" s="7">
        <f t="shared" si="11"/>
        <v>1300000</v>
      </c>
      <c r="J62" s="15">
        <v>2100000</v>
      </c>
      <c r="K62" s="6">
        <v>0</v>
      </c>
      <c r="L62" s="7">
        <f t="shared" si="12"/>
        <v>2100000</v>
      </c>
      <c r="M62" s="5">
        <v>600000</v>
      </c>
      <c r="N62" s="6">
        <f t="shared" si="13"/>
        <v>0</v>
      </c>
      <c r="O62" s="7">
        <f t="shared" si="14"/>
        <v>600000</v>
      </c>
      <c r="P62" s="15">
        <v>1440000</v>
      </c>
      <c r="Q62" s="6">
        <f t="shared" si="15"/>
        <v>0</v>
      </c>
      <c r="R62" s="7">
        <f t="shared" si="16"/>
        <v>1440000</v>
      </c>
      <c r="S62" s="7">
        <v>560000</v>
      </c>
      <c r="T62" s="7">
        <v>0</v>
      </c>
      <c r="U62" s="7">
        <v>560000</v>
      </c>
      <c r="V62" s="7">
        <v>1344000</v>
      </c>
      <c r="W62" s="7">
        <v>0</v>
      </c>
      <c r="X62" s="7">
        <v>1344000</v>
      </c>
      <c r="Y62" s="7">
        <v>1102750</v>
      </c>
      <c r="Z62" s="7">
        <v>0</v>
      </c>
      <c r="AA62" s="7">
        <v>1102750</v>
      </c>
      <c r="AB62" s="7">
        <v>1228700</v>
      </c>
      <c r="AC62" s="7">
        <v>0</v>
      </c>
      <c r="AD62" s="7">
        <v>1228700</v>
      </c>
      <c r="AE62" s="9">
        <f t="shared" si="17"/>
        <v>520305</v>
      </c>
      <c r="AF62" s="10">
        <f t="shared" si="18"/>
        <v>1228700</v>
      </c>
      <c r="AG62" s="9">
        <f t="shared" si="0"/>
        <v>890688</v>
      </c>
      <c r="AH62" s="10">
        <f t="shared" si="1"/>
        <v>1528175</v>
      </c>
      <c r="AI62" s="9">
        <f t="shared" si="2"/>
        <v>816611</v>
      </c>
      <c r="AJ62" s="10">
        <f t="shared" si="3"/>
        <v>1472286</v>
      </c>
      <c r="AK62" s="11">
        <f t="shared" si="19"/>
        <v>600000</v>
      </c>
      <c r="AL62" s="12">
        <f t="shared" si="4"/>
        <v>1344000</v>
      </c>
      <c r="AM62" s="9">
        <f t="shared" si="26"/>
        <v>758235</v>
      </c>
      <c r="AN62" s="10">
        <f t="shared" si="27"/>
        <v>1442046</v>
      </c>
      <c r="AO62" s="9">
        <f t="shared" si="20"/>
        <v>56353</v>
      </c>
      <c r="AP62" s="10">
        <f t="shared" si="20"/>
        <v>81529</v>
      </c>
      <c r="AQ62" s="13">
        <f t="shared" si="21"/>
        <v>0.10830762725708959</v>
      </c>
      <c r="AR62" s="14">
        <f t="shared" si="21"/>
        <v>6.6353869943843083E-2</v>
      </c>
      <c r="AS62" s="10">
        <f t="shared" si="22"/>
        <v>600000</v>
      </c>
      <c r="AT62" s="10">
        <f t="shared" si="22"/>
        <v>1344000</v>
      </c>
      <c r="AU62" s="10" t="s">
        <v>24</v>
      </c>
      <c r="AV62" s="10">
        <f t="shared" si="23"/>
        <v>600000</v>
      </c>
      <c r="AW62" s="10">
        <f t="shared" si="23"/>
        <v>1344000</v>
      </c>
      <c r="AX62" s="10" t="s">
        <v>24</v>
      </c>
    </row>
    <row r="63" spans="1:50" ht="22.5" x14ac:dyDescent="0.25">
      <c r="A63" s="1">
        <v>60</v>
      </c>
      <c r="B63" s="2" t="s">
        <v>35</v>
      </c>
      <c r="C63" s="3" t="s">
        <v>72</v>
      </c>
      <c r="D63" s="3">
        <v>1</v>
      </c>
      <c r="E63" s="4">
        <v>728427.04887908848</v>
      </c>
      <c r="F63" s="4">
        <v>1352793.0907754502</v>
      </c>
      <c r="G63" s="5">
        <v>1500000</v>
      </c>
      <c r="H63" s="6">
        <v>0</v>
      </c>
      <c r="I63" s="7">
        <f t="shared" si="11"/>
        <v>1500000</v>
      </c>
      <c r="J63" s="15">
        <v>2300000</v>
      </c>
      <c r="K63" s="6">
        <v>0</v>
      </c>
      <c r="L63" s="7">
        <f t="shared" si="12"/>
        <v>2300000</v>
      </c>
      <c r="M63" s="5">
        <v>840000</v>
      </c>
      <c r="N63" s="6">
        <f t="shared" si="13"/>
        <v>0</v>
      </c>
      <c r="O63" s="7">
        <f t="shared" si="14"/>
        <v>840000</v>
      </c>
      <c r="P63" s="15">
        <v>1560000</v>
      </c>
      <c r="Q63" s="6">
        <f t="shared" si="15"/>
        <v>0</v>
      </c>
      <c r="R63" s="7">
        <f t="shared" si="16"/>
        <v>1560000</v>
      </c>
      <c r="S63" s="7">
        <v>784000</v>
      </c>
      <c r="T63" s="7">
        <v>0</v>
      </c>
      <c r="U63" s="7">
        <v>784000</v>
      </c>
      <c r="V63" s="7">
        <v>1456000</v>
      </c>
      <c r="W63" s="7">
        <v>0</v>
      </c>
      <c r="X63" s="7">
        <v>1456000</v>
      </c>
      <c r="Y63" s="7">
        <v>1313400</v>
      </c>
      <c r="Z63" s="7">
        <v>0</v>
      </c>
      <c r="AA63" s="7">
        <v>1313400</v>
      </c>
      <c r="AB63" s="7">
        <v>1438800.0000000002</v>
      </c>
      <c r="AC63" s="7">
        <v>0</v>
      </c>
      <c r="AD63" s="7">
        <v>1438800.0000000002</v>
      </c>
      <c r="AE63" s="9">
        <f t="shared" si="17"/>
        <v>728427</v>
      </c>
      <c r="AF63" s="10">
        <f t="shared" si="18"/>
        <v>1352793</v>
      </c>
      <c r="AG63" s="9">
        <f t="shared" si="0"/>
        <v>1109350</v>
      </c>
      <c r="AH63" s="10">
        <f t="shared" si="1"/>
        <v>1688700</v>
      </c>
      <c r="AI63" s="9">
        <f t="shared" si="2"/>
        <v>1033165</v>
      </c>
      <c r="AJ63" s="10">
        <f t="shared" si="3"/>
        <v>1621519</v>
      </c>
      <c r="AK63" s="11">
        <f t="shared" si="19"/>
        <v>840000</v>
      </c>
      <c r="AL63" s="12">
        <f t="shared" si="4"/>
        <v>1456000</v>
      </c>
      <c r="AM63" s="9">
        <f t="shared" si="26"/>
        <v>988767</v>
      </c>
      <c r="AN63" s="10">
        <f t="shared" si="27"/>
        <v>1590190</v>
      </c>
      <c r="AO63" s="9">
        <f t="shared" si="20"/>
        <v>78894</v>
      </c>
      <c r="AP63" s="10">
        <f t="shared" si="20"/>
        <v>72978</v>
      </c>
      <c r="AQ63" s="13">
        <f t="shared" si="21"/>
        <v>0.10830735269285735</v>
      </c>
      <c r="AR63" s="14">
        <f t="shared" si="21"/>
        <v>5.3946169147829709E-2</v>
      </c>
      <c r="AS63" s="10">
        <f t="shared" si="22"/>
        <v>840000</v>
      </c>
      <c r="AT63" s="10">
        <f t="shared" si="22"/>
        <v>1456000</v>
      </c>
      <c r="AU63" s="10" t="s">
        <v>24</v>
      </c>
      <c r="AV63" s="10">
        <f t="shared" si="23"/>
        <v>840000</v>
      </c>
      <c r="AW63" s="10">
        <f t="shared" si="23"/>
        <v>1456000</v>
      </c>
      <c r="AX63" s="10" t="s">
        <v>24</v>
      </c>
    </row>
    <row r="64" spans="1:50" ht="22.5" x14ac:dyDescent="0.25">
      <c r="A64" s="1">
        <v>61</v>
      </c>
      <c r="B64" s="2" t="s">
        <v>36</v>
      </c>
      <c r="C64" s="3" t="s">
        <v>72</v>
      </c>
      <c r="D64" s="3">
        <v>1</v>
      </c>
      <c r="E64" s="4">
        <v>2062489.1583976478</v>
      </c>
      <c r="F64" s="4">
        <v>2990713.340683572</v>
      </c>
      <c r="G64" s="5">
        <v>2782000</v>
      </c>
      <c r="H64" s="6">
        <v>0</v>
      </c>
      <c r="I64" s="7">
        <f t="shared" si="11"/>
        <v>2782000</v>
      </c>
      <c r="J64" s="15">
        <v>3582000</v>
      </c>
      <c r="K64" s="6">
        <v>0</v>
      </c>
      <c r="L64" s="7">
        <f t="shared" si="12"/>
        <v>3582000</v>
      </c>
      <c r="M64" s="5">
        <v>2378400</v>
      </c>
      <c r="N64" s="6">
        <f t="shared" si="13"/>
        <v>0</v>
      </c>
      <c r="O64" s="7">
        <f t="shared" si="14"/>
        <v>2378400</v>
      </c>
      <c r="P64" s="15">
        <v>3448800</v>
      </c>
      <c r="Q64" s="6">
        <f t="shared" si="15"/>
        <v>0</v>
      </c>
      <c r="R64" s="7">
        <f t="shared" si="16"/>
        <v>3448800</v>
      </c>
      <c r="S64" s="7">
        <v>2219840</v>
      </c>
      <c r="T64" s="7">
        <v>0</v>
      </c>
      <c r="U64" s="7">
        <v>2219840</v>
      </c>
      <c r="V64" s="7">
        <v>3218880</v>
      </c>
      <c r="W64" s="7">
        <v>0</v>
      </c>
      <c r="X64" s="7">
        <v>3218880</v>
      </c>
      <c r="Y64" s="7">
        <v>2283600</v>
      </c>
      <c r="Z64" s="7">
        <v>0</v>
      </c>
      <c r="AA64" s="7">
        <v>2283600</v>
      </c>
      <c r="AB64" s="7">
        <v>2345200</v>
      </c>
      <c r="AC64" s="7">
        <v>0</v>
      </c>
      <c r="AD64" s="7">
        <v>2345200</v>
      </c>
      <c r="AE64" s="9">
        <f t="shared" si="17"/>
        <v>2062489</v>
      </c>
      <c r="AF64" s="10">
        <f t="shared" si="18"/>
        <v>2345200</v>
      </c>
      <c r="AG64" s="9">
        <f t="shared" si="0"/>
        <v>2415960</v>
      </c>
      <c r="AH64" s="10">
        <f t="shared" si="1"/>
        <v>3148720</v>
      </c>
      <c r="AI64" s="9">
        <f t="shared" si="2"/>
        <v>2345266</v>
      </c>
      <c r="AJ64" s="10">
        <f t="shared" si="3"/>
        <v>3117119</v>
      </c>
      <c r="AK64" s="11">
        <f t="shared" si="19"/>
        <v>2283600</v>
      </c>
      <c r="AL64" s="12">
        <f t="shared" si="4"/>
        <v>3218880</v>
      </c>
      <c r="AM64" s="9">
        <f t="shared" si="26"/>
        <v>2333432</v>
      </c>
      <c r="AN64" s="10">
        <f t="shared" si="27"/>
        <v>3083831</v>
      </c>
      <c r="AO64" s="9">
        <f t="shared" si="20"/>
        <v>156349</v>
      </c>
      <c r="AP64" s="10">
        <f t="shared" si="20"/>
        <v>617785</v>
      </c>
      <c r="AQ64" s="13">
        <f t="shared" si="21"/>
        <v>7.5805980056136063E-2</v>
      </c>
      <c r="AR64" s="14">
        <f t="shared" si="21"/>
        <v>0.26342529421797717</v>
      </c>
      <c r="AS64" s="10">
        <f t="shared" si="22"/>
        <v>2283600</v>
      </c>
      <c r="AT64" s="10">
        <f t="shared" si="22"/>
        <v>3218880</v>
      </c>
      <c r="AU64" s="10" t="s">
        <v>24</v>
      </c>
      <c r="AV64" s="10">
        <f t="shared" si="23"/>
        <v>2283600</v>
      </c>
      <c r="AW64" s="10">
        <f t="shared" si="23"/>
        <v>3218880</v>
      </c>
      <c r="AX64" s="10" t="s">
        <v>24</v>
      </c>
    </row>
    <row r="65" spans="1:50" ht="22.5" x14ac:dyDescent="0.25">
      <c r="A65" s="1">
        <v>62</v>
      </c>
      <c r="B65" s="2" t="s">
        <v>37</v>
      </c>
      <c r="C65" s="3" t="s">
        <v>72</v>
      </c>
      <c r="D65" s="3">
        <v>1</v>
      </c>
      <c r="E65" s="4">
        <v>353807.4237412716</v>
      </c>
      <c r="F65" s="4">
        <v>520305.03491363465</v>
      </c>
      <c r="G65" s="5">
        <v>1140000</v>
      </c>
      <c r="H65" s="6">
        <v>0</v>
      </c>
      <c r="I65" s="7">
        <f t="shared" si="11"/>
        <v>1140000</v>
      </c>
      <c r="J65" s="15">
        <v>1940000</v>
      </c>
      <c r="K65" s="6">
        <v>0</v>
      </c>
      <c r="L65" s="7">
        <f t="shared" si="12"/>
        <v>1940000</v>
      </c>
      <c r="M65" s="5">
        <v>408000</v>
      </c>
      <c r="N65" s="6">
        <f t="shared" si="13"/>
        <v>0</v>
      </c>
      <c r="O65" s="7">
        <f t="shared" si="14"/>
        <v>408000</v>
      </c>
      <c r="P65" s="15">
        <v>600000</v>
      </c>
      <c r="Q65" s="6">
        <f t="shared" si="15"/>
        <v>0</v>
      </c>
      <c r="R65" s="7">
        <f t="shared" si="16"/>
        <v>600000</v>
      </c>
      <c r="S65" s="7">
        <v>380800</v>
      </c>
      <c r="T65" s="7">
        <v>0</v>
      </c>
      <c r="U65" s="7">
        <v>380800</v>
      </c>
      <c r="V65" s="7">
        <v>560000</v>
      </c>
      <c r="W65" s="7">
        <v>0</v>
      </c>
      <c r="X65" s="7">
        <v>560000</v>
      </c>
      <c r="Y65" s="7">
        <v>1115950</v>
      </c>
      <c r="Z65" s="7">
        <v>0</v>
      </c>
      <c r="AA65" s="7">
        <v>1115950</v>
      </c>
      <c r="AB65" s="7">
        <v>1139600</v>
      </c>
      <c r="AC65" s="7">
        <v>0</v>
      </c>
      <c r="AD65" s="7">
        <v>1139600</v>
      </c>
      <c r="AE65" s="9">
        <f t="shared" si="17"/>
        <v>353807</v>
      </c>
      <c r="AF65" s="10">
        <f t="shared" si="18"/>
        <v>520305</v>
      </c>
      <c r="AG65" s="9">
        <f t="shared" si="0"/>
        <v>761188</v>
      </c>
      <c r="AH65" s="10">
        <f t="shared" si="1"/>
        <v>1059900</v>
      </c>
      <c r="AI65" s="9">
        <f t="shared" si="2"/>
        <v>679711</v>
      </c>
      <c r="AJ65" s="10">
        <f t="shared" si="3"/>
        <v>951981</v>
      </c>
      <c r="AK65" s="11">
        <f t="shared" si="19"/>
        <v>408000</v>
      </c>
      <c r="AL65" s="12">
        <f t="shared" si="4"/>
        <v>600000</v>
      </c>
      <c r="AM65" s="9">
        <f t="shared" si="26"/>
        <v>587401</v>
      </c>
      <c r="AN65" s="10">
        <f t="shared" si="27"/>
        <v>826857</v>
      </c>
      <c r="AO65" s="9">
        <f t="shared" si="20"/>
        <v>38320</v>
      </c>
      <c r="AP65" s="10">
        <f t="shared" si="20"/>
        <v>56353</v>
      </c>
      <c r="AQ65" s="13">
        <f t="shared" si="21"/>
        <v>0.10830763664935968</v>
      </c>
      <c r="AR65" s="14">
        <f t="shared" si="21"/>
        <v>0.10830762725708959</v>
      </c>
      <c r="AS65" s="10">
        <f t="shared" si="22"/>
        <v>408000</v>
      </c>
      <c r="AT65" s="10">
        <f t="shared" si="22"/>
        <v>600000</v>
      </c>
      <c r="AU65" s="10" t="s">
        <v>24</v>
      </c>
      <c r="AV65" s="10">
        <f t="shared" si="23"/>
        <v>408000</v>
      </c>
      <c r="AW65" s="10">
        <f t="shared" si="23"/>
        <v>600000</v>
      </c>
      <c r="AX65" s="10" t="s">
        <v>24</v>
      </c>
    </row>
    <row r="66" spans="1:50" ht="22.5" x14ac:dyDescent="0.25">
      <c r="A66" s="1">
        <v>63</v>
      </c>
      <c r="B66" s="2" t="s">
        <v>38</v>
      </c>
      <c r="C66" s="3" t="s">
        <v>72</v>
      </c>
      <c r="D66" s="3">
        <v>1</v>
      </c>
      <c r="E66" s="4">
        <v>520305.03491363465</v>
      </c>
      <c r="F66" s="4">
        <v>1040610.0698272693</v>
      </c>
      <c r="G66" s="5">
        <v>1300000</v>
      </c>
      <c r="H66" s="6">
        <v>0</v>
      </c>
      <c r="I66" s="7">
        <f t="shared" si="11"/>
        <v>1300000</v>
      </c>
      <c r="J66" s="15">
        <v>2100000</v>
      </c>
      <c r="K66" s="6">
        <v>0</v>
      </c>
      <c r="L66" s="7">
        <f t="shared" si="12"/>
        <v>2100000</v>
      </c>
      <c r="M66" s="5">
        <v>600000</v>
      </c>
      <c r="N66" s="6">
        <f t="shared" si="13"/>
        <v>0</v>
      </c>
      <c r="O66" s="7">
        <f t="shared" si="14"/>
        <v>600000</v>
      </c>
      <c r="P66" s="15">
        <v>1200000</v>
      </c>
      <c r="Q66" s="6">
        <f t="shared" si="15"/>
        <v>0</v>
      </c>
      <c r="R66" s="7">
        <f t="shared" si="16"/>
        <v>1200000</v>
      </c>
      <c r="S66" s="7">
        <v>560000</v>
      </c>
      <c r="T66" s="7">
        <v>0</v>
      </c>
      <c r="U66" s="7">
        <v>560000</v>
      </c>
      <c r="V66" s="7">
        <v>1120000</v>
      </c>
      <c r="W66" s="7">
        <v>0</v>
      </c>
      <c r="X66" s="7">
        <v>1120000</v>
      </c>
      <c r="Y66" s="7">
        <v>830335</v>
      </c>
      <c r="Z66" s="7">
        <v>0</v>
      </c>
      <c r="AA66" s="7">
        <v>830335</v>
      </c>
      <c r="AB66" s="7">
        <v>960300</v>
      </c>
      <c r="AC66" s="7">
        <v>0</v>
      </c>
      <c r="AD66" s="7">
        <v>960300</v>
      </c>
      <c r="AE66" s="9">
        <f t="shared" si="17"/>
        <v>520305</v>
      </c>
      <c r="AF66" s="10">
        <f t="shared" si="18"/>
        <v>960300</v>
      </c>
      <c r="AG66" s="9">
        <f t="shared" si="0"/>
        <v>822584</v>
      </c>
      <c r="AH66" s="10">
        <f t="shared" si="1"/>
        <v>1345075</v>
      </c>
      <c r="AI66" s="9">
        <f t="shared" si="2"/>
        <v>762128</v>
      </c>
      <c r="AJ66" s="10">
        <f t="shared" si="3"/>
        <v>1284182</v>
      </c>
      <c r="AK66" s="11">
        <f t="shared" si="19"/>
        <v>600000</v>
      </c>
      <c r="AL66" s="12">
        <f t="shared" si="4"/>
        <v>1120000</v>
      </c>
      <c r="AM66" s="9">
        <f t="shared" si="26"/>
        <v>716405</v>
      </c>
      <c r="AN66" s="10">
        <f t="shared" si="27"/>
        <v>1230446</v>
      </c>
      <c r="AO66" s="9">
        <f t="shared" si="20"/>
        <v>56353</v>
      </c>
      <c r="AP66" s="10">
        <f t="shared" si="20"/>
        <v>112925</v>
      </c>
      <c r="AQ66" s="13">
        <f t="shared" si="21"/>
        <v>0.10830762725708959</v>
      </c>
      <c r="AR66" s="14">
        <f t="shared" si="21"/>
        <v>0.11759346037696553</v>
      </c>
      <c r="AS66" s="10">
        <f t="shared" si="22"/>
        <v>600000</v>
      </c>
      <c r="AT66" s="10">
        <f t="shared" si="22"/>
        <v>1120000</v>
      </c>
      <c r="AU66" s="10" t="s">
        <v>24</v>
      </c>
      <c r="AV66" s="10">
        <f t="shared" si="23"/>
        <v>600000</v>
      </c>
      <c r="AW66" s="10">
        <f t="shared" si="23"/>
        <v>1120000</v>
      </c>
      <c r="AX66" s="10" t="s">
        <v>24</v>
      </c>
    </row>
    <row r="67" spans="1:50" ht="22.5" x14ac:dyDescent="0.25">
      <c r="A67" s="1">
        <v>64</v>
      </c>
      <c r="B67" s="2" t="s">
        <v>39</v>
      </c>
      <c r="C67" s="3" t="s">
        <v>72</v>
      </c>
      <c r="D67" s="3">
        <v>1</v>
      </c>
      <c r="E67" s="4">
        <v>163896.08599779493</v>
      </c>
      <c r="F67" s="4">
        <v>445180.27214259462</v>
      </c>
      <c r="G67" s="5">
        <v>957500</v>
      </c>
      <c r="H67" s="6">
        <v>0</v>
      </c>
      <c r="I67" s="7">
        <f t="shared" si="11"/>
        <v>957500</v>
      </c>
      <c r="J67" s="15">
        <v>1757500</v>
      </c>
      <c r="K67" s="6">
        <v>0</v>
      </c>
      <c r="L67" s="7">
        <f t="shared" si="12"/>
        <v>1757500</v>
      </c>
      <c r="M67" s="5">
        <v>189000</v>
      </c>
      <c r="N67" s="6">
        <f t="shared" si="13"/>
        <v>0</v>
      </c>
      <c r="O67" s="7">
        <f t="shared" si="14"/>
        <v>189000</v>
      </c>
      <c r="P67" s="15">
        <v>513368</v>
      </c>
      <c r="Q67" s="6">
        <f t="shared" si="15"/>
        <v>0</v>
      </c>
      <c r="R67" s="7">
        <f t="shared" si="16"/>
        <v>513368</v>
      </c>
      <c r="S67" s="7">
        <v>176400</v>
      </c>
      <c r="T67" s="7">
        <v>0</v>
      </c>
      <c r="U67" s="7">
        <v>176400</v>
      </c>
      <c r="V67" s="7">
        <v>479144</v>
      </c>
      <c r="W67" s="7">
        <v>0</v>
      </c>
      <c r="X67" s="7">
        <v>479144</v>
      </c>
      <c r="Y67" s="7">
        <v>875050</v>
      </c>
      <c r="Z67" s="7">
        <v>0</v>
      </c>
      <c r="AA67" s="7">
        <v>875050</v>
      </c>
      <c r="AB67" s="7">
        <v>1031800</v>
      </c>
      <c r="AC67" s="7">
        <v>0</v>
      </c>
      <c r="AD67" s="7">
        <v>1031800</v>
      </c>
      <c r="AE67" s="9">
        <f t="shared" si="17"/>
        <v>163896</v>
      </c>
      <c r="AF67" s="10">
        <f t="shared" si="18"/>
        <v>445180</v>
      </c>
      <c r="AG67" s="9">
        <f t="shared" si="0"/>
        <v>549488</v>
      </c>
      <c r="AH67" s="10">
        <f t="shared" si="1"/>
        <v>945453</v>
      </c>
      <c r="AI67" s="9">
        <f t="shared" si="2"/>
        <v>472369</v>
      </c>
      <c r="AJ67" s="10">
        <f t="shared" si="3"/>
        <v>845398</v>
      </c>
      <c r="AK67" s="11">
        <f t="shared" si="19"/>
        <v>189000</v>
      </c>
      <c r="AL67" s="12">
        <f t="shared" si="4"/>
        <v>513368</v>
      </c>
      <c r="AM67" s="9">
        <f t="shared" si="26"/>
        <v>340518</v>
      </c>
      <c r="AN67" s="10">
        <f t="shared" si="27"/>
        <v>723743</v>
      </c>
      <c r="AO67" s="9">
        <f t="shared" si="20"/>
        <v>17751</v>
      </c>
      <c r="AP67" s="10">
        <f t="shared" si="20"/>
        <v>48216</v>
      </c>
      <c r="AQ67" s="13">
        <f t="shared" si="21"/>
        <v>0.10830648704056231</v>
      </c>
      <c r="AR67" s="14">
        <f t="shared" si="21"/>
        <v>0.10830675232490229</v>
      </c>
      <c r="AS67" s="10">
        <f t="shared" si="22"/>
        <v>189000</v>
      </c>
      <c r="AT67" s="10">
        <f t="shared" si="22"/>
        <v>513368</v>
      </c>
      <c r="AU67" s="10" t="s">
        <v>24</v>
      </c>
      <c r="AV67" s="10">
        <f t="shared" si="23"/>
        <v>189000</v>
      </c>
      <c r="AW67" s="10">
        <f t="shared" si="23"/>
        <v>513368</v>
      </c>
      <c r="AX67" s="10" t="s">
        <v>24</v>
      </c>
    </row>
    <row r="68" spans="1:50" ht="22.5" x14ac:dyDescent="0.25">
      <c r="A68" s="1">
        <v>65</v>
      </c>
      <c r="B68" s="2" t="s">
        <v>40</v>
      </c>
      <c r="C68" s="3" t="s">
        <v>72</v>
      </c>
      <c r="D68" s="3">
        <v>1</v>
      </c>
      <c r="E68" s="4">
        <v>312183.02094818081</v>
      </c>
      <c r="F68" s="4">
        <v>463071.48107313487</v>
      </c>
      <c r="G68" s="5">
        <v>1100000</v>
      </c>
      <c r="H68" s="6">
        <v>0</v>
      </c>
      <c r="I68" s="7">
        <f t="shared" si="11"/>
        <v>1100000</v>
      </c>
      <c r="J68" s="15">
        <v>1900000</v>
      </c>
      <c r="K68" s="6">
        <v>0</v>
      </c>
      <c r="L68" s="7">
        <f t="shared" si="12"/>
        <v>1900000</v>
      </c>
      <c r="M68" s="5">
        <v>360000</v>
      </c>
      <c r="N68" s="6">
        <f t="shared" si="13"/>
        <v>0</v>
      </c>
      <c r="O68" s="7">
        <f t="shared" si="14"/>
        <v>360000</v>
      </c>
      <c r="P68" s="15">
        <v>534000</v>
      </c>
      <c r="Q68" s="6">
        <f t="shared" si="15"/>
        <v>0</v>
      </c>
      <c r="R68" s="7">
        <f t="shared" si="16"/>
        <v>534000</v>
      </c>
      <c r="S68" s="7">
        <v>336000</v>
      </c>
      <c r="T68" s="7">
        <v>0</v>
      </c>
      <c r="U68" s="7">
        <v>336000</v>
      </c>
      <c r="V68" s="7">
        <v>498400</v>
      </c>
      <c r="W68" s="7">
        <v>0</v>
      </c>
      <c r="X68" s="7">
        <v>498400</v>
      </c>
      <c r="Y68" s="7">
        <v>1046099.9999999999</v>
      </c>
      <c r="Z68" s="7">
        <v>0</v>
      </c>
      <c r="AA68" s="7">
        <v>1046099.9999999999</v>
      </c>
      <c r="AB68" s="7">
        <v>1115400</v>
      </c>
      <c r="AC68" s="7">
        <v>0</v>
      </c>
      <c r="AD68" s="7">
        <v>1115400</v>
      </c>
      <c r="AE68" s="9">
        <f t="shared" si="17"/>
        <v>312183</v>
      </c>
      <c r="AF68" s="10">
        <f t="shared" si="18"/>
        <v>463071</v>
      </c>
      <c r="AG68" s="9">
        <f t="shared" ref="AG68:AG97" si="28">ROUND(AVERAGE(G68,M68,S68,Y68),0)</f>
        <v>710525</v>
      </c>
      <c r="AH68" s="10">
        <f t="shared" ref="AH68:AH97" si="29">ROUND(AVERAGE(J68,P68,V68,AB68),0)</f>
        <v>1011950</v>
      </c>
      <c r="AI68" s="9">
        <f t="shared" ref="AI68:AI97" si="30">ROUND(AVERAGE(E68,G68,M68,S68,Y68),0)</f>
        <v>630857</v>
      </c>
      <c r="AJ68" s="10">
        <f t="shared" ref="AJ68:AJ97" si="31">ROUND(AVERAGE(F68,J68,P68,V68,AB68),0)</f>
        <v>902174</v>
      </c>
      <c r="AK68" s="11">
        <f t="shared" si="19"/>
        <v>360000</v>
      </c>
      <c r="AL68" s="12">
        <f t="shared" ref="AL68:AL97" si="32">ROUND(MEDIAN(F68,J68,P68,V68,AB68),0)</f>
        <v>534000</v>
      </c>
      <c r="AM68" s="9">
        <f t="shared" si="26"/>
        <v>534076</v>
      </c>
      <c r="AN68" s="10">
        <f t="shared" si="27"/>
        <v>764523</v>
      </c>
      <c r="AO68" s="9">
        <f t="shared" ref="AO68:AP97" si="33">ROUND(STDEVA(AE68,AK68),0)</f>
        <v>33812</v>
      </c>
      <c r="AP68" s="10">
        <f t="shared" si="33"/>
        <v>50154</v>
      </c>
      <c r="AQ68" s="13">
        <f t="shared" ref="AQ68:AR97" si="34">+AO68/AE68</f>
        <v>0.10830826790696482</v>
      </c>
      <c r="AR68" s="14">
        <f t="shared" si="34"/>
        <v>0.10830736539321184</v>
      </c>
      <c r="AS68" s="10">
        <f t="shared" ref="AS68:AT97" si="35">+AK68</f>
        <v>360000</v>
      </c>
      <c r="AT68" s="10">
        <f t="shared" si="35"/>
        <v>534000</v>
      </c>
      <c r="AU68" s="10" t="s">
        <v>24</v>
      </c>
      <c r="AV68" s="10">
        <f t="shared" ref="AV68:AW97" si="36">+AK68</f>
        <v>360000</v>
      </c>
      <c r="AW68" s="10">
        <f t="shared" si="36"/>
        <v>534000</v>
      </c>
      <c r="AX68" s="10" t="s">
        <v>24</v>
      </c>
    </row>
    <row r="69" spans="1:50" ht="22.5" x14ac:dyDescent="0.25">
      <c r="A69" s="1">
        <v>66</v>
      </c>
      <c r="B69" s="2" t="s">
        <v>34</v>
      </c>
      <c r="C69" s="3" t="s">
        <v>72</v>
      </c>
      <c r="D69" s="3">
        <v>1</v>
      </c>
      <c r="E69" s="4">
        <v>416244.02793090773</v>
      </c>
      <c r="F69" s="4">
        <v>728427.04887908848</v>
      </c>
      <c r="G69" s="5">
        <v>1200000</v>
      </c>
      <c r="H69" s="6">
        <v>0</v>
      </c>
      <c r="I69" s="7">
        <f t="shared" ref="I69:I97" si="37">G69+H69</f>
        <v>1200000</v>
      </c>
      <c r="J69" s="15">
        <v>2000000</v>
      </c>
      <c r="K69" s="6">
        <v>0</v>
      </c>
      <c r="L69" s="7">
        <f t="shared" ref="L69:L97" si="38">J69+K69</f>
        <v>2000000</v>
      </c>
      <c r="M69" s="5">
        <v>480000</v>
      </c>
      <c r="N69" s="6">
        <f t="shared" ref="N69:N97" si="39">+M69*0%</f>
        <v>0</v>
      </c>
      <c r="O69" s="7">
        <f t="shared" ref="O69:O97" si="40">+M69+N69</f>
        <v>480000</v>
      </c>
      <c r="P69" s="15">
        <v>840000</v>
      </c>
      <c r="Q69" s="6">
        <f t="shared" ref="Q69:Q97" si="41">+P69*0%</f>
        <v>0</v>
      </c>
      <c r="R69" s="7">
        <f t="shared" ref="R69:R97" si="42">+P69+Q69</f>
        <v>840000</v>
      </c>
      <c r="S69" s="7">
        <v>448000</v>
      </c>
      <c r="T69" s="7">
        <v>0</v>
      </c>
      <c r="U69" s="7">
        <v>448000</v>
      </c>
      <c r="V69" s="7">
        <v>784000</v>
      </c>
      <c r="W69" s="7">
        <v>0</v>
      </c>
      <c r="X69" s="7">
        <v>784000</v>
      </c>
      <c r="Y69" s="7">
        <v>1400300</v>
      </c>
      <c r="Z69" s="7">
        <v>0</v>
      </c>
      <c r="AA69" s="7">
        <v>1400300</v>
      </c>
      <c r="AB69" s="7">
        <v>1611500</v>
      </c>
      <c r="AC69" s="7">
        <v>0</v>
      </c>
      <c r="AD69" s="7">
        <v>1611500</v>
      </c>
      <c r="AE69" s="9">
        <f t="shared" ref="AE69:AE93" si="43">ROUND(MIN(E69,G69,M69,S69,Y69),0)</f>
        <v>416244</v>
      </c>
      <c r="AF69" s="10">
        <f t="shared" ref="AF69:AF93" si="44">ROUND(MIN(F69,J69,P69,V69,AB69),0)</f>
        <v>728427</v>
      </c>
      <c r="AG69" s="9">
        <f t="shared" si="28"/>
        <v>882075</v>
      </c>
      <c r="AH69" s="10">
        <f t="shared" si="29"/>
        <v>1308875</v>
      </c>
      <c r="AI69" s="9">
        <f t="shared" si="30"/>
        <v>788909</v>
      </c>
      <c r="AJ69" s="10">
        <f t="shared" si="31"/>
        <v>1192785</v>
      </c>
      <c r="AK69" s="11">
        <f t="shared" ref="AK69:AK97" si="45">ROUND(MEDIAN(E69,G69,M69,S69,Y69),0)</f>
        <v>480000</v>
      </c>
      <c r="AL69" s="12">
        <f t="shared" si="32"/>
        <v>840000</v>
      </c>
      <c r="AM69" s="9">
        <f t="shared" si="26"/>
        <v>684627</v>
      </c>
      <c r="AN69" s="10">
        <f t="shared" si="27"/>
        <v>1091059</v>
      </c>
      <c r="AO69" s="9">
        <f t="shared" si="33"/>
        <v>45082</v>
      </c>
      <c r="AP69" s="10">
        <f t="shared" si="33"/>
        <v>78894</v>
      </c>
      <c r="AQ69" s="13">
        <f t="shared" si="34"/>
        <v>0.10830666628227674</v>
      </c>
      <c r="AR69" s="14">
        <f t="shared" si="34"/>
        <v>0.10830735269285735</v>
      </c>
      <c r="AS69" s="10">
        <f t="shared" si="35"/>
        <v>480000</v>
      </c>
      <c r="AT69" s="10">
        <f t="shared" si="35"/>
        <v>840000</v>
      </c>
      <c r="AU69" s="10" t="s">
        <v>24</v>
      </c>
      <c r="AV69" s="10">
        <f t="shared" si="36"/>
        <v>480000</v>
      </c>
      <c r="AW69" s="10">
        <f t="shared" si="36"/>
        <v>840000</v>
      </c>
      <c r="AX69" s="10" t="s">
        <v>24</v>
      </c>
    </row>
    <row r="70" spans="1:50" ht="22.5" x14ac:dyDescent="0.25">
      <c r="A70" s="1">
        <v>67</v>
      </c>
      <c r="B70" s="2" t="s">
        <v>41</v>
      </c>
      <c r="C70" s="3" t="s">
        <v>72</v>
      </c>
      <c r="D70" s="3">
        <v>1</v>
      </c>
      <c r="E70" s="4">
        <v>364213.52443954424</v>
      </c>
      <c r="F70" s="4">
        <v>541117.23631018004</v>
      </c>
      <c r="G70" s="5">
        <v>1150000</v>
      </c>
      <c r="H70" s="6">
        <v>0</v>
      </c>
      <c r="I70" s="7">
        <f t="shared" si="37"/>
        <v>1150000</v>
      </c>
      <c r="J70" s="15">
        <v>1950000</v>
      </c>
      <c r="K70" s="6">
        <v>0</v>
      </c>
      <c r="L70" s="7">
        <f t="shared" si="38"/>
        <v>1950000</v>
      </c>
      <c r="M70" s="5">
        <v>420000</v>
      </c>
      <c r="N70" s="6">
        <f t="shared" si="39"/>
        <v>0</v>
      </c>
      <c r="O70" s="7">
        <f t="shared" si="40"/>
        <v>420000</v>
      </c>
      <c r="P70" s="15">
        <v>624000</v>
      </c>
      <c r="Q70" s="6">
        <f t="shared" si="41"/>
        <v>0</v>
      </c>
      <c r="R70" s="7">
        <f t="shared" si="42"/>
        <v>624000</v>
      </c>
      <c r="S70" s="7">
        <v>392000</v>
      </c>
      <c r="T70" s="7">
        <v>0</v>
      </c>
      <c r="U70" s="7">
        <v>392000</v>
      </c>
      <c r="V70" s="7">
        <v>582400</v>
      </c>
      <c r="W70" s="7">
        <v>0</v>
      </c>
      <c r="X70" s="7">
        <v>582400</v>
      </c>
      <c r="Y70" s="7">
        <v>1214950</v>
      </c>
      <c r="Z70" s="7">
        <v>0</v>
      </c>
      <c r="AA70" s="7">
        <v>1214950</v>
      </c>
      <c r="AB70" s="7">
        <v>1240800</v>
      </c>
      <c r="AC70" s="7">
        <v>0</v>
      </c>
      <c r="AD70" s="7">
        <v>1240800</v>
      </c>
      <c r="AE70" s="9">
        <f t="shared" si="43"/>
        <v>364214</v>
      </c>
      <c r="AF70" s="10">
        <f t="shared" si="44"/>
        <v>541117</v>
      </c>
      <c r="AG70" s="9">
        <f t="shared" si="28"/>
        <v>794238</v>
      </c>
      <c r="AH70" s="10">
        <f t="shared" si="29"/>
        <v>1099300</v>
      </c>
      <c r="AI70" s="9">
        <f t="shared" si="30"/>
        <v>708233</v>
      </c>
      <c r="AJ70" s="10">
        <f t="shared" si="31"/>
        <v>987663</v>
      </c>
      <c r="AK70" s="11">
        <f t="shared" si="45"/>
        <v>420000</v>
      </c>
      <c r="AL70" s="12">
        <f t="shared" si="32"/>
        <v>624000</v>
      </c>
      <c r="AM70" s="9">
        <f t="shared" si="26"/>
        <v>609017</v>
      </c>
      <c r="AN70" s="10">
        <f t="shared" si="27"/>
        <v>861959</v>
      </c>
      <c r="AO70" s="9">
        <f t="shared" si="33"/>
        <v>39447</v>
      </c>
      <c r="AP70" s="10">
        <f t="shared" si="33"/>
        <v>58607</v>
      </c>
      <c r="AQ70" s="13">
        <f t="shared" si="34"/>
        <v>0.10830720400643577</v>
      </c>
      <c r="AR70" s="14">
        <f t="shared" si="34"/>
        <v>0.10830744552472016</v>
      </c>
      <c r="AS70" s="10">
        <f t="shared" si="35"/>
        <v>420000</v>
      </c>
      <c r="AT70" s="10">
        <f t="shared" si="35"/>
        <v>624000</v>
      </c>
      <c r="AU70" s="10" t="s">
        <v>24</v>
      </c>
      <c r="AV70" s="10">
        <f t="shared" si="36"/>
        <v>420000</v>
      </c>
      <c r="AW70" s="10">
        <f t="shared" si="36"/>
        <v>624000</v>
      </c>
      <c r="AX70" s="10" t="s">
        <v>24</v>
      </c>
    </row>
    <row r="71" spans="1:50" ht="22.5" x14ac:dyDescent="0.25">
      <c r="A71" s="1">
        <v>68</v>
      </c>
      <c r="B71" s="2" t="s">
        <v>73</v>
      </c>
      <c r="C71" s="3" t="s">
        <v>72</v>
      </c>
      <c r="D71" s="3">
        <v>1</v>
      </c>
      <c r="E71" s="4">
        <v>832488.05586181546</v>
      </c>
      <c r="F71" s="4">
        <v>1508884.6012495405</v>
      </c>
      <c r="G71" s="5">
        <v>1600000</v>
      </c>
      <c r="H71" s="6">
        <v>0</v>
      </c>
      <c r="I71" s="7">
        <f t="shared" si="37"/>
        <v>1600000</v>
      </c>
      <c r="J71" s="15">
        <v>2400000</v>
      </c>
      <c r="K71" s="6">
        <v>0</v>
      </c>
      <c r="L71" s="7">
        <f t="shared" si="38"/>
        <v>2400000</v>
      </c>
      <c r="M71" s="5">
        <v>960000</v>
      </c>
      <c r="N71" s="6">
        <f t="shared" si="39"/>
        <v>0</v>
      </c>
      <c r="O71" s="7">
        <f t="shared" si="40"/>
        <v>960000</v>
      </c>
      <c r="P71" s="15">
        <v>1740000</v>
      </c>
      <c r="Q71" s="6">
        <f t="shared" si="41"/>
        <v>0</v>
      </c>
      <c r="R71" s="7">
        <f t="shared" si="42"/>
        <v>1740000</v>
      </c>
      <c r="S71" s="7">
        <v>896000</v>
      </c>
      <c r="T71" s="7">
        <v>0</v>
      </c>
      <c r="U71" s="7">
        <v>896000</v>
      </c>
      <c r="V71" s="7">
        <v>1624000</v>
      </c>
      <c r="W71" s="7">
        <v>0</v>
      </c>
      <c r="X71" s="7">
        <v>1624000</v>
      </c>
      <c r="Y71" s="7">
        <v>2258850</v>
      </c>
      <c r="Z71" s="7">
        <v>0</v>
      </c>
      <c r="AA71" s="7">
        <v>2258850</v>
      </c>
      <c r="AB71" s="7">
        <v>2295700</v>
      </c>
      <c r="AC71" s="7">
        <v>0</v>
      </c>
      <c r="AD71" s="7">
        <v>2295700</v>
      </c>
      <c r="AE71" s="9">
        <f t="shared" si="43"/>
        <v>832488</v>
      </c>
      <c r="AF71" s="10">
        <f t="shared" si="44"/>
        <v>1508885</v>
      </c>
      <c r="AG71" s="9">
        <f t="shared" si="28"/>
        <v>1428713</v>
      </c>
      <c r="AH71" s="10">
        <f t="shared" si="29"/>
        <v>2014925</v>
      </c>
      <c r="AI71" s="9">
        <f t="shared" si="30"/>
        <v>1309468</v>
      </c>
      <c r="AJ71" s="10">
        <f t="shared" si="31"/>
        <v>1913717</v>
      </c>
      <c r="AK71" s="11">
        <f t="shared" si="45"/>
        <v>960000</v>
      </c>
      <c r="AL71" s="12">
        <f t="shared" si="32"/>
        <v>1740000</v>
      </c>
      <c r="AM71" s="9">
        <f t="shared" si="26"/>
        <v>1209464</v>
      </c>
      <c r="AN71" s="10">
        <f t="shared" si="27"/>
        <v>1880111</v>
      </c>
      <c r="AO71" s="9">
        <f t="shared" si="33"/>
        <v>90165</v>
      </c>
      <c r="AP71" s="10">
        <f t="shared" si="33"/>
        <v>163423</v>
      </c>
      <c r="AQ71" s="13">
        <f t="shared" si="34"/>
        <v>0.1083078675007928</v>
      </c>
      <c r="AR71" s="14">
        <f t="shared" si="34"/>
        <v>0.10830712744841389</v>
      </c>
      <c r="AS71" s="10">
        <f t="shared" si="35"/>
        <v>960000</v>
      </c>
      <c r="AT71" s="10">
        <f t="shared" si="35"/>
        <v>1740000</v>
      </c>
      <c r="AU71" s="10" t="s">
        <v>24</v>
      </c>
      <c r="AV71" s="10">
        <f t="shared" si="36"/>
        <v>960000</v>
      </c>
      <c r="AW71" s="10">
        <f t="shared" si="36"/>
        <v>1740000</v>
      </c>
      <c r="AX71" s="10" t="s">
        <v>24</v>
      </c>
    </row>
    <row r="72" spans="1:50" ht="22.5" x14ac:dyDescent="0.25">
      <c r="A72" s="1">
        <v>69</v>
      </c>
      <c r="B72" s="2" t="s">
        <v>42</v>
      </c>
      <c r="C72" s="3" t="s">
        <v>72</v>
      </c>
      <c r="D72" s="3">
        <v>1</v>
      </c>
      <c r="E72" s="4">
        <v>490980.6431459022</v>
      </c>
      <c r="F72" s="4">
        <v>922646.51231165009</v>
      </c>
      <c r="G72" s="5">
        <v>1271820</v>
      </c>
      <c r="H72" s="6">
        <v>0</v>
      </c>
      <c r="I72" s="7">
        <f t="shared" si="37"/>
        <v>1271820</v>
      </c>
      <c r="J72" s="15">
        <v>2071820</v>
      </c>
      <c r="K72" s="6">
        <v>0</v>
      </c>
      <c r="L72" s="7">
        <f t="shared" si="38"/>
        <v>2071820</v>
      </c>
      <c r="M72" s="5">
        <v>566184</v>
      </c>
      <c r="N72" s="6">
        <f t="shared" si="39"/>
        <v>0</v>
      </c>
      <c r="O72" s="7">
        <f t="shared" si="40"/>
        <v>566184</v>
      </c>
      <c r="P72" s="15">
        <v>1063968</v>
      </c>
      <c r="Q72" s="6">
        <f t="shared" si="41"/>
        <v>0</v>
      </c>
      <c r="R72" s="7">
        <f t="shared" si="42"/>
        <v>1063968</v>
      </c>
      <c r="S72" s="7">
        <v>528438</v>
      </c>
      <c r="T72" s="7">
        <v>0</v>
      </c>
      <c r="U72" s="7">
        <v>528438</v>
      </c>
      <c r="V72" s="7">
        <v>993037</v>
      </c>
      <c r="W72" s="7">
        <v>0</v>
      </c>
      <c r="X72" s="7">
        <v>993037</v>
      </c>
      <c r="Y72" s="7">
        <v>1010349.9999999999</v>
      </c>
      <c r="Z72" s="7">
        <v>0</v>
      </c>
      <c r="AA72" s="7">
        <v>1010349.9999999999</v>
      </c>
      <c r="AB72" s="7">
        <v>1060400</v>
      </c>
      <c r="AC72" s="7">
        <v>0</v>
      </c>
      <c r="AD72" s="7">
        <v>1060400</v>
      </c>
      <c r="AE72" s="9">
        <f t="shared" si="43"/>
        <v>490981</v>
      </c>
      <c r="AF72" s="10">
        <f t="shared" si="44"/>
        <v>922647</v>
      </c>
      <c r="AG72" s="9">
        <f t="shared" si="28"/>
        <v>844198</v>
      </c>
      <c r="AH72" s="10">
        <f t="shared" si="29"/>
        <v>1297306</v>
      </c>
      <c r="AI72" s="9">
        <f t="shared" si="30"/>
        <v>773555</v>
      </c>
      <c r="AJ72" s="10">
        <f t="shared" si="31"/>
        <v>1222374</v>
      </c>
      <c r="AK72" s="11">
        <f t="shared" si="45"/>
        <v>566184</v>
      </c>
      <c r="AL72" s="12">
        <f t="shared" si="32"/>
        <v>1060400</v>
      </c>
      <c r="AM72" s="9">
        <f t="shared" si="26"/>
        <v>716445</v>
      </c>
      <c r="AN72" s="10">
        <f t="shared" si="27"/>
        <v>1164529</v>
      </c>
      <c r="AO72" s="9">
        <f t="shared" si="33"/>
        <v>53177</v>
      </c>
      <c r="AP72" s="10">
        <f t="shared" si="33"/>
        <v>97406</v>
      </c>
      <c r="AQ72" s="13">
        <f t="shared" si="34"/>
        <v>0.10830765345298494</v>
      </c>
      <c r="AR72" s="14">
        <f t="shared" si="34"/>
        <v>0.10557233698261632</v>
      </c>
      <c r="AS72" s="10">
        <f t="shared" si="35"/>
        <v>566184</v>
      </c>
      <c r="AT72" s="10">
        <f t="shared" si="35"/>
        <v>1060400</v>
      </c>
      <c r="AU72" s="10" t="s">
        <v>24</v>
      </c>
      <c r="AV72" s="10">
        <f t="shared" si="36"/>
        <v>566184</v>
      </c>
      <c r="AW72" s="10">
        <f t="shared" si="36"/>
        <v>1060400</v>
      </c>
      <c r="AX72" s="10" t="s">
        <v>24</v>
      </c>
    </row>
    <row r="73" spans="1:50" ht="22.5" x14ac:dyDescent="0.25">
      <c r="A73" s="1">
        <v>70</v>
      </c>
      <c r="B73" s="2" t="s">
        <v>43</v>
      </c>
      <c r="C73" s="3" t="s">
        <v>72</v>
      </c>
      <c r="D73" s="3">
        <v>1</v>
      </c>
      <c r="E73" s="4">
        <v>1762793.4582873941</v>
      </c>
      <c r="F73" s="4">
        <v>2556778.9415656007</v>
      </c>
      <c r="G73" s="5">
        <v>2494000</v>
      </c>
      <c r="H73" s="6">
        <v>0</v>
      </c>
      <c r="I73" s="7">
        <f t="shared" si="37"/>
        <v>2494000</v>
      </c>
      <c r="J73" s="15">
        <v>3294000</v>
      </c>
      <c r="K73" s="6">
        <v>0</v>
      </c>
      <c r="L73" s="7">
        <f t="shared" si="38"/>
        <v>3294000</v>
      </c>
      <c r="M73" s="5">
        <v>2032800</v>
      </c>
      <c r="N73" s="6">
        <f t="shared" si="39"/>
        <v>0</v>
      </c>
      <c r="O73" s="7">
        <f t="shared" si="40"/>
        <v>2032800</v>
      </c>
      <c r="P73" s="15">
        <v>2948400</v>
      </c>
      <c r="Q73" s="6">
        <f t="shared" si="41"/>
        <v>0</v>
      </c>
      <c r="R73" s="7">
        <f t="shared" si="42"/>
        <v>2948400</v>
      </c>
      <c r="S73" s="7">
        <v>1897280</v>
      </c>
      <c r="T73" s="7">
        <v>0</v>
      </c>
      <c r="U73" s="7">
        <v>1897280</v>
      </c>
      <c r="V73" s="7">
        <v>2751840</v>
      </c>
      <c r="W73" s="7">
        <v>0</v>
      </c>
      <c r="X73" s="7">
        <v>2751840</v>
      </c>
      <c r="Y73" s="7">
        <v>1504800.0000000002</v>
      </c>
      <c r="Z73" s="7">
        <v>0</v>
      </c>
      <c r="AA73" s="7">
        <v>1504800.0000000002</v>
      </c>
      <c r="AB73" s="7">
        <v>1560900</v>
      </c>
      <c r="AC73" s="7">
        <v>0</v>
      </c>
      <c r="AD73" s="7">
        <v>1560900</v>
      </c>
      <c r="AE73" s="9">
        <f t="shared" si="43"/>
        <v>1504800</v>
      </c>
      <c r="AF73" s="10">
        <f t="shared" si="44"/>
        <v>1560900</v>
      </c>
      <c r="AG73" s="9">
        <f t="shared" si="28"/>
        <v>1982220</v>
      </c>
      <c r="AH73" s="10">
        <f t="shared" si="29"/>
        <v>2638785</v>
      </c>
      <c r="AI73" s="9">
        <f t="shared" si="30"/>
        <v>1938335</v>
      </c>
      <c r="AJ73" s="10">
        <f t="shared" si="31"/>
        <v>2622384</v>
      </c>
      <c r="AK73" s="11">
        <f t="shared" si="45"/>
        <v>1897280</v>
      </c>
      <c r="AL73" s="10">
        <f t="shared" si="32"/>
        <v>2751840</v>
      </c>
      <c r="AM73" s="9">
        <f t="shared" si="26"/>
        <v>1911439</v>
      </c>
      <c r="AN73" s="20">
        <f t="shared" si="27"/>
        <v>2544487</v>
      </c>
      <c r="AO73" s="9">
        <f t="shared" si="33"/>
        <v>277525</v>
      </c>
      <c r="AP73" s="10">
        <f t="shared" si="33"/>
        <v>842122</v>
      </c>
      <c r="AQ73" s="13">
        <f t="shared" si="34"/>
        <v>0.18442650186071238</v>
      </c>
      <c r="AR73" s="14">
        <f t="shared" si="34"/>
        <v>0.53951053879172273</v>
      </c>
      <c r="AS73" s="10">
        <f t="shared" si="35"/>
        <v>1897280</v>
      </c>
      <c r="AT73" s="10">
        <f t="shared" si="35"/>
        <v>2751840</v>
      </c>
      <c r="AU73" s="10" t="s">
        <v>24</v>
      </c>
      <c r="AV73" s="10">
        <f t="shared" si="36"/>
        <v>1897280</v>
      </c>
      <c r="AW73" s="10">
        <f t="shared" si="36"/>
        <v>2751840</v>
      </c>
      <c r="AX73" s="10" t="s">
        <v>81</v>
      </c>
    </row>
    <row r="74" spans="1:50" ht="22.5" x14ac:dyDescent="0.25">
      <c r="A74" s="1">
        <v>71</v>
      </c>
      <c r="B74" s="2" t="s">
        <v>44</v>
      </c>
      <c r="C74" s="3" t="s">
        <v>72</v>
      </c>
      <c r="D74" s="3">
        <v>1</v>
      </c>
      <c r="E74" s="4">
        <v>351726.20360161702</v>
      </c>
      <c r="F74" s="4">
        <v>774213.89195148833</v>
      </c>
      <c r="G74" s="5">
        <v>1138000</v>
      </c>
      <c r="H74" s="6">
        <v>0</v>
      </c>
      <c r="I74" s="7">
        <f t="shared" si="37"/>
        <v>1138000</v>
      </c>
      <c r="J74" s="15">
        <v>1938000</v>
      </c>
      <c r="K74" s="6">
        <v>0</v>
      </c>
      <c r="L74" s="7">
        <f t="shared" si="38"/>
        <v>1938000</v>
      </c>
      <c r="M74" s="5">
        <v>405600</v>
      </c>
      <c r="N74" s="6">
        <f t="shared" si="39"/>
        <v>0</v>
      </c>
      <c r="O74" s="7">
        <f t="shared" si="40"/>
        <v>405600</v>
      </c>
      <c r="P74" s="15">
        <v>892800</v>
      </c>
      <c r="Q74" s="6">
        <f t="shared" si="41"/>
        <v>0</v>
      </c>
      <c r="R74" s="7">
        <f t="shared" si="42"/>
        <v>892800</v>
      </c>
      <c r="S74" s="7">
        <v>378560</v>
      </c>
      <c r="T74" s="7">
        <v>0</v>
      </c>
      <c r="U74" s="7">
        <v>378560</v>
      </c>
      <c r="V74" s="7">
        <v>833280</v>
      </c>
      <c r="W74" s="7">
        <v>0</v>
      </c>
      <c r="X74" s="7">
        <v>833280</v>
      </c>
      <c r="Y74" s="7">
        <v>784300</v>
      </c>
      <c r="Z74" s="7">
        <v>0</v>
      </c>
      <c r="AA74" s="7">
        <v>784300</v>
      </c>
      <c r="AB74" s="7">
        <v>912300</v>
      </c>
      <c r="AC74" s="7">
        <v>0</v>
      </c>
      <c r="AD74" s="7">
        <v>912300</v>
      </c>
      <c r="AE74" s="9">
        <f t="shared" si="43"/>
        <v>351726</v>
      </c>
      <c r="AF74" s="10">
        <f t="shared" si="44"/>
        <v>774214</v>
      </c>
      <c r="AG74" s="9">
        <f t="shared" si="28"/>
        <v>676615</v>
      </c>
      <c r="AH74" s="10">
        <f t="shared" si="29"/>
        <v>1144095</v>
      </c>
      <c r="AI74" s="9">
        <f t="shared" si="30"/>
        <v>611637</v>
      </c>
      <c r="AJ74" s="10">
        <f t="shared" si="31"/>
        <v>1070119</v>
      </c>
      <c r="AK74" s="11">
        <f t="shared" si="45"/>
        <v>405600</v>
      </c>
      <c r="AL74" s="12">
        <f t="shared" si="32"/>
        <v>892800</v>
      </c>
      <c r="AM74" s="9">
        <f t="shared" si="26"/>
        <v>545271</v>
      </c>
      <c r="AN74" s="10">
        <f t="shared" si="27"/>
        <v>1003644</v>
      </c>
      <c r="AO74" s="9">
        <f t="shared" si="33"/>
        <v>38095</v>
      </c>
      <c r="AP74" s="10">
        <f t="shared" si="33"/>
        <v>83853</v>
      </c>
      <c r="AQ74" s="13">
        <f t="shared" si="34"/>
        <v>0.1083087403262767</v>
      </c>
      <c r="AR74" s="14">
        <f t="shared" si="34"/>
        <v>0.10830726388311242</v>
      </c>
      <c r="AS74" s="10">
        <f t="shared" si="35"/>
        <v>405600</v>
      </c>
      <c r="AT74" s="10">
        <f t="shared" si="35"/>
        <v>892800</v>
      </c>
      <c r="AU74" s="10" t="s">
        <v>24</v>
      </c>
      <c r="AV74" s="10">
        <f t="shared" si="36"/>
        <v>405600</v>
      </c>
      <c r="AW74" s="10">
        <f t="shared" si="36"/>
        <v>892800</v>
      </c>
      <c r="AX74" s="10" t="s">
        <v>24</v>
      </c>
    </row>
    <row r="75" spans="1:50" ht="22.5" x14ac:dyDescent="0.25">
      <c r="A75" s="1">
        <v>72</v>
      </c>
      <c r="B75" s="2" t="s">
        <v>45</v>
      </c>
      <c r="C75" s="3" t="s">
        <v>72</v>
      </c>
      <c r="D75" s="3">
        <v>1</v>
      </c>
      <c r="E75" s="4">
        <v>332995.22234472621</v>
      </c>
      <c r="F75" s="4">
        <v>520305.03491363465</v>
      </c>
      <c r="G75" s="5">
        <v>1120000</v>
      </c>
      <c r="H75" s="6">
        <v>0</v>
      </c>
      <c r="I75" s="7">
        <f t="shared" si="37"/>
        <v>1120000</v>
      </c>
      <c r="J75" s="15">
        <v>1920000</v>
      </c>
      <c r="K75" s="6">
        <v>0</v>
      </c>
      <c r="L75" s="7">
        <f t="shared" si="38"/>
        <v>1920000</v>
      </c>
      <c r="M75" s="5">
        <v>384000</v>
      </c>
      <c r="N75" s="6">
        <f t="shared" si="39"/>
        <v>0</v>
      </c>
      <c r="O75" s="7">
        <f t="shared" si="40"/>
        <v>384000</v>
      </c>
      <c r="P75" s="15">
        <v>600000</v>
      </c>
      <c r="Q75" s="6">
        <f t="shared" si="41"/>
        <v>0</v>
      </c>
      <c r="R75" s="7">
        <f t="shared" si="42"/>
        <v>600000</v>
      </c>
      <c r="S75" s="7">
        <v>358400</v>
      </c>
      <c r="T75" s="7">
        <v>0</v>
      </c>
      <c r="U75" s="7">
        <v>358400</v>
      </c>
      <c r="V75" s="7">
        <v>560000</v>
      </c>
      <c r="W75" s="7">
        <v>0</v>
      </c>
      <c r="X75" s="7">
        <v>560000</v>
      </c>
      <c r="Y75" s="7">
        <v>960300</v>
      </c>
      <c r="Z75" s="7">
        <v>0</v>
      </c>
      <c r="AA75" s="7">
        <v>960300</v>
      </c>
      <c r="AB75" s="7">
        <v>1088300</v>
      </c>
      <c r="AC75" s="7">
        <v>0</v>
      </c>
      <c r="AD75" s="7">
        <v>1088300</v>
      </c>
      <c r="AE75" s="9">
        <f t="shared" si="43"/>
        <v>332995</v>
      </c>
      <c r="AF75" s="10">
        <f t="shared" si="44"/>
        <v>520305</v>
      </c>
      <c r="AG75" s="9">
        <f t="shared" si="28"/>
        <v>705675</v>
      </c>
      <c r="AH75" s="10">
        <f t="shared" si="29"/>
        <v>1042075</v>
      </c>
      <c r="AI75" s="9">
        <f t="shared" si="30"/>
        <v>631139</v>
      </c>
      <c r="AJ75" s="10">
        <f t="shared" si="31"/>
        <v>937721</v>
      </c>
      <c r="AK75" s="11">
        <f t="shared" si="45"/>
        <v>384000</v>
      </c>
      <c r="AL75" s="12">
        <f t="shared" si="32"/>
        <v>600000</v>
      </c>
      <c r="AM75" s="9">
        <f t="shared" si="26"/>
        <v>547712</v>
      </c>
      <c r="AN75" s="10">
        <f t="shared" si="27"/>
        <v>817578</v>
      </c>
      <c r="AO75" s="9">
        <f t="shared" si="33"/>
        <v>36066</v>
      </c>
      <c r="AP75" s="10">
        <f t="shared" si="33"/>
        <v>56353</v>
      </c>
      <c r="AQ75" s="13">
        <f t="shared" si="34"/>
        <v>0.10830793255153981</v>
      </c>
      <c r="AR75" s="14">
        <f t="shared" si="34"/>
        <v>0.10830762725708959</v>
      </c>
      <c r="AS75" s="10">
        <f t="shared" si="35"/>
        <v>384000</v>
      </c>
      <c r="AT75" s="10">
        <f t="shared" si="35"/>
        <v>600000</v>
      </c>
      <c r="AU75" s="10" t="s">
        <v>24</v>
      </c>
      <c r="AV75" s="10">
        <f t="shared" si="36"/>
        <v>384000</v>
      </c>
      <c r="AW75" s="10">
        <f t="shared" si="36"/>
        <v>600000</v>
      </c>
      <c r="AX75" s="10" t="s">
        <v>24</v>
      </c>
    </row>
    <row r="76" spans="1:50" ht="22.5" x14ac:dyDescent="0.25">
      <c r="A76" s="1">
        <v>73</v>
      </c>
      <c r="B76" s="2" t="s">
        <v>47</v>
      </c>
      <c r="C76" s="3" t="s">
        <v>72</v>
      </c>
      <c r="D76" s="3">
        <v>1</v>
      </c>
      <c r="E76" s="4">
        <v>780457.55237045197</v>
      </c>
      <c r="F76" s="4">
        <v>1216993.4766629916</v>
      </c>
      <c r="G76" s="5">
        <v>1550000</v>
      </c>
      <c r="H76" s="6">
        <v>0</v>
      </c>
      <c r="I76" s="7">
        <f t="shared" si="37"/>
        <v>1550000</v>
      </c>
      <c r="J76" s="15">
        <v>2350000</v>
      </c>
      <c r="K76" s="6">
        <v>0</v>
      </c>
      <c r="L76" s="7">
        <f t="shared" si="38"/>
        <v>2350000</v>
      </c>
      <c r="M76" s="5">
        <v>900000</v>
      </c>
      <c r="N76" s="6">
        <f t="shared" si="39"/>
        <v>0</v>
      </c>
      <c r="O76" s="7">
        <f t="shared" si="40"/>
        <v>900000</v>
      </c>
      <c r="P76" s="15">
        <v>1403400</v>
      </c>
      <c r="Q76" s="6">
        <f t="shared" si="41"/>
        <v>0</v>
      </c>
      <c r="R76" s="7">
        <f t="shared" si="42"/>
        <v>1403400</v>
      </c>
      <c r="S76" s="7">
        <v>840000</v>
      </c>
      <c r="T76" s="7">
        <v>0</v>
      </c>
      <c r="U76" s="7">
        <v>840000</v>
      </c>
      <c r="V76" s="7">
        <v>1309840</v>
      </c>
      <c r="W76" s="7">
        <v>0</v>
      </c>
      <c r="X76" s="7">
        <v>1309840</v>
      </c>
      <c r="Y76" s="7">
        <v>1463550.0000000002</v>
      </c>
      <c r="Z76" s="7">
        <v>0</v>
      </c>
      <c r="AA76" s="7">
        <v>1463550.0000000002</v>
      </c>
      <c r="AB76" s="7">
        <v>1478400</v>
      </c>
      <c r="AC76" s="7">
        <v>0</v>
      </c>
      <c r="AD76" s="7">
        <v>1478400</v>
      </c>
      <c r="AE76" s="9">
        <f t="shared" si="43"/>
        <v>780458</v>
      </c>
      <c r="AF76" s="10">
        <f t="shared" si="44"/>
        <v>1216993</v>
      </c>
      <c r="AG76" s="9">
        <f t="shared" si="28"/>
        <v>1188388</v>
      </c>
      <c r="AH76" s="10">
        <f t="shared" si="29"/>
        <v>1635410</v>
      </c>
      <c r="AI76" s="9">
        <f t="shared" si="30"/>
        <v>1106802</v>
      </c>
      <c r="AJ76" s="10">
        <f t="shared" si="31"/>
        <v>1551727</v>
      </c>
      <c r="AK76" s="11">
        <f t="shared" si="45"/>
        <v>900000</v>
      </c>
      <c r="AL76" s="12">
        <f t="shared" si="32"/>
        <v>1403400</v>
      </c>
      <c r="AM76" s="9">
        <f t="shared" si="26"/>
        <v>1060040</v>
      </c>
      <c r="AN76" s="10">
        <f t="shared" si="27"/>
        <v>1506987</v>
      </c>
      <c r="AO76" s="9">
        <f t="shared" si="33"/>
        <v>84529</v>
      </c>
      <c r="AP76" s="10">
        <f t="shared" si="33"/>
        <v>131810</v>
      </c>
      <c r="AQ76" s="13">
        <f t="shared" si="34"/>
        <v>0.10830691722040135</v>
      </c>
      <c r="AR76" s="14">
        <f t="shared" si="34"/>
        <v>0.10830793603578656</v>
      </c>
      <c r="AS76" s="10">
        <f t="shared" si="35"/>
        <v>900000</v>
      </c>
      <c r="AT76" s="10">
        <f t="shared" si="35"/>
        <v>1403400</v>
      </c>
      <c r="AU76" s="10" t="s">
        <v>24</v>
      </c>
      <c r="AV76" s="10">
        <f t="shared" si="36"/>
        <v>900000</v>
      </c>
      <c r="AW76" s="10">
        <f t="shared" si="36"/>
        <v>1403400</v>
      </c>
      <c r="AX76" s="10" t="s">
        <v>24</v>
      </c>
    </row>
    <row r="77" spans="1:50" ht="22.5" x14ac:dyDescent="0.25">
      <c r="A77" s="1">
        <v>74</v>
      </c>
      <c r="B77" s="2" t="s">
        <v>50</v>
      </c>
      <c r="C77" s="3" t="s">
        <v>72</v>
      </c>
      <c r="D77" s="3">
        <v>1</v>
      </c>
      <c r="E77" s="4">
        <v>2062489.1583976478</v>
      </c>
      <c r="F77" s="4">
        <v>2991753.9507533992</v>
      </c>
      <c r="G77" s="5">
        <v>2782000</v>
      </c>
      <c r="H77" s="6">
        <v>0</v>
      </c>
      <c r="I77" s="7">
        <f t="shared" si="37"/>
        <v>2782000</v>
      </c>
      <c r="J77" s="15">
        <v>3582000</v>
      </c>
      <c r="K77" s="6">
        <v>0</v>
      </c>
      <c r="L77" s="7">
        <f t="shared" si="38"/>
        <v>3582000</v>
      </c>
      <c r="M77" s="5">
        <v>2378400</v>
      </c>
      <c r="N77" s="6">
        <f t="shared" si="39"/>
        <v>0</v>
      </c>
      <c r="O77" s="7">
        <f t="shared" si="40"/>
        <v>2378400</v>
      </c>
      <c r="P77" s="15">
        <v>3450000</v>
      </c>
      <c r="Q77" s="6">
        <f t="shared" si="41"/>
        <v>0</v>
      </c>
      <c r="R77" s="7">
        <f t="shared" si="42"/>
        <v>3450000</v>
      </c>
      <c r="S77" s="7">
        <v>2219840</v>
      </c>
      <c r="T77" s="7">
        <v>0</v>
      </c>
      <c r="U77" s="7">
        <v>2219840</v>
      </c>
      <c r="V77" s="7">
        <v>3220000</v>
      </c>
      <c r="W77" s="7">
        <v>0</v>
      </c>
      <c r="X77" s="7">
        <v>3220000</v>
      </c>
      <c r="Y77" s="7">
        <v>2229150</v>
      </c>
      <c r="Z77" s="7">
        <v>0</v>
      </c>
      <c r="AA77" s="7">
        <v>2229150</v>
      </c>
      <c r="AB77" s="7">
        <v>2236300</v>
      </c>
      <c r="AC77" s="7">
        <v>0</v>
      </c>
      <c r="AD77" s="7">
        <v>2236300</v>
      </c>
      <c r="AE77" s="9">
        <f t="shared" si="43"/>
        <v>2062489</v>
      </c>
      <c r="AF77" s="10">
        <f t="shared" si="44"/>
        <v>2236300</v>
      </c>
      <c r="AG77" s="9">
        <f t="shared" si="28"/>
        <v>2402348</v>
      </c>
      <c r="AH77" s="10">
        <f t="shared" si="29"/>
        <v>3122075</v>
      </c>
      <c r="AI77" s="9">
        <f t="shared" si="30"/>
        <v>2334376</v>
      </c>
      <c r="AJ77" s="10">
        <f t="shared" si="31"/>
        <v>3096011</v>
      </c>
      <c r="AK77" s="11">
        <f t="shared" si="45"/>
        <v>2229150</v>
      </c>
      <c r="AL77" s="12">
        <f t="shared" si="32"/>
        <v>3220000</v>
      </c>
      <c r="AM77" s="9">
        <f t="shared" si="26"/>
        <v>2322196</v>
      </c>
      <c r="AN77" s="10">
        <f t="shared" si="27"/>
        <v>3055282</v>
      </c>
      <c r="AO77" s="9">
        <f t="shared" si="33"/>
        <v>117847</v>
      </c>
      <c r="AP77" s="10">
        <f t="shared" si="33"/>
        <v>695581</v>
      </c>
      <c r="AQ77" s="13">
        <f t="shared" si="34"/>
        <v>5.7138244131241425E-2</v>
      </c>
      <c r="AR77" s="14">
        <f t="shared" si="34"/>
        <v>0.31104100523185618</v>
      </c>
      <c r="AS77" s="10">
        <f t="shared" si="35"/>
        <v>2229150</v>
      </c>
      <c r="AT77" s="10">
        <f t="shared" si="35"/>
        <v>3220000</v>
      </c>
      <c r="AU77" s="10" t="s">
        <v>24</v>
      </c>
      <c r="AV77" s="10">
        <f t="shared" si="36"/>
        <v>2229150</v>
      </c>
      <c r="AW77" s="10">
        <f t="shared" si="36"/>
        <v>3220000</v>
      </c>
      <c r="AX77" s="10" t="s">
        <v>24</v>
      </c>
    </row>
    <row r="78" spans="1:50" ht="22.5" x14ac:dyDescent="0.25">
      <c r="A78" s="1">
        <v>75</v>
      </c>
      <c r="B78" s="2" t="s">
        <v>51</v>
      </c>
      <c r="C78" s="3" t="s">
        <v>72</v>
      </c>
      <c r="D78" s="3">
        <v>1</v>
      </c>
      <c r="E78" s="4">
        <v>1032285.1892686512</v>
      </c>
      <c r="F78" s="4">
        <v>1496917.585446527</v>
      </c>
      <c r="G78" s="5">
        <v>1792000</v>
      </c>
      <c r="H78" s="6">
        <v>0</v>
      </c>
      <c r="I78" s="7">
        <f t="shared" si="37"/>
        <v>1792000</v>
      </c>
      <c r="J78" s="15">
        <v>2592000</v>
      </c>
      <c r="K78" s="6">
        <v>0</v>
      </c>
      <c r="L78" s="7">
        <f t="shared" si="38"/>
        <v>2592000</v>
      </c>
      <c r="M78" s="5">
        <v>1190400</v>
      </c>
      <c r="N78" s="6">
        <f t="shared" si="39"/>
        <v>0</v>
      </c>
      <c r="O78" s="7">
        <f t="shared" si="40"/>
        <v>1190400</v>
      </c>
      <c r="P78" s="15">
        <v>1726200</v>
      </c>
      <c r="Q78" s="6">
        <f t="shared" si="41"/>
        <v>0</v>
      </c>
      <c r="R78" s="7">
        <f t="shared" si="42"/>
        <v>1726200</v>
      </c>
      <c r="S78" s="7">
        <v>1111040</v>
      </c>
      <c r="T78" s="7">
        <v>0</v>
      </c>
      <c r="U78" s="7">
        <v>1111040</v>
      </c>
      <c r="V78" s="7">
        <v>1611120</v>
      </c>
      <c r="W78" s="7">
        <v>0</v>
      </c>
      <c r="X78" s="7">
        <v>1611120</v>
      </c>
      <c r="Y78" s="7">
        <v>2266550</v>
      </c>
      <c r="Z78" s="7">
        <v>0</v>
      </c>
      <c r="AA78" s="7">
        <v>2266550</v>
      </c>
      <c r="AB78" s="7">
        <v>2311100</v>
      </c>
      <c r="AC78" s="7">
        <v>0</v>
      </c>
      <c r="AD78" s="7">
        <v>2311100</v>
      </c>
      <c r="AE78" s="9">
        <f t="shared" si="43"/>
        <v>1032285</v>
      </c>
      <c r="AF78" s="10">
        <f t="shared" si="44"/>
        <v>1496918</v>
      </c>
      <c r="AG78" s="9">
        <f t="shared" si="28"/>
        <v>1589998</v>
      </c>
      <c r="AH78" s="10">
        <f t="shared" si="29"/>
        <v>2060105</v>
      </c>
      <c r="AI78" s="9">
        <f t="shared" si="30"/>
        <v>1478455</v>
      </c>
      <c r="AJ78" s="10">
        <f t="shared" si="31"/>
        <v>1947468</v>
      </c>
      <c r="AK78" s="11">
        <f t="shared" si="45"/>
        <v>1190400</v>
      </c>
      <c r="AL78" s="12">
        <f t="shared" si="32"/>
        <v>1726200</v>
      </c>
      <c r="AM78" s="9">
        <f t="shared" si="26"/>
        <v>1408592</v>
      </c>
      <c r="AN78" s="10">
        <f t="shared" si="27"/>
        <v>1902717</v>
      </c>
      <c r="AO78" s="9">
        <f t="shared" si="33"/>
        <v>111804</v>
      </c>
      <c r="AP78" s="10">
        <f t="shared" si="33"/>
        <v>162127</v>
      </c>
      <c r="AQ78" s="13">
        <f t="shared" si="34"/>
        <v>0.10830729885642046</v>
      </c>
      <c r="AR78" s="14">
        <f t="shared" si="34"/>
        <v>0.10830720186409676</v>
      </c>
      <c r="AS78" s="10">
        <f t="shared" si="35"/>
        <v>1190400</v>
      </c>
      <c r="AT78" s="10">
        <f t="shared" si="35"/>
        <v>1726200</v>
      </c>
      <c r="AU78" s="10" t="s">
        <v>24</v>
      </c>
      <c r="AV78" s="10">
        <f t="shared" si="36"/>
        <v>1190400</v>
      </c>
      <c r="AW78" s="10">
        <f t="shared" si="36"/>
        <v>1726200</v>
      </c>
      <c r="AX78" s="10" t="s">
        <v>24</v>
      </c>
    </row>
    <row r="79" spans="1:50" ht="22.5" x14ac:dyDescent="0.25">
      <c r="A79" s="1">
        <v>76</v>
      </c>
      <c r="B79" s="2" t="s">
        <v>52</v>
      </c>
      <c r="C79" s="3" t="s">
        <v>72</v>
      </c>
      <c r="D79" s="3">
        <v>1</v>
      </c>
      <c r="E79" s="4">
        <v>728427.04887908848</v>
      </c>
      <c r="F79" s="4">
        <v>1061422.2712238147</v>
      </c>
      <c r="G79" s="5">
        <v>1500000</v>
      </c>
      <c r="H79" s="6">
        <v>0</v>
      </c>
      <c r="I79" s="7">
        <f t="shared" si="37"/>
        <v>1500000</v>
      </c>
      <c r="J79" s="15">
        <v>2300000</v>
      </c>
      <c r="K79" s="6">
        <v>0</v>
      </c>
      <c r="L79" s="7">
        <f t="shared" si="38"/>
        <v>2300000</v>
      </c>
      <c r="M79" s="5">
        <v>840000</v>
      </c>
      <c r="N79" s="6">
        <f t="shared" si="39"/>
        <v>0</v>
      </c>
      <c r="O79" s="7">
        <f t="shared" si="40"/>
        <v>840000</v>
      </c>
      <c r="P79" s="15">
        <v>1224000</v>
      </c>
      <c r="Q79" s="6">
        <f t="shared" si="41"/>
        <v>0</v>
      </c>
      <c r="R79" s="7">
        <f t="shared" si="42"/>
        <v>1224000</v>
      </c>
      <c r="S79" s="7">
        <v>784000</v>
      </c>
      <c r="T79" s="7">
        <v>0</v>
      </c>
      <c r="U79" s="7">
        <v>784000</v>
      </c>
      <c r="V79" s="7">
        <v>1142400</v>
      </c>
      <c r="W79" s="7">
        <v>0</v>
      </c>
      <c r="X79" s="7">
        <v>1142400</v>
      </c>
      <c r="Y79" s="7">
        <v>2398550</v>
      </c>
      <c r="Z79" s="7">
        <v>0</v>
      </c>
      <c r="AA79" s="7">
        <v>2398550</v>
      </c>
      <c r="AB79" s="7">
        <v>2575100</v>
      </c>
      <c r="AC79" s="7">
        <v>0</v>
      </c>
      <c r="AD79" s="7">
        <v>2575100</v>
      </c>
      <c r="AE79" s="9">
        <f t="shared" si="43"/>
        <v>728427</v>
      </c>
      <c r="AF79" s="10">
        <f t="shared" si="44"/>
        <v>1061422</v>
      </c>
      <c r="AG79" s="9">
        <f t="shared" si="28"/>
        <v>1380638</v>
      </c>
      <c r="AH79" s="10">
        <f t="shared" si="29"/>
        <v>1810375</v>
      </c>
      <c r="AI79" s="9">
        <f t="shared" si="30"/>
        <v>1250195</v>
      </c>
      <c r="AJ79" s="10">
        <f t="shared" si="31"/>
        <v>1660584</v>
      </c>
      <c r="AK79" s="11">
        <f t="shared" si="45"/>
        <v>840000</v>
      </c>
      <c r="AL79" s="12">
        <f t="shared" si="32"/>
        <v>1224000</v>
      </c>
      <c r="AM79" s="9">
        <f t="shared" si="26"/>
        <v>1115332</v>
      </c>
      <c r="AN79" s="10">
        <f t="shared" si="27"/>
        <v>1544550</v>
      </c>
      <c r="AO79" s="9">
        <f t="shared" si="33"/>
        <v>78894</v>
      </c>
      <c r="AP79" s="10">
        <f t="shared" si="33"/>
        <v>114960</v>
      </c>
      <c r="AQ79" s="13">
        <f t="shared" si="34"/>
        <v>0.10830735269285735</v>
      </c>
      <c r="AR79" s="14">
        <f t="shared" si="34"/>
        <v>0.10830753460923177</v>
      </c>
      <c r="AS79" s="10">
        <f t="shared" si="35"/>
        <v>840000</v>
      </c>
      <c r="AT79" s="10">
        <f t="shared" si="35"/>
        <v>1224000</v>
      </c>
      <c r="AU79" s="10" t="s">
        <v>24</v>
      </c>
      <c r="AV79" s="10">
        <f t="shared" si="36"/>
        <v>840000</v>
      </c>
      <c r="AW79" s="10">
        <f t="shared" si="36"/>
        <v>1224000</v>
      </c>
      <c r="AX79" s="10" t="s">
        <v>24</v>
      </c>
    </row>
    <row r="80" spans="1:50" ht="22.5" x14ac:dyDescent="0.25">
      <c r="A80" s="1">
        <v>77</v>
      </c>
      <c r="B80" s="2" t="s">
        <v>53</v>
      </c>
      <c r="C80" s="3" t="s">
        <v>72</v>
      </c>
      <c r="D80" s="3">
        <v>1</v>
      </c>
      <c r="E80" s="4">
        <v>738833.14957736118</v>
      </c>
      <c r="F80" s="4">
        <v>1664976.1117236309</v>
      </c>
      <c r="G80" s="5">
        <v>1510000</v>
      </c>
      <c r="H80" s="6">
        <v>0</v>
      </c>
      <c r="I80" s="7">
        <f t="shared" si="37"/>
        <v>1510000</v>
      </c>
      <c r="J80" s="15">
        <v>2310000</v>
      </c>
      <c r="K80" s="6">
        <v>0</v>
      </c>
      <c r="L80" s="7">
        <f t="shared" si="38"/>
        <v>2310000</v>
      </c>
      <c r="M80" s="5">
        <v>852000</v>
      </c>
      <c r="N80" s="6">
        <f t="shared" si="39"/>
        <v>0</v>
      </c>
      <c r="O80" s="7">
        <f t="shared" si="40"/>
        <v>852000</v>
      </c>
      <c r="P80" s="15">
        <v>1920000</v>
      </c>
      <c r="Q80" s="6">
        <f t="shared" si="41"/>
        <v>0</v>
      </c>
      <c r="R80" s="7">
        <f t="shared" si="42"/>
        <v>1920000</v>
      </c>
      <c r="S80" s="7">
        <v>795200</v>
      </c>
      <c r="T80" s="7">
        <v>0</v>
      </c>
      <c r="U80" s="7">
        <v>795200</v>
      </c>
      <c r="V80" s="7">
        <v>1792000</v>
      </c>
      <c r="W80" s="7">
        <v>0</v>
      </c>
      <c r="X80" s="7">
        <v>1792000</v>
      </c>
      <c r="Y80" s="7">
        <v>2338050</v>
      </c>
      <c r="Z80" s="7">
        <v>0</v>
      </c>
      <c r="AA80" s="7">
        <v>2338050</v>
      </c>
      <c r="AB80" s="7">
        <v>2454100</v>
      </c>
      <c r="AC80" s="7">
        <v>0</v>
      </c>
      <c r="AD80" s="7">
        <v>2454100</v>
      </c>
      <c r="AE80" s="9">
        <f t="shared" si="43"/>
        <v>738833</v>
      </c>
      <c r="AF80" s="10">
        <f t="shared" si="44"/>
        <v>1664976</v>
      </c>
      <c r="AG80" s="9">
        <f t="shared" si="28"/>
        <v>1373813</v>
      </c>
      <c r="AH80" s="10">
        <f t="shared" si="29"/>
        <v>2119025</v>
      </c>
      <c r="AI80" s="9">
        <f t="shared" si="30"/>
        <v>1246817</v>
      </c>
      <c r="AJ80" s="10">
        <f t="shared" si="31"/>
        <v>2028215</v>
      </c>
      <c r="AK80" s="11">
        <f t="shared" si="45"/>
        <v>852000</v>
      </c>
      <c r="AL80" s="12">
        <f t="shared" si="32"/>
        <v>1920000</v>
      </c>
      <c r="AM80" s="9">
        <f t="shared" si="26"/>
        <v>1120621</v>
      </c>
      <c r="AN80" s="10">
        <f t="shared" si="27"/>
        <v>2005905</v>
      </c>
      <c r="AO80" s="9">
        <f t="shared" si="33"/>
        <v>80021</v>
      </c>
      <c r="AP80" s="10">
        <f t="shared" si="33"/>
        <v>180329</v>
      </c>
      <c r="AQ80" s="13">
        <f t="shared" si="34"/>
        <v>0.1083072900100564</v>
      </c>
      <c r="AR80" s="14">
        <f t="shared" si="34"/>
        <v>0.10830726689153478</v>
      </c>
      <c r="AS80" s="10">
        <f t="shared" si="35"/>
        <v>852000</v>
      </c>
      <c r="AT80" s="10">
        <f t="shared" si="35"/>
        <v>1920000</v>
      </c>
      <c r="AU80" s="10" t="s">
        <v>24</v>
      </c>
      <c r="AV80" s="10">
        <f t="shared" si="36"/>
        <v>852000</v>
      </c>
      <c r="AW80" s="10">
        <f t="shared" si="36"/>
        <v>1920000</v>
      </c>
      <c r="AX80" s="10" t="s">
        <v>24</v>
      </c>
    </row>
    <row r="81" spans="1:50" ht="22.5" x14ac:dyDescent="0.25">
      <c r="A81" s="1">
        <v>78</v>
      </c>
      <c r="B81" s="2" t="s">
        <v>54</v>
      </c>
      <c r="C81" s="3" t="s">
        <v>72</v>
      </c>
      <c r="D81" s="3">
        <v>1</v>
      </c>
      <c r="E81" s="4">
        <v>1019797.8684307239</v>
      </c>
      <c r="F81" s="4">
        <v>1717006.6152149944</v>
      </c>
      <c r="G81" s="5">
        <v>1780000</v>
      </c>
      <c r="H81" s="6">
        <v>0</v>
      </c>
      <c r="I81" s="7">
        <f t="shared" si="37"/>
        <v>1780000</v>
      </c>
      <c r="J81" s="15">
        <v>2580000</v>
      </c>
      <c r="K81" s="6">
        <v>0</v>
      </c>
      <c r="L81" s="7">
        <f t="shared" si="38"/>
        <v>2580000</v>
      </c>
      <c r="M81" s="5">
        <v>1176000</v>
      </c>
      <c r="N81" s="6">
        <f t="shared" si="39"/>
        <v>0</v>
      </c>
      <c r="O81" s="7">
        <f t="shared" si="40"/>
        <v>1176000</v>
      </c>
      <c r="P81" s="15">
        <v>1980000</v>
      </c>
      <c r="Q81" s="6">
        <f t="shared" si="41"/>
        <v>0</v>
      </c>
      <c r="R81" s="7">
        <f t="shared" si="42"/>
        <v>1980000</v>
      </c>
      <c r="S81" s="7">
        <v>1097600</v>
      </c>
      <c r="T81" s="7">
        <v>0</v>
      </c>
      <c r="U81" s="7">
        <v>1097600</v>
      </c>
      <c r="V81" s="7">
        <v>1848000</v>
      </c>
      <c r="W81" s="7">
        <v>0</v>
      </c>
      <c r="X81" s="7">
        <v>1848000</v>
      </c>
      <c r="Y81" s="7">
        <v>2497000</v>
      </c>
      <c r="Z81" s="7">
        <v>0</v>
      </c>
      <c r="AA81" s="7">
        <v>2497000</v>
      </c>
      <c r="AB81" s="7">
        <v>2772000</v>
      </c>
      <c r="AC81" s="7">
        <v>0</v>
      </c>
      <c r="AD81" s="7">
        <v>2772000</v>
      </c>
      <c r="AE81" s="9">
        <f t="shared" si="43"/>
        <v>1019798</v>
      </c>
      <c r="AF81" s="10">
        <f t="shared" si="44"/>
        <v>1717007</v>
      </c>
      <c r="AG81" s="9">
        <f t="shared" si="28"/>
        <v>1637650</v>
      </c>
      <c r="AH81" s="10">
        <f t="shared" si="29"/>
        <v>2295000</v>
      </c>
      <c r="AI81" s="9">
        <f t="shared" si="30"/>
        <v>1514080</v>
      </c>
      <c r="AJ81" s="10">
        <f t="shared" si="31"/>
        <v>2179401</v>
      </c>
      <c r="AK81" s="11">
        <f t="shared" si="45"/>
        <v>1176000</v>
      </c>
      <c r="AL81" s="12">
        <f t="shared" si="32"/>
        <v>1980000</v>
      </c>
      <c r="AM81" s="9">
        <f t="shared" si="26"/>
        <v>1423773</v>
      </c>
      <c r="AN81" s="10">
        <f t="shared" si="27"/>
        <v>2140476</v>
      </c>
      <c r="AO81" s="9">
        <f t="shared" si="33"/>
        <v>110451</v>
      </c>
      <c r="AP81" s="10">
        <f t="shared" si="33"/>
        <v>185964</v>
      </c>
      <c r="AQ81" s="13">
        <f t="shared" si="34"/>
        <v>0.10830674310010414</v>
      </c>
      <c r="AR81" s="14">
        <f t="shared" si="34"/>
        <v>0.10830707154950446</v>
      </c>
      <c r="AS81" s="10">
        <f t="shared" si="35"/>
        <v>1176000</v>
      </c>
      <c r="AT81" s="10">
        <f t="shared" si="35"/>
        <v>1980000</v>
      </c>
      <c r="AU81" s="10" t="s">
        <v>24</v>
      </c>
      <c r="AV81" s="10">
        <f t="shared" si="36"/>
        <v>1176000</v>
      </c>
      <c r="AW81" s="10">
        <f t="shared" si="36"/>
        <v>1980000</v>
      </c>
      <c r="AX81" s="10" t="s">
        <v>24</v>
      </c>
    </row>
    <row r="82" spans="1:50" ht="22.5" x14ac:dyDescent="0.25">
      <c r="A82" s="1">
        <v>79</v>
      </c>
      <c r="B82" s="2" t="s">
        <v>55</v>
      </c>
      <c r="C82" s="3" t="s">
        <v>72</v>
      </c>
      <c r="D82" s="3">
        <v>1</v>
      </c>
      <c r="E82" s="4">
        <v>780457.55237045197</v>
      </c>
      <c r="F82" s="4">
        <v>1769037.1187063579</v>
      </c>
      <c r="G82" s="5">
        <v>1550000</v>
      </c>
      <c r="H82" s="6">
        <v>0</v>
      </c>
      <c r="I82" s="7">
        <f t="shared" si="37"/>
        <v>1550000</v>
      </c>
      <c r="J82" s="15">
        <v>2350000</v>
      </c>
      <c r="K82" s="6">
        <v>0</v>
      </c>
      <c r="L82" s="7">
        <f t="shared" si="38"/>
        <v>2350000</v>
      </c>
      <c r="M82" s="5">
        <v>900000</v>
      </c>
      <c r="N82" s="6">
        <f t="shared" si="39"/>
        <v>0</v>
      </c>
      <c r="O82" s="7">
        <f t="shared" si="40"/>
        <v>900000</v>
      </c>
      <c r="P82" s="15">
        <v>2040000</v>
      </c>
      <c r="Q82" s="6">
        <f t="shared" si="41"/>
        <v>0</v>
      </c>
      <c r="R82" s="7">
        <f t="shared" si="42"/>
        <v>2040000</v>
      </c>
      <c r="S82" s="7">
        <v>840000</v>
      </c>
      <c r="T82" s="7">
        <v>0</v>
      </c>
      <c r="U82" s="7">
        <v>840000</v>
      </c>
      <c r="V82" s="7">
        <v>1904000</v>
      </c>
      <c r="W82" s="7">
        <v>0</v>
      </c>
      <c r="X82" s="7">
        <v>1904000</v>
      </c>
      <c r="Y82" s="7">
        <v>2283050</v>
      </c>
      <c r="Z82" s="7">
        <v>0</v>
      </c>
      <c r="AA82" s="7">
        <v>2283050</v>
      </c>
      <c r="AB82" s="7">
        <v>2992550</v>
      </c>
      <c r="AC82" s="7">
        <v>0</v>
      </c>
      <c r="AD82" s="7">
        <v>2992550</v>
      </c>
      <c r="AE82" s="9">
        <f t="shared" si="43"/>
        <v>780458</v>
      </c>
      <c r="AF82" s="10">
        <f t="shared" si="44"/>
        <v>1769037</v>
      </c>
      <c r="AG82" s="9">
        <f t="shared" si="28"/>
        <v>1393263</v>
      </c>
      <c r="AH82" s="10">
        <f t="shared" si="29"/>
        <v>2321638</v>
      </c>
      <c r="AI82" s="9">
        <f t="shared" si="30"/>
        <v>1270702</v>
      </c>
      <c r="AJ82" s="10">
        <f t="shared" si="31"/>
        <v>2211117</v>
      </c>
      <c r="AK82" s="11">
        <f t="shared" si="45"/>
        <v>900000</v>
      </c>
      <c r="AL82" s="12">
        <f t="shared" si="32"/>
        <v>2040000</v>
      </c>
      <c r="AM82" s="9">
        <f t="shared" si="26"/>
        <v>1158627</v>
      </c>
      <c r="AN82" s="10">
        <f t="shared" si="27"/>
        <v>2171844</v>
      </c>
      <c r="AO82" s="9">
        <f t="shared" si="33"/>
        <v>84529</v>
      </c>
      <c r="AP82" s="10">
        <f t="shared" si="33"/>
        <v>191600</v>
      </c>
      <c r="AQ82" s="13">
        <f t="shared" si="34"/>
        <v>0.10830691722040135</v>
      </c>
      <c r="AR82" s="14">
        <f t="shared" si="34"/>
        <v>0.10830751420122926</v>
      </c>
      <c r="AS82" s="10">
        <f t="shared" si="35"/>
        <v>900000</v>
      </c>
      <c r="AT82" s="10">
        <f t="shared" si="35"/>
        <v>2040000</v>
      </c>
      <c r="AU82" s="10" t="s">
        <v>24</v>
      </c>
      <c r="AV82" s="10">
        <f t="shared" si="36"/>
        <v>900000</v>
      </c>
      <c r="AW82" s="10">
        <f t="shared" si="36"/>
        <v>2040000</v>
      </c>
      <c r="AX82" s="10" t="s">
        <v>24</v>
      </c>
    </row>
    <row r="83" spans="1:50" ht="22.5" x14ac:dyDescent="0.25">
      <c r="A83" s="1">
        <v>80</v>
      </c>
      <c r="B83" s="2" t="s">
        <v>56</v>
      </c>
      <c r="C83" s="3" t="s">
        <v>72</v>
      </c>
      <c r="D83" s="3">
        <v>1</v>
      </c>
      <c r="E83" s="4">
        <v>348604.37339213525</v>
      </c>
      <c r="F83" s="4">
        <v>648560.22601984558</v>
      </c>
      <c r="G83" s="5">
        <v>1135000</v>
      </c>
      <c r="H83" s="6">
        <v>0</v>
      </c>
      <c r="I83" s="7">
        <f t="shared" si="37"/>
        <v>1135000</v>
      </c>
      <c r="J83" s="15">
        <v>1935000</v>
      </c>
      <c r="K83" s="6">
        <v>0</v>
      </c>
      <c r="L83" s="7">
        <f t="shared" si="38"/>
        <v>1935000</v>
      </c>
      <c r="M83" s="5">
        <v>402000</v>
      </c>
      <c r="N83" s="6">
        <f t="shared" si="39"/>
        <v>0</v>
      </c>
      <c r="O83" s="7">
        <f t="shared" si="40"/>
        <v>402000</v>
      </c>
      <c r="P83" s="15">
        <v>747900</v>
      </c>
      <c r="Q83" s="6">
        <f t="shared" si="41"/>
        <v>0</v>
      </c>
      <c r="R83" s="7">
        <f t="shared" si="42"/>
        <v>747900</v>
      </c>
      <c r="S83" s="7">
        <v>375200</v>
      </c>
      <c r="T83" s="7">
        <v>0</v>
      </c>
      <c r="U83" s="7">
        <v>375200</v>
      </c>
      <c r="V83" s="7">
        <v>698040</v>
      </c>
      <c r="W83" s="7">
        <v>0</v>
      </c>
      <c r="X83" s="7">
        <v>698040</v>
      </c>
      <c r="Y83" s="7">
        <v>1452000</v>
      </c>
      <c r="Z83" s="7">
        <v>0</v>
      </c>
      <c r="AA83" s="7">
        <v>1452000</v>
      </c>
      <c r="AB83" s="7">
        <v>1580000</v>
      </c>
      <c r="AC83" s="7">
        <v>0</v>
      </c>
      <c r="AD83" s="7">
        <v>1580000</v>
      </c>
      <c r="AE83" s="9">
        <f t="shared" si="43"/>
        <v>348604</v>
      </c>
      <c r="AF83" s="10">
        <f t="shared" si="44"/>
        <v>648560</v>
      </c>
      <c r="AG83" s="9">
        <f t="shared" si="28"/>
        <v>841050</v>
      </c>
      <c r="AH83" s="10">
        <f t="shared" si="29"/>
        <v>1240235</v>
      </c>
      <c r="AI83" s="9">
        <f t="shared" si="30"/>
        <v>742561</v>
      </c>
      <c r="AJ83" s="10">
        <f t="shared" si="31"/>
        <v>1121900</v>
      </c>
      <c r="AK83" s="11">
        <f t="shared" si="45"/>
        <v>402000</v>
      </c>
      <c r="AL83" s="12">
        <f t="shared" si="32"/>
        <v>747900</v>
      </c>
      <c r="AM83" s="9">
        <f t="shared" si="26"/>
        <v>613136</v>
      </c>
      <c r="AN83" s="10">
        <f t="shared" si="27"/>
        <v>1006937</v>
      </c>
      <c r="AO83" s="9">
        <f t="shared" si="33"/>
        <v>37757</v>
      </c>
      <c r="AP83" s="10">
        <f t="shared" si="33"/>
        <v>70244</v>
      </c>
      <c r="AQ83" s="13">
        <f t="shared" si="34"/>
        <v>0.10830914160480086</v>
      </c>
      <c r="AR83" s="14">
        <f t="shared" si="34"/>
        <v>0.10830763537683484</v>
      </c>
      <c r="AS83" s="10">
        <f t="shared" si="35"/>
        <v>402000</v>
      </c>
      <c r="AT83" s="10">
        <f t="shared" si="35"/>
        <v>747900</v>
      </c>
      <c r="AU83" s="10" t="s">
        <v>24</v>
      </c>
      <c r="AV83" s="10">
        <f t="shared" si="36"/>
        <v>402000</v>
      </c>
      <c r="AW83" s="10">
        <f t="shared" si="36"/>
        <v>747900</v>
      </c>
      <c r="AX83" s="10" t="s">
        <v>24</v>
      </c>
    </row>
    <row r="84" spans="1:50" ht="22.5" x14ac:dyDescent="0.25">
      <c r="A84" s="1">
        <v>81</v>
      </c>
      <c r="B84" s="2" t="s">
        <v>57</v>
      </c>
      <c r="C84" s="3" t="s">
        <v>72</v>
      </c>
      <c r="D84" s="3">
        <v>1</v>
      </c>
      <c r="E84" s="4">
        <v>613959.94119808893</v>
      </c>
      <c r="F84" s="4">
        <v>1144671.0768099963</v>
      </c>
      <c r="G84" s="5">
        <v>1390000</v>
      </c>
      <c r="H84" s="6">
        <v>0</v>
      </c>
      <c r="I84" s="7">
        <f t="shared" si="37"/>
        <v>1390000</v>
      </c>
      <c r="J84" s="15">
        <v>2190000</v>
      </c>
      <c r="K84" s="6">
        <v>0</v>
      </c>
      <c r="L84" s="7">
        <f t="shared" si="38"/>
        <v>2190000</v>
      </c>
      <c r="M84" s="5">
        <v>708000</v>
      </c>
      <c r="N84" s="6">
        <f t="shared" si="39"/>
        <v>0</v>
      </c>
      <c r="O84" s="7">
        <f t="shared" si="40"/>
        <v>708000</v>
      </c>
      <c r="P84" s="15">
        <v>1320000</v>
      </c>
      <c r="Q84" s="6">
        <f t="shared" si="41"/>
        <v>0</v>
      </c>
      <c r="R84" s="7">
        <f t="shared" si="42"/>
        <v>1320000</v>
      </c>
      <c r="S84" s="7">
        <v>660800</v>
      </c>
      <c r="T84" s="7">
        <v>0</v>
      </c>
      <c r="U84" s="7">
        <v>660800</v>
      </c>
      <c r="V84" s="7">
        <v>1232000</v>
      </c>
      <c r="W84" s="7">
        <v>0</v>
      </c>
      <c r="X84" s="7">
        <v>1232000</v>
      </c>
      <c r="Y84" s="7">
        <v>1571900</v>
      </c>
      <c r="Z84" s="7">
        <v>0</v>
      </c>
      <c r="AA84" s="7">
        <v>1571900</v>
      </c>
      <c r="AB84" s="7">
        <v>1691800.0000000002</v>
      </c>
      <c r="AC84" s="7">
        <v>0</v>
      </c>
      <c r="AD84" s="7">
        <v>1691800.0000000002</v>
      </c>
      <c r="AE84" s="9">
        <f t="shared" si="43"/>
        <v>613960</v>
      </c>
      <c r="AF84" s="10">
        <f t="shared" si="44"/>
        <v>1144671</v>
      </c>
      <c r="AG84" s="9">
        <f t="shared" si="28"/>
        <v>1082675</v>
      </c>
      <c r="AH84" s="10">
        <f t="shared" si="29"/>
        <v>1608450</v>
      </c>
      <c r="AI84" s="9">
        <f t="shared" si="30"/>
        <v>988932</v>
      </c>
      <c r="AJ84" s="10">
        <f t="shared" si="31"/>
        <v>1515694</v>
      </c>
      <c r="AK84" s="11">
        <f t="shared" si="45"/>
        <v>708000</v>
      </c>
      <c r="AL84" s="12">
        <f t="shared" si="32"/>
        <v>1320000</v>
      </c>
      <c r="AM84" s="9">
        <f t="shared" si="26"/>
        <v>911038</v>
      </c>
      <c r="AN84" s="10">
        <f t="shared" si="27"/>
        <v>1471403</v>
      </c>
      <c r="AO84" s="9">
        <f t="shared" si="33"/>
        <v>66496</v>
      </c>
      <c r="AP84" s="10">
        <f t="shared" si="33"/>
        <v>123976</v>
      </c>
      <c r="AQ84" s="13">
        <f t="shared" si="34"/>
        <v>0.10830673008013551</v>
      </c>
      <c r="AR84" s="14">
        <f t="shared" si="34"/>
        <v>0.10830710308900986</v>
      </c>
      <c r="AS84" s="10">
        <f t="shared" si="35"/>
        <v>708000</v>
      </c>
      <c r="AT84" s="10">
        <f t="shared" si="35"/>
        <v>1320000</v>
      </c>
      <c r="AU84" s="10" t="s">
        <v>24</v>
      </c>
      <c r="AV84" s="10">
        <f t="shared" si="36"/>
        <v>708000</v>
      </c>
      <c r="AW84" s="10">
        <f t="shared" si="36"/>
        <v>1320000</v>
      </c>
      <c r="AX84" s="10" t="s">
        <v>24</v>
      </c>
    </row>
    <row r="85" spans="1:50" ht="22.5" x14ac:dyDescent="0.25">
      <c r="A85" s="1">
        <v>82</v>
      </c>
      <c r="B85" s="2" t="s">
        <v>58</v>
      </c>
      <c r="C85" s="3" t="s">
        <v>72</v>
      </c>
      <c r="D85" s="3">
        <v>1</v>
      </c>
      <c r="E85" s="4">
        <v>541117.23631018004</v>
      </c>
      <c r="F85" s="4">
        <v>1092640.5733186328</v>
      </c>
      <c r="G85" s="5">
        <v>1320000</v>
      </c>
      <c r="H85" s="6">
        <v>0</v>
      </c>
      <c r="I85" s="7">
        <f t="shared" si="37"/>
        <v>1320000</v>
      </c>
      <c r="J85" s="15">
        <v>2120000</v>
      </c>
      <c r="K85" s="6">
        <v>0</v>
      </c>
      <c r="L85" s="7">
        <f t="shared" si="38"/>
        <v>2120000</v>
      </c>
      <c r="M85" s="5">
        <v>624000</v>
      </c>
      <c r="N85" s="6">
        <f t="shared" si="39"/>
        <v>0</v>
      </c>
      <c r="O85" s="7">
        <f t="shared" si="40"/>
        <v>624000</v>
      </c>
      <c r="P85" s="15">
        <v>1260000</v>
      </c>
      <c r="Q85" s="6">
        <f t="shared" si="41"/>
        <v>0</v>
      </c>
      <c r="R85" s="7">
        <f t="shared" si="42"/>
        <v>1260000</v>
      </c>
      <c r="S85" s="7">
        <v>582400</v>
      </c>
      <c r="T85" s="7">
        <v>0</v>
      </c>
      <c r="U85" s="7">
        <v>582400</v>
      </c>
      <c r="V85" s="7">
        <v>1176000</v>
      </c>
      <c r="W85" s="7">
        <v>0</v>
      </c>
      <c r="X85" s="7">
        <v>1176000</v>
      </c>
      <c r="Y85" s="7">
        <v>1542199.9999999998</v>
      </c>
      <c r="Z85" s="7">
        <v>0</v>
      </c>
      <c r="AA85" s="7">
        <v>1542199.9999999998</v>
      </c>
      <c r="AB85" s="7">
        <v>1632400</v>
      </c>
      <c r="AC85" s="7">
        <v>0</v>
      </c>
      <c r="AD85" s="7">
        <v>1632400</v>
      </c>
      <c r="AE85" s="9">
        <f t="shared" si="43"/>
        <v>541117</v>
      </c>
      <c r="AF85" s="10">
        <f t="shared" si="44"/>
        <v>1092641</v>
      </c>
      <c r="AG85" s="9">
        <f t="shared" si="28"/>
        <v>1017150</v>
      </c>
      <c r="AH85" s="10">
        <f t="shared" si="29"/>
        <v>1547100</v>
      </c>
      <c r="AI85" s="9">
        <f t="shared" si="30"/>
        <v>921943</v>
      </c>
      <c r="AJ85" s="10">
        <f t="shared" si="31"/>
        <v>1456208</v>
      </c>
      <c r="AK85" s="11">
        <f t="shared" si="45"/>
        <v>624000</v>
      </c>
      <c r="AL85" s="12">
        <f t="shared" si="32"/>
        <v>1260000</v>
      </c>
      <c r="AM85" s="9">
        <f t="shared" si="26"/>
        <v>832688</v>
      </c>
      <c r="AN85" s="10">
        <f t="shared" si="27"/>
        <v>1411509</v>
      </c>
      <c r="AO85" s="9">
        <f t="shared" si="33"/>
        <v>58607</v>
      </c>
      <c r="AP85" s="10">
        <f t="shared" si="33"/>
        <v>118341</v>
      </c>
      <c r="AQ85" s="13">
        <f t="shared" si="34"/>
        <v>0.10830744552472016</v>
      </c>
      <c r="AR85" s="14">
        <f t="shared" si="34"/>
        <v>0.10830730313067147</v>
      </c>
      <c r="AS85" s="10">
        <f t="shared" si="35"/>
        <v>624000</v>
      </c>
      <c r="AT85" s="10">
        <f t="shared" si="35"/>
        <v>1260000</v>
      </c>
      <c r="AU85" s="10" t="s">
        <v>24</v>
      </c>
      <c r="AV85" s="10">
        <f t="shared" si="36"/>
        <v>624000</v>
      </c>
      <c r="AW85" s="10">
        <f t="shared" si="36"/>
        <v>1260000</v>
      </c>
      <c r="AX85" s="10" t="s">
        <v>24</v>
      </c>
    </row>
    <row r="86" spans="1:50" ht="22.5" x14ac:dyDescent="0.25">
      <c r="A86" s="1">
        <v>83</v>
      </c>
      <c r="B86" s="2" t="s">
        <v>59</v>
      </c>
      <c r="C86" s="3" t="s">
        <v>72</v>
      </c>
      <c r="D86" s="3">
        <v>1</v>
      </c>
      <c r="E86" s="4">
        <v>624366.04189636162</v>
      </c>
      <c r="F86" s="4">
        <v>1144671.0768099963</v>
      </c>
      <c r="G86" s="5">
        <v>1400000</v>
      </c>
      <c r="H86" s="6">
        <v>0</v>
      </c>
      <c r="I86" s="7">
        <f t="shared" si="37"/>
        <v>1400000</v>
      </c>
      <c r="J86" s="15">
        <v>2200000</v>
      </c>
      <c r="K86" s="6">
        <v>0</v>
      </c>
      <c r="L86" s="7">
        <f t="shared" si="38"/>
        <v>2200000</v>
      </c>
      <c r="M86" s="5">
        <v>720000</v>
      </c>
      <c r="N86" s="6">
        <f t="shared" si="39"/>
        <v>0</v>
      </c>
      <c r="O86" s="7">
        <f t="shared" si="40"/>
        <v>720000</v>
      </c>
      <c r="P86" s="15">
        <v>1320000</v>
      </c>
      <c r="Q86" s="6">
        <f t="shared" si="41"/>
        <v>0</v>
      </c>
      <c r="R86" s="7">
        <f t="shared" si="42"/>
        <v>1320000</v>
      </c>
      <c r="S86" s="7">
        <v>672000</v>
      </c>
      <c r="T86" s="7">
        <v>0</v>
      </c>
      <c r="U86" s="7">
        <v>672000</v>
      </c>
      <c r="V86" s="7">
        <v>1232000</v>
      </c>
      <c r="W86" s="7">
        <v>0</v>
      </c>
      <c r="X86" s="7">
        <v>1232000</v>
      </c>
      <c r="Y86" s="7">
        <v>1641750</v>
      </c>
      <c r="Z86" s="7">
        <v>0</v>
      </c>
      <c r="AA86" s="7">
        <v>1641750</v>
      </c>
      <c r="AB86" s="7">
        <v>1831500</v>
      </c>
      <c r="AC86" s="7">
        <v>0</v>
      </c>
      <c r="AD86" s="7">
        <v>1831500</v>
      </c>
      <c r="AE86" s="9">
        <f t="shared" si="43"/>
        <v>624366</v>
      </c>
      <c r="AF86" s="10">
        <f t="shared" si="44"/>
        <v>1144671</v>
      </c>
      <c r="AG86" s="9">
        <f t="shared" si="28"/>
        <v>1108438</v>
      </c>
      <c r="AH86" s="10">
        <f t="shared" si="29"/>
        <v>1645875</v>
      </c>
      <c r="AI86" s="9">
        <f t="shared" si="30"/>
        <v>1011623</v>
      </c>
      <c r="AJ86" s="10">
        <f t="shared" si="31"/>
        <v>1545634</v>
      </c>
      <c r="AK86" s="11">
        <f t="shared" si="45"/>
        <v>720000</v>
      </c>
      <c r="AL86" s="12">
        <f t="shared" si="32"/>
        <v>1320000</v>
      </c>
      <c r="AM86" s="9">
        <f t="shared" si="26"/>
        <v>929641</v>
      </c>
      <c r="AN86" s="10">
        <f t="shared" si="27"/>
        <v>1496301</v>
      </c>
      <c r="AO86" s="9">
        <f t="shared" si="33"/>
        <v>67623</v>
      </c>
      <c r="AP86" s="10">
        <f t="shared" si="33"/>
        <v>123976</v>
      </c>
      <c r="AQ86" s="13">
        <f t="shared" si="34"/>
        <v>0.10830666628227674</v>
      </c>
      <c r="AR86" s="14">
        <f t="shared" si="34"/>
        <v>0.10830710308900986</v>
      </c>
      <c r="AS86" s="10">
        <f t="shared" si="35"/>
        <v>720000</v>
      </c>
      <c r="AT86" s="10">
        <f t="shared" si="35"/>
        <v>1320000</v>
      </c>
      <c r="AU86" s="10" t="s">
        <v>24</v>
      </c>
      <c r="AV86" s="10">
        <f t="shared" si="36"/>
        <v>720000</v>
      </c>
      <c r="AW86" s="10">
        <f t="shared" si="36"/>
        <v>1320000</v>
      </c>
      <c r="AX86" s="10" t="s">
        <v>24</v>
      </c>
    </row>
    <row r="87" spans="1:50" ht="22.5" x14ac:dyDescent="0.25">
      <c r="A87" s="1">
        <v>84</v>
      </c>
      <c r="B87" s="2" t="s">
        <v>60</v>
      </c>
      <c r="C87" s="3" t="s">
        <v>72</v>
      </c>
      <c r="D87" s="3">
        <v>1</v>
      </c>
      <c r="E87" s="4">
        <v>624366.04189636162</v>
      </c>
      <c r="F87" s="4">
        <v>1144671.0768099963</v>
      </c>
      <c r="G87" s="5">
        <v>1400000</v>
      </c>
      <c r="H87" s="6">
        <v>0</v>
      </c>
      <c r="I87" s="7">
        <f t="shared" si="37"/>
        <v>1400000</v>
      </c>
      <c r="J87" s="15">
        <v>2200000</v>
      </c>
      <c r="K87" s="6">
        <v>0</v>
      </c>
      <c r="L87" s="7">
        <f t="shared" si="38"/>
        <v>2200000</v>
      </c>
      <c r="M87" s="5">
        <v>720000</v>
      </c>
      <c r="N87" s="6">
        <f t="shared" si="39"/>
        <v>0</v>
      </c>
      <c r="O87" s="7">
        <f t="shared" si="40"/>
        <v>720000</v>
      </c>
      <c r="P87" s="15">
        <v>1320000</v>
      </c>
      <c r="Q87" s="6">
        <f t="shared" si="41"/>
        <v>0</v>
      </c>
      <c r="R87" s="7">
        <f t="shared" si="42"/>
        <v>1320000</v>
      </c>
      <c r="S87" s="7">
        <v>672000</v>
      </c>
      <c r="T87" s="7">
        <v>0</v>
      </c>
      <c r="U87" s="7">
        <v>672000</v>
      </c>
      <c r="V87" s="7">
        <v>1232000</v>
      </c>
      <c r="W87" s="7">
        <v>0</v>
      </c>
      <c r="X87" s="7">
        <v>1232000</v>
      </c>
      <c r="Y87" s="7">
        <v>1646699.9999999998</v>
      </c>
      <c r="Z87" s="7">
        <v>0</v>
      </c>
      <c r="AA87" s="7">
        <v>1646699.9999999998</v>
      </c>
      <c r="AB87" s="7">
        <v>1841400</v>
      </c>
      <c r="AC87" s="7">
        <v>0</v>
      </c>
      <c r="AD87" s="7">
        <v>1841400</v>
      </c>
      <c r="AE87" s="9">
        <f t="shared" si="43"/>
        <v>624366</v>
      </c>
      <c r="AF87" s="10">
        <f t="shared" si="44"/>
        <v>1144671</v>
      </c>
      <c r="AG87" s="9">
        <f t="shared" si="28"/>
        <v>1109675</v>
      </c>
      <c r="AH87" s="10">
        <f t="shared" si="29"/>
        <v>1648350</v>
      </c>
      <c r="AI87" s="9">
        <f t="shared" si="30"/>
        <v>1012613</v>
      </c>
      <c r="AJ87" s="10">
        <f t="shared" si="31"/>
        <v>1547614</v>
      </c>
      <c r="AK87" s="11">
        <f t="shared" si="45"/>
        <v>720000</v>
      </c>
      <c r="AL87" s="12">
        <f t="shared" si="32"/>
        <v>1320000</v>
      </c>
      <c r="AM87" s="9">
        <f t="shared" si="26"/>
        <v>930201</v>
      </c>
      <c r="AN87" s="10">
        <f t="shared" si="27"/>
        <v>1497915</v>
      </c>
      <c r="AO87" s="9">
        <f t="shared" si="33"/>
        <v>67623</v>
      </c>
      <c r="AP87" s="10">
        <f t="shared" si="33"/>
        <v>123976</v>
      </c>
      <c r="AQ87" s="13">
        <f t="shared" si="34"/>
        <v>0.10830666628227674</v>
      </c>
      <c r="AR87" s="14">
        <f t="shared" si="34"/>
        <v>0.10830710308900986</v>
      </c>
      <c r="AS87" s="10">
        <f t="shared" si="35"/>
        <v>720000</v>
      </c>
      <c r="AT87" s="10">
        <f t="shared" si="35"/>
        <v>1320000</v>
      </c>
      <c r="AU87" s="10" t="s">
        <v>24</v>
      </c>
      <c r="AV87" s="10">
        <f t="shared" si="36"/>
        <v>720000</v>
      </c>
      <c r="AW87" s="10">
        <f t="shared" si="36"/>
        <v>1320000</v>
      </c>
      <c r="AX87" s="10" t="s">
        <v>24</v>
      </c>
    </row>
    <row r="88" spans="1:50" ht="22.5" x14ac:dyDescent="0.25">
      <c r="A88" s="1">
        <v>85</v>
      </c>
      <c r="B88" s="2" t="s">
        <v>61</v>
      </c>
      <c r="C88" s="3" t="s">
        <v>72</v>
      </c>
      <c r="D88" s="3">
        <v>1</v>
      </c>
      <c r="E88" s="4">
        <v>728427.04887908848</v>
      </c>
      <c r="F88" s="4">
        <v>1352793.0907754502</v>
      </c>
      <c r="G88" s="5">
        <v>1500000</v>
      </c>
      <c r="H88" s="6">
        <v>0</v>
      </c>
      <c r="I88" s="7">
        <f t="shared" si="37"/>
        <v>1500000</v>
      </c>
      <c r="J88" s="15">
        <v>2300000</v>
      </c>
      <c r="K88" s="6">
        <v>0</v>
      </c>
      <c r="L88" s="7">
        <f t="shared" si="38"/>
        <v>2300000</v>
      </c>
      <c r="M88" s="5">
        <v>840000</v>
      </c>
      <c r="N88" s="6">
        <f t="shared" si="39"/>
        <v>0</v>
      </c>
      <c r="O88" s="7">
        <f t="shared" si="40"/>
        <v>840000</v>
      </c>
      <c r="P88" s="15">
        <v>1560000</v>
      </c>
      <c r="Q88" s="6">
        <f t="shared" si="41"/>
        <v>0</v>
      </c>
      <c r="R88" s="7">
        <f t="shared" si="42"/>
        <v>1560000</v>
      </c>
      <c r="S88" s="7">
        <v>784000</v>
      </c>
      <c r="T88" s="7">
        <v>0</v>
      </c>
      <c r="U88" s="7">
        <v>784000</v>
      </c>
      <c r="V88" s="7">
        <v>1456000</v>
      </c>
      <c r="W88" s="7">
        <v>0</v>
      </c>
      <c r="X88" s="7">
        <v>1456000</v>
      </c>
      <c r="Y88" s="7">
        <v>1658250</v>
      </c>
      <c r="Z88" s="7">
        <v>0</v>
      </c>
      <c r="AA88" s="7">
        <v>1658250</v>
      </c>
      <c r="AB88" s="7">
        <v>1787500</v>
      </c>
      <c r="AC88" s="7">
        <v>0</v>
      </c>
      <c r="AD88" s="7">
        <v>1787500</v>
      </c>
      <c r="AE88" s="9">
        <f t="shared" si="43"/>
        <v>728427</v>
      </c>
      <c r="AF88" s="10">
        <f t="shared" si="44"/>
        <v>1352793</v>
      </c>
      <c r="AG88" s="9">
        <f t="shared" si="28"/>
        <v>1195563</v>
      </c>
      <c r="AH88" s="10">
        <f t="shared" si="29"/>
        <v>1775875</v>
      </c>
      <c r="AI88" s="9">
        <f t="shared" si="30"/>
        <v>1102135</v>
      </c>
      <c r="AJ88" s="10">
        <f t="shared" si="31"/>
        <v>1691259</v>
      </c>
      <c r="AK88" s="11">
        <f t="shared" si="45"/>
        <v>840000</v>
      </c>
      <c r="AL88" s="12">
        <f t="shared" si="32"/>
        <v>1560000</v>
      </c>
      <c r="AM88" s="9">
        <f t="shared" si="26"/>
        <v>1035964</v>
      </c>
      <c r="AN88" s="10">
        <f t="shared" si="27"/>
        <v>1660727</v>
      </c>
      <c r="AO88" s="9">
        <f t="shared" si="33"/>
        <v>78894</v>
      </c>
      <c r="AP88" s="10">
        <f t="shared" si="33"/>
        <v>146517</v>
      </c>
      <c r="AQ88" s="13">
        <f t="shared" si="34"/>
        <v>0.10830735269285735</v>
      </c>
      <c r="AR88" s="14">
        <f t="shared" si="34"/>
        <v>0.108307035887974</v>
      </c>
      <c r="AS88" s="10">
        <f t="shared" si="35"/>
        <v>840000</v>
      </c>
      <c r="AT88" s="10">
        <f t="shared" si="35"/>
        <v>1560000</v>
      </c>
      <c r="AU88" s="10" t="s">
        <v>24</v>
      </c>
      <c r="AV88" s="10">
        <f t="shared" si="36"/>
        <v>840000</v>
      </c>
      <c r="AW88" s="10">
        <f t="shared" si="36"/>
        <v>1560000</v>
      </c>
      <c r="AX88" s="10" t="s">
        <v>24</v>
      </c>
    </row>
    <row r="89" spans="1:50" ht="22.5" x14ac:dyDescent="0.25">
      <c r="A89" s="1">
        <v>86</v>
      </c>
      <c r="B89" s="2" t="s">
        <v>62</v>
      </c>
      <c r="C89" s="3" t="s">
        <v>72</v>
      </c>
      <c r="D89" s="3">
        <v>1</v>
      </c>
      <c r="E89" s="4">
        <v>780457.55237045197</v>
      </c>
      <c r="F89" s="4">
        <v>1144671.0768099963</v>
      </c>
      <c r="G89" s="5">
        <v>1550000</v>
      </c>
      <c r="H89" s="6">
        <v>0</v>
      </c>
      <c r="I89" s="7">
        <f t="shared" si="37"/>
        <v>1550000</v>
      </c>
      <c r="J89" s="15">
        <v>2350000</v>
      </c>
      <c r="K89" s="6">
        <v>0</v>
      </c>
      <c r="L89" s="7">
        <f t="shared" si="38"/>
        <v>2350000</v>
      </c>
      <c r="M89" s="5">
        <v>900000</v>
      </c>
      <c r="N89" s="6">
        <f t="shared" si="39"/>
        <v>0</v>
      </c>
      <c r="O89" s="7">
        <f t="shared" si="40"/>
        <v>900000</v>
      </c>
      <c r="P89" s="15">
        <v>1320000</v>
      </c>
      <c r="Q89" s="6">
        <f t="shared" si="41"/>
        <v>0</v>
      </c>
      <c r="R89" s="7">
        <f t="shared" si="42"/>
        <v>1320000</v>
      </c>
      <c r="S89" s="7">
        <v>840000</v>
      </c>
      <c r="T89" s="7">
        <v>0</v>
      </c>
      <c r="U89" s="7">
        <v>840000</v>
      </c>
      <c r="V89" s="7">
        <v>1232000</v>
      </c>
      <c r="W89" s="7">
        <v>0</v>
      </c>
      <c r="X89" s="7">
        <v>1232000</v>
      </c>
      <c r="Y89" s="7">
        <v>2355100</v>
      </c>
      <c r="Z89" s="7">
        <v>0</v>
      </c>
      <c r="AA89" s="7">
        <v>2355100</v>
      </c>
      <c r="AB89" s="7">
        <v>2488200</v>
      </c>
      <c r="AC89" s="7">
        <v>0</v>
      </c>
      <c r="AD89" s="7">
        <v>2488200</v>
      </c>
      <c r="AE89" s="9">
        <f t="shared" si="43"/>
        <v>780458</v>
      </c>
      <c r="AF89" s="10">
        <f t="shared" si="44"/>
        <v>1144671</v>
      </c>
      <c r="AG89" s="9">
        <f t="shared" si="28"/>
        <v>1411275</v>
      </c>
      <c r="AH89" s="10">
        <f t="shared" si="29"/>
        <v>1847550</v>
      </c>
      <c r="AI89" s="9">
        <f t="shared" si="30"/>
        <v>1285112</v>
      </c>
      <c r="AJ89" s="10">
        <f t="shared" si="31"/>
        <v>1706974</v>
      </c>
      <c r="AK89" s="11">
        <f t="shared" si="45"/>
        <v>900000</v>
      </c>
      <c r="AL89" s="12">
        <f t="shared" si="32"/>
        <v>1320000</v>
      </c>
      <c r="AM89" s="9">
        <f t="shared" si="26"/>
        <v>1165849</v>
      </c>
      <c r="AN89" s="10">
        <f t="shared" si="27"/>
        <v>1611995</v>
      </c>
      <c r="AO89" s="9">
        <f t="shared" si="33"/>
        <v>84529</v>
      </c>
      <c r="AP89" s="10">
        <f t="shared" si="33"/>
        <v>123976</v>
      </c>
      <c r="AQ89" s="13">
        <f t="shared" si="34"/>
        <v>0.10830691722040135</v>
      </c>
      <c r="AR89" s="14">
        <f t="shared" si="34"/>
        <v>0.10830710308900986</v>
      </c>
      <c r="AS89" s="10">
        <f t="shared" si="35"/>
        <v>900000</v>
      </c>
      <c r="AT89" s="10">
        <f t="shared" si="35"/>
        <v>1320000</v>
      </c>
      <c r="AU89" s="10" t="s">
        <v>24</v>
      </c>
      <c r="AV89" s="10">
        <f t="shared" si="36"/>
        <v>900000</v>
      </c>
      <c r="AW89" s="10">
        <f t="shared" si="36"/>
        <v>1320000</v>
      </c>
      <c r="AX89" s="10" t="s">
        <v>24</v>
      </c>
    </row>
    <row r="90" spans="1:50" ht="22.5" x14ac:dyDescent="0.25">
      <c r="A90" s="1">
        <v>87</v>
      </c>
      <c r="B90" s="2" t="s">
        <v>63</v>
      </c>
      <c r="C90" s="3" t="s">
        <v>72</v>
      </c>
      <c r="D90" s="3">
        <v>1</v>
      </c>
      <c r="E90" s="4">
        <v>780457.55237045197</v>
      </c>
      <c r="F90" s="4">
        <v>1144671.0768099963</v>
      </c>
      <c r="G90" s="5">
        <v>1550000</v>
      </c>
      <c r="H90" s="6">
        <v>0</v>
      </c>
      <c r="I90" s="7">
        <f t="shared" si="37"/>
        <v>1550000</v>
      </c>
      <c r="J90" s="15">
        <v>2350000</v>
      </c>
      <c r="K90" s="6">
        <v>0</v>
      </c>
      <c r="L90" s="7">
        <f t="shared" si="38"/>
        <v>2350000</v>
      </c>
      <c r="M90" s="5">
        <v>900000</v>
      </c>
      <c r="N90" s="6">
        <f t="shared" si="39"/>
        <v>0</v>
      </c>
      <c r="O90" s="7">
        <f t="shared" si="40"/>
        <v>900000</v>
      </c>
      <c r="P90" s="15">
        <v>1320000</v>
      </c>
      <c r="Q90" s="6">
        <f t="shared" si="41"/>
        <v>0</v>
      </c>
      <c r="R90" s="7">
        <f t="shared" si="42"/>
        <v>1320000</v>
      </c>
      <c r="S90" s="7">
        <v>840000</v>
      </c>
      <c r="T90" s="7">
        <v>0</v>
      </c>
      <c r="U90" s="7">
        <v>840000</v>
      </c>
      <c r="V90" s="7">
        <v>1232000</v>
      </c>
      <c r="W90" s="7">
        <v>0</v>
      </c>
      <c r="X90" s="7">
        <v>1232000</v>
      </c>
      <c r="Y90" s="7">
        <v>2227500</v>
      </c>
      <c r="Z90" s="7">
        <v>0</v>
      </c>
      <c r="AA90" s="7">
        <v>2227500</v>
      </c>
      <c r="AB90" s="7">
        <v>2233000</v>
      </c>
      <c r="AC90" s="7">
        <v>0</v>
      </c>
      <c r="AD90" s="7">
        <v>2233000</v>
      </c>
      <c r="AE90" s="9">
        <f t="shared" si="43"/>
        <v>780458</v>
      </c>
      <c r="AF90" s="10">
        <f t="shared" si="44"/>
        <v>1144671</v>
      </c>
      <c r="AG90" s="9">
        <f t="shared" si="28"/>
        <v>1379375</v>
      </c>
      <c r="AH90" s="10">
        <f t="shared" si="29"/>
        <v>1783750</v>
      </c>
      <c r="AI90" s="9">
        <f t="shared" si="30"/>
        <v>1259592</v>
      </c>
      <c r="AJ90" s="10">
        <f t="shared" si="31"/>
        <v>1655934</v>
      </c>
      <c r="AK90" s="11">
        <f t="shared" si="45"/>
        <v>900000</v>
      </c>
      <c r="AL90" s="12">
        <f t="shared" si="32"/>
        <v>1320000</v>
      </c>
      <c r="AM90" s="9">
        <f t="shared" si="26"/>
        <v>1152933</v>
      </c>
      <c r="AN90" s="10">
        <f t="shared" si="27"/>
        <v>1577482</v>
      </c>
      <c r="AO90" s="9">
        <f t="shared" si="33"/>
        <v>84529</v>
      </c>
      <c r="AP90" s="10">
        <f t="shared" si="33"/>
        <v>123976</v>
      </c>
      <c r="AQ90" s="13">
        <f t="shared" si="34"/>
        <v>0.10830691722040135</v>
      </c>
      <c r="AR90" s="14">
        <f t="shared" si="34"/>
        <v>0.10830710308900986</v>
      </c>
      <c r="AS90" s="10">
        <f t="shared" si="35"/>
        <v>900000</v>
      </c>
      <c r="AT90" s="10">
        <f t="shared" si="35"/>
        <v>1320000</v>
      </c>
      <c r="AU90" s="10" t="s">
        <v>24</v>
      </c>
      <c r="AV90" s="10">
        <f t="shared" si="36"/>
        <v>900000</v>
      </c>
      <c r="AW90" s="10">
        <f t="shared" si="36"/>
        <v>1320000</v>
      </c>
      <c r="AX90" s="10" t="s">
        <v>24</v>
      </c>
    </row>
    <row r="91" spans="1:50" ht="22.5" x14ac:dyDescent="0.25">
      <c r="A91" s="1">
        <v>88</v>
      </c>
      <c r="B91" s="2" t="s">
        <v>64</v>
      </c>
      <c r="C91" s="3" t="s">
        <v>72</v>
      </c>
      <c r="D91" s="3">
        <v>1</v>
      </c>
      <c r="E91" s="4">
        <v>780457.55237045197</v>
      </c>
      <c r="F91" s="4">
        <v>1144671.0768099963</v>
      </c>
      <c r="G91" s="5">
        <v>1550000</v>
      </c>
      <c r="H91" s="6">
        <v>0</v>
      </c>
      <c r="I91" s="7">
        <f t="shared" si="37"/>
        <v>1550000</v>
      </c>
      <c r="J91" s="15">
        <v>2350000</v>
      </c>
      <c r="K91" s="6">
        <v>0</v>
      </c>
      <c r="L91" s="7">
        <f t="shared" si="38"/>
        <v>2350000</v>
      </c>
      <c r="M91" s="5">
        <v>900000</v>
      </c>
      <c r="N91" s="6">
        <f t="shared" si="39"/>
        <v>0</v>
      </c>
      <c r="O91" s="7">
        <f t="shared" si="40"/>
        <v>900000</v>
      </c>
      <c r="P91" s="15">
        <v>1320000</v>
      </c>
      <c r="Q91" s="6">
        <f t="shared" si="41"/>
        <v>0</v>
      </c>
      <c r="R91" s="7">
        <f t="shared" si="42"/>
        <v>1320000</v>
      </c>
      <c r="S91" s="7">
        <v>840000</v>
      </c>
      <c r="T91" s="7">
        <v>0</v>
      </c>
      <c r="U91" s="7">
        <v>840000</v>
      </c>
      <c r="V91" s="7">
        <v>1232000</v>
      </c>
      <c r="W91" s="7">
        <v>0</v>
      </c>
      <c r="X91" s="7">
        <v>1232000</v>
      </c>
      <c r="Y91" s="7">
        <v>2425500</v>
      </c>
      <c r="Z91" s="7">
        <v>0</v>
      </c>
      <c r="AA91" s="7">
        <v>2425500</v>
      </c>
      <c r="AB91" s="7">
        <v>2629000</v>
      </c>
      <c r="AC91" s="7">
        <v>0</v>
      </c>
      <c r="AD91" s="7">
        <v>2629000</v>
      </c>
      <c r="AE91" s="9">
        <f t="shared" si="43"/>
        <v>780458</v>
      </c>
      <c r="AF91" s="10">
        <f t="shared" si="44"/>
        <v>1144671</v>
      </c>
      <c r="AG91" s="9">
        <f t="shared" si="28"/>
        <v>1428875</v>
      </c>
      <c r="AH91" s="10">
        <f t="shared" si="29"/>
        <v>1882750</v>
      </c>
      <c r="AI91" s="9">
        <f t="shared" si="30"/>
        <v>1299192</v>
      </c>
      <c r="AJ91" s="10">
        <f t="shared" si="31"/>
        <v>1735134</v>
      </c>
      <c r="AK91" s="11">
        <f t="shared" si="45"/>
        <v>900000</v>
      </c>
      <c r="AL91" s="12">
        <f t="shared" si="32"/>
        <v>1320000</v>
      </c>
      <c r="AM91" s="9">
        <f t="shared" si="26"/>
        <v>1172737</v>
      </c>
      <c r="AN91" s="10">
        <f t="shared" si="27"/>
        <v>1629839</v>
      </c>
      <c r="AO91" s="9">
        <f t="shared" si="33"/>
        <v>84529</v>
      </c>
      <c r="AP91" s="10">
        <f t="shared" si="33"/>
        <v>123976</v>
      </c>
      <c r="AQ91" s="13">
        <f t="shared" si="34"/>
        <v>0.10830691722040135</v>
      </c>
      <c r="AR91" s="14">
        <f t="shared" si="34"/>
        <v>0.10830710308900986</v>
      </c>
      <c r="AS91" s="10">
        <f t="shared" si="35"/>
        <v>900000</v>
      </c>
      <c r="AT91" s="10">
        <f t="shared" si="35"/>
        <v>1320000</v>
      </c>
      <c r="AU91" s="10" t="s">
        <v>24</v>
      </c>
      <c r="AV91" s="10">
        <f t="shared" si="36"/>
        <v>900000</v>
      </c>
      <c r="AW91" s="10">
        <f t="shared" si="36"/>
        <v>1320000</v>
      </c>
      <c r="AX91" s="10" t="s">
        <v>24</v>
      </c>
    </row>
    <row r="92" spans="1:50" ht="22.5" x14ac:dyDescent="0.25">
      <c r="A92" s="1">
        <v>89</v>
      </c>
      <c r="B92" s="2" t="s">
        <v>65</v>
      </c>
      <c r="C92" s="3" t="s">
        <v>72</v>
      </c>
      <c r="D92" s="3">
        <v>1</v>
      </c>
      <c r="E92" s="4">
        <v>780457.55237045197</v>
      </c>
      <c r="F92" s="4">
        <v>1144671.0768099963</v>
      </c>
      <c r="G92" s="5">
        <v>1550000</v>
      </c>
      <c r="H92" s="6">
        <v>0</v>
      </c>
      <c r="I92" s="7">
        <f t="shared" si="37"/>
        <v>1550000</v>
      </c>
      <c r="J92" s="15">
        <v>2350000</v>
      </c>
      <c r="K92" s="6">
        <v>0</v>
      </c>
      <c r="L92" s="7">
        <f t="shared" si="38"/>
        <v>2350000</v>
      </c>
      <c r="M92" s="5">
        <v>900000</v>
      </c>
      <c r="N92" s="6">
        <f t="shared" si="39"/>
        <v>0</v>
      </c>
      <c r="O92" s="7">
        <f t="shared" si="40"/>
        <v>900000</v>
      </c>
      <c r="P92" s="15">
        <v>1320000</v>
      </c>
      <c r="Q92" s="6">
        <f t="shared" si="41"/>
        <v>0</v>
      </c>
      <c r="R92" s="7">
        <f t="shared" si="42"/>
        <v>1320000</v>
      </c>
      <c r="S92" s="7">
        <v>840000</v>
      </c>
      <c r="T92" s="7">
        <v>0</v>
      </c>
      <c r="U92" s="7">
        <v>840000</v>
      </c>
      <c r="V92" s="7">
        <v>1232000</v>
      </c>
      <c r="W92" s="7">
        <v>0</v>
      </c>
      <c r="X92" s="7">
        <v>1232000</v>
      </c>
      <c r="Y92" s="7">
        <v>2353450</v>
      </c>
      <c r="Z92" s="7">
        <v>0</v>
      </c>
      <c r="AA92" s="7">
        <v>2353450</v>
      </c>
      <c r="AB92" s="7">
        <v>2484900</v>
      </c>
      <c r="AC92" s="7">
        <v>0</v>
      </c>
      <c r="AD92" s="7">
        <v>2484900</v>
      </c>
      <c r="AE92" s="9">
        <f t="shared" si="43"/>
        <v>780458</v>
      </c>
      <c r="AF92" s="10">
        <f t="shared" si="44"/>
        <v>1144671</v>
      </c>
      <c r="AG92" s="9">
        <f t="shared" si="28"/>
        <v>1410863</v>
      </c>
      <c r="AH92" s="10">
        <f t="shared" si="29"/>
        <v>1846725</v>
      </c>
      <c r="AI92" s="9">
        <f t="shared" si="30"/>
        <v>1284782</v>
      </c>
      <c r="AJ92" s="10">
        <f t="shared" si="31"/>
        <v>1706314</v>
      </c>
      <c r="AK92" s="11">
        <f t="shared" si="45"/>
        <v>900000</v>
      </c>
      <c r="AL92" s="12">
        <f t="shared" si="32"/>
        <v>1320000</v>
      </c>
      <c r="AM92" s="9">
        <f t="shared" si="26"/>
        <v>1165686</v>
      </c>
      <c r="AN92" s="10">
        <f t="shared" si="27"/>
        <v>1611567</v>
      </c>
      <c r="AO92" s="9">
        <f t="shared" si="33"/>
        <v>84529</v>
      </c>
      <c r="AP92" s="10">
        <f t="shared" si="33"/>
        <v>123976</v>
      </c>
      <c r="AQ92" s="13">
        <f t="shared" si="34"/>
        <v>0.10830691722040135</v>
      </c>
      <c r="AR92" s="14">
        <f t="shared" si="34"/>
        <v>0.10830710308900986</v>
      </c>
      <c r="AS92" s="10">
        <f t="shared" si="35"/>
        <v>900000</v>
      </c>
      <c r="AT92" s="10">
        <f t="shared" si="35"/>
        <v>1320000</v>
      </c>
      <c r="AU92" s="10" t="s">
        <v>24</v>
      </c>
      <c r="AV92" s="10">
        <f t="shared" si="36"/>
        <v>900000</v>
      </c>
      <c r="AW92" s="10">
        <f t="shared" si="36"/>
        <v>1320000</v>
      </c>
      <c r="AX92" s="10" t="s">
        <v>24</v>
      </c>
    </row>
    <row r="93" spans="1:50" ht="22.5" x14ac:dyDescent="0.25">
      <c r="A93" s="1">
        <v>90</v>
      </c>
      <c r="B93" s="2" t="s">
        <v>66</v>
      </c>
      <c r="C93" s="3" t="s">
        <v>72</v>
      </c>
      <c r="D93" s="3">
        <v>1</v>
      </c>
      <c r="E93" s="4">
        <v>780457.55237045197</v>
      </c>
      <c r="F93" s="4">
        <v>1144671.0768099963</v>
      </c>
      <c r="G93" s="5">
        <v>1550000</v>
      </c>
      <c r="H93" s="6">
        <v>0</v>
      </c>
      <c r="I93" s="7">
        <f t="shared" si="37"/>
        <v>1550000</v>
      </c>
      <c r="J93" s="15">
        <v>2350000</v>
      </c>
      <c r="K93" s="6">
        <v>0</v>
      </c>
      <c r="L93" s="7">
        <f t="shared" si="38"/>
        <v>2350000</v>
      </c>
      <c r="M93" s="5">
        <v>900000</v>
      </c>
      <c r="N93" s="6">
        <f t="shared" si="39"/>
        <v>0</v>
      </c>
      <c r="O93" s="7">
        <f t="shared" si="40"/>
        <v>900000</v>
      </c>
      <c r="P93" s="15">
        <v>1320000</v>
      </c>
      <c r="Q93" s="6">
        <f t="shared" si="41"/>
        <v>0</v>
      </c>
      <c r="R93" s="7">
        <f t="shared" si="42"/>
        <v>1320000</v>
      </c>
      <c r="S93" s="7">
        <v>840000</v>
      </c>
      <c r="T93" s="7">
        <v>0</v>
      </c>
      <c r="U93" s="7">
        <v>840000</v>
      </c>
      <c r="V93" s="7">
        <v>1232000</v>
      </c>
      <c r="W93" s="7">
        <v>0</v>
      </c>
      <c r="X93" s="7">
        <v>1232000</v>
      </c>
      <c r="Y93" s="7">
        <v>2373800</v>
      </c>
      <c r="Z93" s="7">
        <v>0</v>
      </c>
      <c r="AA93" s="7">
        <v>2373800</v>
      </c>
      <c r="AB93" s="7">
        <v>2525600</v>
      </c>
      <c r="AC93" s="7">
        <v>0</v>
      </c>
      <c r="AD93" s="7">
        <v>2525600</v>
      </c>
      <c r="AE93" s="9">
        <f t="shared" si="43"/>
        <v>780458</v>
      </c>
      <c r="AF93" s="10">
        <f t="shared" si="44"/>
        <v>1144671</v>
      </c>
      <c r="AG93" s="9">
        <f t="shared" si="28"/>
        <v>1415950</v>
      </c>
      <c r="AH93" s="10">
        <f t="shared" si="29"/>
        <v>1856900</v>
      </c>
      <c r="AI93" s="9">
        <f t="shared" si="30"/>
        <v>1288852</v>
      </c>
      <c r="AJ93" s="10">
        <f t="shared" si="31"/>
        <v>1714454</v>
      </c>
      <c r="AK93" s="11">
        <f t="shared" si="45"/>
        <v>900000</v>
      </c>
      <c r="AL93" s="12">
        <f t="shared" si="32"/>
        <v>1320000</v>
      </c>
      <c r="AM93" s="9">
        <f t="shared" si="26"/>
        <v>1167695</v>
      </c>
      <c r="AN93" s="10">
        <f t="shared" si="27"/>
        <v>1616812</v>
      </c>
      <c r="AO93" s="9">
        <f t="shared" si="33"/>
        <v>84529</v>
      </c>
      <c r="AP93" s="10">
        <f t="shared" si="33"/>
        <v>123976</v>
      </c>
      <c r="AQ93" s="13">
        <f t="shared" si="34"/>
        <v>0.10830691722040135</v>
      </c>
      <c r="AR93" s="14">
        <f t="shared" si="34"/>
        <v>0.10830710308900986</v>
      </c>
      <c r="AS93" s="10">
        <f t="shared" si="35"/>
        <v>900000</v>
      </c>
      <c r="AT93" s="10">
        <f t="shared" si="35"/>
        <v>1320000</v>
      </c>
      <c r="AU93" s="10" t="s">
        <v>24</v>
      </c>
      <c r="AV93" s="10">
        <f t="shared" si="36"/>
        <v>900000</v>
      </c>
      <c r="AW93" s="10">
        <f t="shared" si="36"/>
        <v>1320000</v>
      </c>
      <c r="AX93" s="10" t="s">
        <v>24</v>
      </c>
    </row>
    <row r="94" spans="1:50" ht="22.5" x14ac:dyDescent="0.25">
      <c r="A94" s="1">
        <v>91</v>
      </c>
      <c r="B94" s="2" t="s">
        <v>67</v>
      </c>
      <c r="C94" s="3" t="s">
        <v>72</v>
      </c>
      <c r="D94" s="3">
        <v>1</v>
      </c>
      <c r="E94" s="4" t="s">
        <v>68</v>
      </c>
      <c r="F94" s="4" t="s">
        <v>68</v>
      </c>
      <c r="G94" s="5">
        <v>1450000</v>
      </c>
      <c r="H94" s="6">
        <v>0</v>
      </c>
      <c r="I94" s="7">
        <f t="shared" si="37"/>
        <v>1450000</v>
      </c>
      <c r="J94" s="15">
        <v>2250000</v>
      </c>
      <c r="K94" s="6">
        <v>0</v>
      </c>
      <c r="L94" s="7">
        <f t="shared" si="38"/>
        <v>2250000</v>
      </c>
      <c r="M94" s="5">
        <v>1100000</v>
      </c>
      <c r="N94" s="6">
        <f t="shared" si="39"/>
        <v>0</v>
      </c>
      <c r="O94" s="7">
        <f t="shared" si="40"/>
        <v>1100000</v>
      </c>
      <c r="P94" s="15">
        <v>2200000</v>
      </c>
      <c r="Q94" s="6">
        <f t="shared" si="41"/>
        <v>0</v>
      </c>
      <c r="R94" s="7">
        <f t="shared" si="42"/>
        <v>2200000</v>
      </c>
      <c r="S94" s="7">
        <v>554960</v>
      </c>
      <c r="T94" s="7">
        <v>0</v>
      </c>
      <c r="U94" s="7">
        <v>554960</v>
      </c>
      <c r="V94" s="7">
        <v>804720</v>
      </c>
      <c r="W94" s="7">
        <v>0</v>
      </c>
      <c r="X94" s="7">
        <v>804720</v>
      </c>
      <c r="Y94" s="7">
        <v>875050</v>
      </c>
      <c r="Z94" s="7">
        <v>0</v>
      </c>
      <c r="AA94" s="7">
        <v>875050</v>
      </c>
      <c r="AB94" s="7">
        <v>997700</v>
      </c>
      <c r="AC94" s="7">
        <v>0</v>
      </c>
      <c r="AD94" s="7">
        <v>997700</v>
      </c>
      <c r="AE94" s="9">
        <f t="shared" ref="AE94:AE97" si="46">ROUND(MIN(G94,M94,S94,Y94),0)</f>
        <v>554960</v>
      </c>
      <c r="AF94" s="10">
        <f t="shared" ref="AF94:AF97" si="47">ROUND(MIN(J94,P94,V94,AB94),0)</f>
        <v>804720</v>
      </c>
      <c r="AG94" s="9">
        <f t="shared" si="28"/>
        <v>995003</v>
      </c>
      <c r="AH94" s="10">
        <f t="shared" si="29"/>
        <v>1563105</v>
      </c>
      <c r="AI94" s="10">
        <f t="shared" si="30"/>
        <v>995003</v>
      </c>
      <c r="AJ94" s="10">
        <f t="shared" si="31"/>
        <v>1563105</v>
      </c>
      <c r="AK94" s="9">
        <f t="shared" si="45"/>
        <v>987525</v>
      </c>
      <c r="AL94" s="10">
        <f t="shared" si="32"/>
        <v>1598850</v>
      </c>
      <c r="AM94" s="21">
        <f>ROUND(GEOMEAN(G94,M94,S94,Y94),0)</f>
        <v>938132</v>
      </c>
      <c r="AN94" s="20">
        <f>ROUND(GEOMEAN(J94,P94,V94,AB94),0)</f>
        <v>1411928</v>
      </c>
      <c r="AO94" s="9">
        <f t="shared" si="33"/>
        <v>305870</v>
      </c>
      <c r="AP94" s="10">
        <f t="shared" si="33"/>
        <v>561535</v>
      </c>
      <c r="AQ94" s="13">
        <f t="shared" si="34"/>
        <v>0.55115684013262212</v>
      </c>
      <c r="AR94" s="14">
        <f t="shared" si="34"/>
        <v>0.6978017198528681</v>
      </c>
      <c r="AS94" s="10">
        <f t="shared" si="35"/>
        <v>987525</v>
      </c>
      <c r="AT94" s="10">
        <f t="shared" si="35"/>
        <v>1598850</v>
      </c>
      <c r="AU94" s="10" t="s">
        <v>81</v>
      </c>
      <c r="AV94" s="10">
        <f t="shared" si="36"/>
        <v>987525</v>
      </c>
      <c r="AW94" s="10">
        <f t="shared" si="36"/>
        <v>1598850</v>
      </c>
      <c r="AX94" s="10" t="s">
        <v>81</v>
      </c>
    </row>
    <row r="95" spans="1:50" ht="22.5" x14ac:dyDescent="0.25">
      <c r="A95" s="1">
        <v>92</v>
      </c>
      <c r="B95" s="2" t="s">
        <v>69</v>
      </c>
      <c r="C95" s="3" t="s">
        <v>72</v>
      </c>
      <c r="D95" s="3">
        <v>1</v>
      </c>
      <c r="E95" s="4" t="s">
        <v>68</v>
      </c>
      <c r="F95" s="4" t="s">
        <v>68</v>
      </c>
      <c r="G95" s="5">
        <v>2400000</v>
      </c>
      <c r="H95" s="6">
        <v>0</v>
      </c>
      <c r="I95" s="7">
        <f t="shared" si="37"/>
        <v>2400000</v>
      </c>
      <c r="J95" s="15">
        <v>3200000</v>
      </c>
      <c r="K95" s="6">
        <v>0</v>
      </c>
      <c r="L95" s="7">
        <f t="shared" si="38"/>
        <v>3200000</v>
      </c>
      <c r="M95" s="5">
        <v>2850000</v>
      </c>
      <c r="N95" s="6">
        <f t="shared" si="39"/>
        <v>0</v>
      </c>
      <c r="O95" s="7">
        <f t="shared" si="40"/>
        <v>2850000</v>
      </c>
      <c r="P95" s="15">
        <v>3450000</v>
      </c>
      <c r="Q95" s="6">
        <f t="shared" si="41"/>
        <v>0</v>
      </c>
      <c r="R95" s="7">
        <f t="shared" si="42"/>
        <v>3450000</v>
      </c>
      <c r="S95" s="7">
        <v>2616240</v>
      </c>
      <c r="T95" s="7">
        <v>0</v>
      </c>
      <c r="U95" s="7">
        <v>2616240</v>
      </c>
      <c r="V95" s="7">
        <v>3793680</v>
      </c>
      <c r="W95" s="7">
        <v>0</v>
      </c>
      <c r="X95" s="7">
        <v>3793680</v>
      </c>
      <c r="Y95" s="7">
        <v>2272050</v>
      </c>
      <c r="Z95" s="7">
        <v>0</v>
      </c>
      <c r="AA95" s="7">
        <v>2272050</v>
      </c>
      <c r="AB95" s="7">
        <v>2322100</v>
      </c>
      <c r="AC95" s="7">
        <v>0</v>
      </c>
      <c r="AD95" s="7">
        <v>2322100</v>
      </c>
      <c r="AE95" s="9">
        <f t="shared" si="46"/>
        <v>2272050</v>
      </c>
      <c r="AF95" s="10">
        <f t="shared" si="47"/>
        <v>2322100</v>
      </c>
      <c r="AG95" s="9">
        <f t="shared" si="28"/>
        <v>2534573</v>
      </c>
      <c r="AH95" s="10">
        <f t="shared" si="29"/>
        <v>3191445</v>
      </c>
      <c r="AI95" s="9">
        <f t="shared" si="30"/>
        <v>2534573</v>
      </c>
      <c r="AJ95" s="10">
        <f t="shared" si="31"/>
        <v>3191445</v>
      </c>
      <c r="AK95" s="11">
        <f t="shared" si="45"/>
        <v>2508120</v>
      </c>
      <c r="AL95" s="12">
        <f t="shared" si="32"/>
        <v>3325000</v>
      </c>
      <c r="AM95" s="9">
        <f>ROUND(GEOMEAN(G95,M95,S95,Y95),0)</f>
        <v>2525154</v>
      </c>
      <c r="AN95" s="10">
        <f>ROUND(GEOMEAN(J95,P95,V95,AB95),0)</f>
        <v>3140347</v>
      </c>
      <c r="AO95" s="9">
        <f t="shared" si="33"/>
        <v>166927</v>
      </c>
      <c r="AP95" s="10">
        <f t="shared" si="33"/>
        <v>709157</v>
      </c>
      <c r="AQ95" s="13">
        <f t="shared" si="34"/>
        <v>7.3469773992649812E-2</v>
      </c>
      <c r="AR95" s="14">
        <f t="shared" si="34"/>
        <v>0.30539468584470952</v>
      </c>
      <c r="AS95" s="10">
        <f t="shared" si="35"/>
        <v>2508120</v>
      </c>
      <c r="AT95" s="10">
        <f t="shared" si="35"/>
        <v>3325000</v>
      </c>
      <c r="AU95" s="10" t="s">
        <v>24</v>
      </c>
      <c r="AV95" s="10">
        <f t="shared" si="36"/>
        <v>2508120</v>
      </c>
      <c r="AW95" s="10">
        <f t="shared" si="36"/>
        <v>3325000</v>
      </c>
      <c r="AX95" s="10" t="s">
        <v>24</v>
      </c>
    </row>
    <row r="96" spans="1:50" ht="22.5" x14ac:dyDescent="0.25">
      <c r="A96" s="1">
        <v>93</v>
      </c>
      <c r="B96" s="2" t="s">
        <v>70</v>
      </c>
      <c r="C96" s="3" t="s">
        <v>72</v>
      </c>
      <c r="D96" s="3">
        <v>1</v>
      </c>
      <c r="E96" s="4" t="s">
        <v>68</v>
      </c>
      <c r="F96" s="4" t="s">
        <v>68</v>
      </c>
      <c r="G96" s="5">
        <v>1720000</v>
      </c>
      <c r="H96" s="6">
        <v>0</v>
      </c>
      <c r="I96" s="7">
        <f t="shared" si="37"/>
        <v>1720000</v>
      </c>
      <c r="J96" s="15">
        <v>2520000</v>
      </c>
      <c r="K96" s="6">
        <v>0</v>
      </c>
      <c r="L96" s="7">
        <f t="shared" si="38"/>
        <v>2520000</v>
      </c>
      <c r="M96" s="5">
        <v>1350000</v>
      </c>
      <c r="N96" s="6">
        <f t="shared" si="39"/>
        <v>0</v>
      </c>
      <c r="O96" s="7">
        <f t="shared" si="40"/>
        <v>1350000</v>
      </c>
      <c r="P96" s="15">
        <v>1950000</v>
      </c>
      <c r="Q96" s="6">
        <f t="shared" si="41"/>
        <v>0</v>
      </c>
      <c r="R96" s="7">
        <f t="shared" si="42"/>
        <v>1950000</v>
      </c>
      <c r="S96" s="7">
        <v>872080</v>
      </c>
      <c r="T96" s="7">
        <v>0</v>
      </c>
      <c r="U96" s="7">
        <v>872080</v>
      </c>
      <c r="V96" s="7">
        <v>1264560</v>
      </c>
      <c r="W96" s="7">
        <v>0</v>
      </c>
      <c r="X96" s="7">
        <v>1264560</v>
      </c>
      <c r="Y96" s="7">
        <v>1013650.0000000001</v>
      </c>
      <c r="Z96" s="7">
        <v>0</v>
      </c>
      <c r="AA96" s="7">
        <v>1013650.0000000001</v>
      </c>
      <c r="AB96" s="7">
        <v>1083500</v>
      </c>
      <c r="AC96" s="7">
        <v>0</v>
      </c>
      <c r="AD96" s="7">
        <v>1083500</v>
      </c>
      <c r="AE96" s="9">
        <f t="shared" si="46"/>
        <v>872080</v>
      </c>
      <c r="AF96" s="10">
        <f t="shared" si="47"/>
        <v>1083500</v>
      </c>
      <c r="AG96" s="9">
        <f t="shared" si="28"/>
        <v>1238933</v>
      </c>
      <c r="AH96" s="10">
        <f t="shared" si="29"/>
        <v>1704515</v>
      </c>
      <c r="AI96" s="9">
        <f t="shared" si="30"/>
        <v>1238933</v>
      </c>
      <c r="AJ96" s="10">
        <f t="shared" si="31"/>
        <v>1704515</v>
      </c>
      <c r="AK96" s="11">
        <f t="shared" si="45"/>
        <v>1181825</v>
      </c>
      <c r="AL96" s="12">
        <f t="shared" si="32"/>
        <v>1607280</v>
      </c>
      <c r="AM96" s="9">
        <f>ROUND(GEOMEAN(G96,M96,S96,Y96),0)</f>
        <v>1196952</v>
      </c>
      <c r="AN96" s="10">
        <f>ROUND(GEOMEAN(J96,P96,V96,AB96),0)</f>
        <v>1610834</v>
      </c>
      <c r="AO96" s="9">
        <f t="shared" si="33"/>
        <v>219023</v>
      </c>
      <c r="AP96" s="10">
        <f t="shared" si="33"/>
        <v>370368</v>
      </c>
      <c r="AQ96" s="13">
        <f t="shared" si="34"/>
        <v>0.25115012384184937</v>
      </c>
      <c r="AR96" s="14">
        <f t="shared" si="34"/>
        <v>0.34182556529764652</v>
      </c>
      <c r="AS96" s="10">
        <f t="shared" si="35"/>
        <v>1181825</v>
      </c>
      <c r="AT96" s="10">
        <f t="shared" si="35"/>
        <v>1607280</v>
      </c>
      <c r="AU96" s="10" t="s">
        <v>24</v>
      </c>
      <c r="AV96" s="10">
        <f t="shared" si="36"/>
        <v>1181825</v>
      </c>
      <c r="AW96" s="10">
        <f t="shared" si="36"/>
        <v>1607280</v>
      </c>
      <c r="AX96" s="10" t="s">
        <v>24</v>
      </c>
    </row>
    <row r="97" spans="1:50" ht="22.5" x14ac:dyDescent="0.25">
      <c r="A97" s="1">
        <v>94</v>
      </c>
      <c r="B97" s="2" t="s">
        <v>71</v>
      </c>
      <c r="C97" s="3" t="s">
        <v>72</v>
      </c>
      <c r="D97" s="3">
        <v>1</v>
      </c>
      <c r="E97" s="4" t="s">
        <v>68</v>
      </c>
      <c r="F97" s="4" t="s">
        <v>68</v>
      </c>
      <c r="G97" s="5">
        <v>1300000</v>
      </c>
      <c r="H97" s="6">
        <v>0</v>
      </c>
      <c r="I97" s="7">
        <f t="shared" si="37"/>
        <v>1300000</v>
      </c>
      <c r="J97" s="15">
        <v>2100000</v>
      </c>
      <c r="K97" s="6">
        <v>0</v>
      </c>
      <c r="L97" s="7">
        <f t="shared" si="38"/>
        <v>2100000</v>
      </c>
      <c r="M97" s="5">
        <v>820000</v>
      </c>
      <c r="N97" s="6">
        <f t="shared" si="39"/>
        <v>0</v>
      </c>
      <c r="O97" s="7">
        <f t="shared" si="40"/>
        <v>820000</v>
      </c>
      <c r="P97" s="15">
        <v>1350000</v>
      </c>
      <c r="Q97" s="6">
        <f t="shared" si="41"/>
        <v>0</v>
      </c>
      <c r="R97" s="7">
        <f t="shared" si="42"/>
        <v>1350000</v>
      </c>
      <c r="S97" s="7">
        <v>554960</v>
      </c>
      <c r="T97" s="7">
        <v>0</v>
      </c>
      <c r="U97" s="7">
        <v>554960</v>
      </c>
      <c r="V97" s="7">
        <v>804720</v>
      </c>
      <c r="W97" s="7">
        <v>0</v>
      </c>
      <c r="X97" s="7">
        <v>804720</v>
      </c>
      <c r="Y97" s="7">
        <v>617100</v>
      </c>
      <c r="Z97" s="7">
        <v>0</v>
      </c>
      <c r="AA97" s="7">
        <v>617100</v>
      </c>
      <c r="AB97" s="7">
        <v>745100</v>
      </c>
      <c r="AC97" s="7">
        <v>0</v>
      </c>
      <c r="AD97" s="7">
        <v>745100</v>
      </c>
      <c r="AE97" s="9">
        <f t="shared" si="46"/>
        <v>554960</v>
      </c>
      <c r="AF97" s="10">
        <f t="shared" si="47"/>
        <v>745100</v>
      </c>
      <c r="AG97" s="9">
        <f t="shared" si="28"/>
        <v>823015</v>
      </c>
      <c r="AH97" s="10">
        <f t="shared" si="29"/>
        <v>1249955</v>
      </c>
      <c r="AI97" s="9">
        <f t="shared" si="30"/>
        <v>823015</v>
      </c>
      <c r="AJ97" s="10">
        <f t="shared" si="31"/>
        <v>1249955</v>
      </c>
      <c r="AK97" s="11">
        <f t="shared" si="45"/>
        <v>718550</v>
      </c>
      <c r="AL97" s="12">
        <f t="shared" si="32"/>
        <v>1077360</v>
      </c>
      <c r="AM97" s="9">
        <f>ROUND(GEOMEAN(G97,M97,S97,Y97),0)</f>
        <v>777309</v>
      </c>
      <c r="AN97" s="10">
        <f>ROUND(GEOMEAN(J97,P97,V97,AB97),0)</f>
        <v>1141834</v>
      </c>
      <c r="AO97" s="9">
        <f t="shared" si="33"/>
        <v>115676</v>
      </c>
      <c r="AP97" s="10">
        <f t="shared" si="33"/>
        <v>234943</v>
      </c>
      <c r="AQ97" s="13">
        <f t="shared" si="34"/>
        <v>0.20844024794579791</v>
      </c>
      <c r="AR97" s="14">
        <f t="shared" si="34"/>
        <v>0.3153174070594551</v>
      </c>
      <c r="AS97" s="10">
        <f t="shared" si="35"/>
        <v>718550</v>
      </c>
      <c r="AT97" s="10">
        <f t="shared" si="35"/>
        <v>1077360</v>
      </c>
      <c r="AU97" s="10" t="s">
        <v>24</v>
      </c>
      <c r="AV97" s="10">
        <f t="shared" si="36"/>
        <v>718550</v>
      </c>
      <c r="AW97" s="10">
        <f t="shared" si="36"/>
        <v>1077360</v>
      </c>
      <c r="AX97" s="10" t="s">
        <v>24</v>
      </c>
    </row>
    <row r="98" spans="1:50" x14ac:dyDescent="0.25">
      <c r="P98" s="15"/>
    </row>
  </sheetData>
  <sheetProtection algorithmName="SHA-512" hashValue="6XckTerVZWGXBKubbCJDTE32i7HQ3KGQd06t7WApvWbbROml6VoKTg2oMcVUZikdo+Xr2fuzHJKPRt+PtiwVDg==" saltValue="wi6/bBdBaqmad16hnJVm0Q==" spinCount="100000" sheet="1" objects="1" scenarios="1"/>
  <mergeCells count="46">
    <mergeCell ref="AK2:AL2"/>
    <mergeCell ref="AM2:AN2"/>
    <mergeCell ref="AO2:AP2"/>
    <mergeCell ref="AQ2:AR2"/>
    <mergeCell ref="AB2:AB3"/>
    <mergeCell ref="AC2:AC3"/>
    <mergeCell ref="AD2:AD3"/>
    <mergeCell ref="AE2:AF2"/>
    <mergeCell ref="AI2:AJ2"/>
    <mergeCell ref="W2:W3"/>
    <mergeCell ref="X2:X3"/>
    <mergeCell ref="Y2:Y3"/>
    <mergeCell ref="Z2:Z3"/>
    <mergeCell ref="AA2:AA3"/>
    <mergeCell ref="AE1:AR1"/>
    <mergeCell ref="T2:T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AG2:AH2"/>
    <mergeCell ref="U2:U3"/>
    <mergeCell ref="V2:V3"/>
    <mergeCell ref="AU1:AU3"/>
    <mergeCell ref="AV1:AW2"/>
    <mergeCell ref="AX1:AX3"/>
    <mergeCell ref="AS1:AT2"/>
    <mergeCell ref="A2:A3"/>
    <mergeCell ref="B2:C3"/>
    <mergeCell ref="D2:D3"/>
    <mergeCell ref="E2:E3"/>
    <mergeCell ref="F2:F3"/>
    <mergeCell ref="G2:G3"/>
    <mergeCell ref="H2:H3"/>
    <mergeCell ref="E1:F1"/>
    <mergeCell ref="G1:L1"/>
    <mergeCell ref="M1:R1"/>
    <mergeCell ref="S1:X1"/>
    <mergeCell ref="Y1:A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Herrera</dc:creator>
  <cp:lastModifiedBy>PS. Monica Adriana Camacho Bautista</cp:lastModifiedBy>
  <dcterms:created xsi:type="dcterms:W3CDTF">2022-02-24T19:33:47Z</dcterms:created>
  <dcterms:modified xsi:type="dcterms:W3CDTF">2022-03-01T23:38:16Z</dcterms:modified>
</cp:coreProperties>
</file>