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Usuarios\79753822\Documents\TRANSPORTE\MANTENIMIENTO MOTOCICLETAS\2022\"/>
    </mc:Choice>
  </mc:AlternateContent>
  <bookViews>
    <workbookView xWindow="0" yWindow="0" windowWidth="20736" windowHeight="9432" tabRatio="584" firstSheet="3" activeTab="5"/>
  </bookViews>
  <sheets>
    <sheet name="con mto" sheetId="5" state="hidden" r:id="rId1"/>
    <sheet name="con rtos" sheetId="7" state="hidden" r:id="rId2"/>
    <sheet name="con gral" sheetId="6" state="hidden" r:id="rId3"/>
    <sheet name="MANO DE OBRA" sheetId="14" r:id="rId4"/>
    <sheet name="REPUESTOS" sheetId="13" r:id="rId5"/>
    <sheet name="CONSOLIDADO" sheetId="15" r:id="rId6"/>
  </sheets>
  <definedNames>
    <definedName name="_xlnm._FilterDatabase" localSheetId="4" hidden="1">REPUESTOS!$A$4:$WVL$4</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S330" i="13" l="1"/>
  <c r="Q329" i="13"/>
  <c r="Q330" i="13" s="1"/>
  <c r="R325" i="13"/>
  <c r="S325" i="13"/>
  <c r="Q325" i="13"/>
  <c r="S307" i="13"/>
  <c r="S295" i="13"/>
  <c r="S222" i="13"/>
  <c r="S190" i="13"/>
  <c r="S186" i="13"/>
  <c r="S151" i="13"/>
  <c r="S93" i="13"/>
  <c r="S36" i="13"/>
  <c r="S331" i="13" s="1"/>
  <c r="Q266" i="13"/>
  <c r="Q267" i="13"/>
  <c r="Q268" i="13"/>
  <c r="Q269" i="13"/>
  <c r="Q270" i="13"/>
  <c r="Q271" i="13"/>
  <c r="P330" i="13"/>
  <c r="O325" i="13"/>
  <c r="P325" i="13"/>
  <c r="N325" i="13"/>
  <c r="P307" i="13"/>
  <c r="P295" i="13"/>
  <c r="P222" i="13"/>
  <c r="P190" i="13"/>
  <c r="P186" i="13"/>
  <c r="P151" i="13"/>
  <c r="P93" i="13"/>
  <c r="P36" i="13"/>
  <c r="P331" i="13" s="1"/>
  <c r="M330" i="13"/>
  <c r="M325" i="13"/>
  <c r="L325" i="13"/>
  <c r="K325" i="13"/>
  <c r="M307" i="13"/>
  <c r="M295" i="13"/>
  <c r="M222" i="13"/>
  <c r="M190" i="13"/>
  <c r="M186" i="13"/>
  <c r="M151" i="13"/>
  <c r="M93" i="13"/>
  <c r="M36" i="13"/>
  <c r="M331" i="13" s="1"/>
  <c r="H330" i="13" l="1"/>
  <c r="H325" i="13"/>
  <c r="H307" i="13"/>
  <c r="H295" i="13"/>
  <c r="H222" i="13"/>
  <c r="H190" i="13"/>
  <c r="H186" i="13"/>
  <c r="H151" i="13"/>
  <c r="H93" i="13"/>
  <c r="H36" i="13"/>
  <c r="I329" i="13"/>
  <c r="I327" i="13"/>
  <c r="I324" i="13"/>
  <c r="J324" i="13" s="1"/>
  <c r="I323" i="13"/>
  <c r="I322" i="13"/>
  <c r="I321" i="13"/>
  <c r="I320" i="13"/>
  <c r="I319" i="13"/>
  <c r="I318" i="13"/>
  <c r="J318" i="13" s="1"/>
  <c r="I317" i="13"/>
  <c r="I316" i="13"/>
  <c r="I315" i="13"/>
  <c r="I314" i="13"/>
  <c r="I313" i="13"/>
  <c r="I312" i="13"/>
  <c r="J312" i="13" s="1"/>
  <c r="I311" i="13"/>
  <c r="J329" i="13"/>
  <c r="J327" i="13"/>
  <c r="J330" i="13" s="1"/>
  <c r="J323" i="13"/>
  <c r="J322" i="13"/>
  <c r="J321" i="13"/>
  <c r="J320" i="13"/>
  <c r="J319" i="13"/>
  <c r="J317" i="13"/>
  <c r="J316" i="13"/>
  <c r="J315" i="13"/>
  <c r="J314" i="13"/>
  <c r="J313" i="13"/>
  <c r="J311" i="13"/>
  <c r="I18" i="13"/>
  <c r="I16" i="13"/>
  <c r="J18" i="13"/>
  <c r="J16" i="13"/>
  <c r="I6" i="13"/>
  <c r="J6" i="13" s="1"/>
  <c r="I7" i="13"/>
  <c r="J7" i="13" s="1"/>
  <c r="I8" i="13"/>
  <c r="J8" i="13" s="1"/>
  <c r="I9" i="13"/>
  <c r="J9" i="13" s="1"/>
  <c r="I10" i="13"/>
  <c r="J10" i="13" s="1"/>
  <c r="I11" i="13"/>
  <c r="J11" i="13" s="1"/>
  <c r="I12" i="13"/>
  <c r="J12" i="13" s="1"/>
  <c r="I13" i="13"/>
  <c r="J13" i="13" s="1"/>
  <c r="I14" i="13"/>
  <c r="J14" i="13" s="1"/>
  <c r="J325" i="13" l="1"/>
  <c r="I325" i="13"/>
  <c r="I330" i="13"/>
  <c r="E330" i="13"/>
  <c r="E325" i="13"/>
  <c r="F324" i="13"/>
  <c r="G324" i="13" s="1"/>
  <c r="F323" i="13"/>
  <c r="F322" i="13"/>
  <c r="F321" i="13"/>
  <c r="F320" i="13"/>
  <c r="F319" i="13"/>
  <c r="G319" i="13" s="1"/>
  <c r="F318" i="13"/>
  <c r="G318" i="13" s="1"/>
  <c r="F317" i="13"/>
  <c r="F316" i="13"/>
  <c r="F315" i="13"/>
  <c r="F314" i="13"/>
  <c r="F313" i="13"/>
  <c r="G313" i="13" s="1"/>
  <c r="F312" i="13"/>
  <c r="G312" i="13" s="1"/>
  <c r="F311" i="13"/>
  <c r="E307" i="13"/>
  <c r="E295" i="13"/>
  <c r="E222" i="13"/>
  <c r="E190" i="13"/>
  <c r="E186" i="13"/>
  <c r="E151" i="13"/>
  <c r="E93" i="13"/>
  <c r="E36" i="13"/>
  <c r="G323" i="13"/>
  <c r="G322" i="13"/>
  <c r="G321" i="13"/>
  <c r="G320" i="13"/>
  <c r="G317" i="13"/>
  <c r="G316" i="13"/>
  <c r="G315" i="13"/>
  <c r="G314" i="13"/>
  <c r="G311" i="13"/>
  <c r="F40" i="13"/>
  <c r="G40" i="13" s="1"/>
  <c r="F41" i="13"/>
  <c r="G41" i="13" s="1"/>
  <c r="F42" i="13"/>
  <c r="G42" i="13" s="1"/>
  <c r="F43" i="13"/>
  <c r="G43" i="13" s="1"/>
  <c r="F44" i="13"/>
  <c r="G44" i="13" s="1"/>
  <c r="F45" i="13"/>
  <c r="G45" i="13" s="1"/>
  <c r="F46" i="13"/>
  <c r="G46" i="13" s="1"/>
  <c r="F47" i="13"/>
  <c r="G47" i="13" s="1"/>
  <c r="F48" i="13"/>
  <c r="G48" i="13" s="1"/>
  <c r="F49" i="13"/>
  <c r="G49" i="13" s="1"/>
  <c r="F50" i="13"/>
  <c r="G50" i="13" s="1"/>
  <c r="F51" i="13"/>
  <c r="G51" i="13" s="1"/>
  <c r="F52" i="13"/>
  <c r="G52" i="13" s="1"/>
  <c r="F53" i="13"/>
  <c r="G53" i="13" s="1"/>
  <c r="F6" i="13"/>
  <c r="G6" i="13" s="1"/>
  <c r="F7" i="13"/>
  <c r="G7" i="13" s="1"/>
  <c r="F8" i="13"/>
  <c r="G8" i="13" s="1"/>
  <c r="F9" i="13"/>
  <c r="G9" i="13" s="1"/>
  <c r="F10" i="13"/>
  <c r="G10" i="13" s="1"/>
  <c r="F11" i="13"/>
  <c r="G11" i="13" s="1"/>
  <c r="F12" i="13"/>
  <c r="G12" i="13" s="1"/>
  <c r="F13" i="13"/>
  <c r="G13" i="13" s="1"/>
  <c r="F14" i="13"/>
  <c r="G14" i="13" s="1"/>
  <c r="F15" i="13"/>
  <c r="G15" i="13" s="1"/>
  <c r="F16" i="13"/>
  <c r="G16" i="13" s="1"/>
  <c r="F18" i="13"/>
  <c r="G18" i="13" s="1"/>
  <c r="F19" i="13"/>
  <c r="G19" i="13" s="1"/>
  <c r="F20" i="13"/>
  <c r="G20" i="13" s="1"/>
  <c r="F21" i="13"/>
  <c r="G21" i="13" s="1"/>
  <c r="F22" i="13"/>
  <c r="G22" i="13" s="1"/>
  <c r="F23" i="13"/>
  <c r="G23" i="13" s="1"/>
  <c r="F24" i="13"/>
  <c r="G24" i="13" s="1"/>
  <c r="F25" i="13"/>
  <c r="G25" i="13" s="1"/>
  <c r="F26" i="13"/>
  <c r="G26" i="13" s="1"/>
  <c r="F28" i="13"/>
  <c r="G28" i="13" s="1"/>
  <c r="F30" i="13"/>
  <c r="G30" i="13" s="1"/>
  <c r="F31" i="13"/>
  <c r="G31" i="13" s="1"/>
  <c r="F32" i="13"/>
  <c r="G32" i="13" s="1"/>
  <c r="F34" i="13"/>
  <c r="G34" i="13" s="1"/>
  <c r="F35" i="13"/>
  <c r="G35" i="13" s="1"/>
  <c r="D116" i="14"/>
  <c r="C116" i="14"/>
  <c r="C106" i="14"/>
  <c r="C87" i="14"/>
  <c r="C71" i="14"/>
  <c r="C53" i="14"/>
  <c r="C36" i="14"/>
  <c r="C27" i="14"/>
  <c r="C13" i="14"/>
  <c r="D125" i="14"/>
  <c r="E125" i="14" s="1"/>
  <c r="D124" i="14"/>
  <c r="E124" i="14" s="1"/>
  <c r="D123" i="14"/>
  <c r="E123" i="14" s="1"/>
  <c r="D122" i="14"/>
  <c r="E122" i="14" s="1"/>
  <c r="D121" i="14"/>
  <c r="E121" i="14" s="1"/>
  <c r="D120" i="14"/>
  <c r="E120" i="14" s="1"/>
  <c r="D119" i="14"/>
  <c r="E119" i="14" s="1"/>
  <c r="D115" i="14"/>
  <c r="E115" i="14" s="1"/>
  <c r="D108" i="14"/>
  <c r="E108" i="14" s="1"/>
  <c r="E116" i="14" s="1"/>
  <c r="D105" i="14"/>
  <c r="E105" i="14" s="1"/>
  <c r="D104" i="14"/>
  <c r="E104" i="14" s="1"/>
  <c r="D103" i="14"/>
  <c r="E103" i="14" s="1"/>
  <c r="D102" i="14"/>
  <c r="E102" i="14" s="1"/>
  <c r="D101" i="14"/>
  <c r="E101" i="14" s="1"/>
  <c r="D100" i="14"/>
  <c r="E100" i="14" s="1"/>
  <c r="D99" i="14"/>
  <c r="E99" i="14" s="1"/>
  <c r="D98" i="14"/>
  <c r="E98" i="14" s="1"/>
  <c r="D97" i="14"/>
  <c r="E97" i="14" s="1"/>
  <c r="D96" i="14"/>
  <c r="E96" i="14" s="1"/>
  <c r="D95" i="14"/>
  <c r="E95" i="14" s="1"/>
  <c r="D94" i="14"/>
  <c r="E94" i="14" s="1"/>
  <c r="D93" i="14"/>
  <c r="E93" i="14" s="1"/>
  <c r="D92" i="14"/>
  <c r="E92" i="14" s="1"/>
  <c r="D91" i="14"/>
  <c r="E91" i="14" s="1"/>
  <c r="D90" i="14"/>
  <c r="E90" i="14" s="1"/>
  <c r="D86" i="14"/>
  <c r="E86" i="14" s="1"/>
  <c r="D84" i="14"/>
  <c r="E84" i="14" s="1"/>
  <c r="D83" i="14"/>
  <c r="E83" i="14" s="1"/>
  <c r="D82" i="14"/>
  <c r="E82" i="14" s="1"/>
  <c r="D81" i="14"/>
  <c r="E81" i="14" s="1"/>
  <c r="D80" i="14"/>
  <c r="E80" i="14" s="1"/>
  <c r="D79" i="14"/>
  <c r="E79" i="14" s="1"/>
  <c r="D78" i="14"/>
  <c r="E78" i="14" s="1"/>
  <c r="D77" i="14"/>
  <c r="E77" i="14" s="1"/>
  <c r="D76" i="14"/>
  <c r="E76" i="14" s="1"/>
  <c r="D75" i="14"/>
  <c r="E75" i="14" s="1"/>
  <c r="D74" i="14"/>
  <c r="E74" i="14" s="1"/>
  <c r="D73" i="14"/>
  <c r="E73" i="14" s="1"/>
  <c r="D70" i="14"/>
  <c r="E70" i="14" s="1"/>
  <c r="D69" i="14"/>
  <c r="E69" i="14" s="1"/>
  <c r="E71" i="14" s="1"/>
  <c r="D66" i="14"/>
  <c r="E66" i="14" s="1"/>
  <c r="D65" i="14"/>
  <c r="E65" i="14" s="1"/>
  <c r="D64" i="14"/>
  <c r="E64" i="14" s="1"/>
  <c r="D63" i="14"/>
  <c r="E63" i="14" s="1"/>
  <c r="D62" i="14"/>
  <c r="E62" i="14" s="1"/>
  <c r="D61" i="14"/>
  <c r="E61" i="14" s="1"/>
  <c r="D60" i="14"/>
  <c r="E60" i="14" s="1"/>
  <c r="D59" i="14"/>
  <c r="E59" i="14" s="1"/>
  <c r="D58" i="14"/>
  <c r="E58" i="14" s="1"/>
  <c r="D57" i="14"/>
  <c r="E57" i="14" s="1"/>
  <c r="D56" i="14"/>
  <c r="E56" i="14" s="1"/>
  <c r="D55" i="14"/>
  <c r="E55" i="14" s="1"/>
  <c r="D52" i="14"/>
  <c r="E52" i="14" s="1"/>
  <c r="D51" i="14"/>
  <c r="E51" i="14" s="1"/>
  <c r="D50" i="14"/>
  <c r="E50" i="14" s="1"/>
  <c r="D49" i="14"/>
  <c r="E49" i="14" s="1"/>
  <c r="D48" i="14"/>
  <c r="E48" i="14" s="1"/>
  <c r="D47" i="14"/>
  <c r="E47" i="14" s="1"/>
  <c r="D46" i="14"/>
  <c r="E46" i="14" s="1"/>
  <c r="D45" i="14"/>
  <c r="E45" i="14" s="1"/>
  <c r="D44" i="14"/>
  <c r="E44" i="14" s="1"/>
  <c r="D43" i="14"/>
  <c r="E43" i="14" s="1"/>
  <c r="D42" i="14"/>
  <c r="E42" i="14" s="1"/>
  <c r="D41" i="14"/>
  <c r="E41" i="14" s="1"/>
  <c r="D40" i="14"/>
  <c r="E40" i="14" s="1"/>
  <c r="D39" i="14"/>
  <c r="E39" i="14" s="1"/>
  <c r="D34" i="14"/>
  <c r="E34" i="14" s="1"/>
  <c r="D33" i="14"/>
  <c r="E33" i="14" s="1"/>
  <c r="D32" i="14"/>
  <c r="E32" i="14" s="1"/>
  <c r="D30" i="14"/>
  <c r="E30" i="14" s="1"/>
  <c r="E36" i="14" s="1"/>
  <c r="D29" i="14"/>
  <c r="E29" i="14" s="1"/>
  <c r="D26" i="14"/>
  <c r="E26" i="14" s="1"/>
  <c r="D23" i="14"/>
  <c r="E23" i="14" s="1"/>
  <c r="D22" i="14"/>
  <c r="E22" i="14" s="1"/>
  <c r="D19" i="14"/>
  <c r="E19" i="14" s="1"/>
  <c r="D18" i="14"/>
  <c r="E18" i="14" s="1"/>
  <c r="D17" i="14"/>
  <c r="E17" i="14" s="1"/>
  <c r="D16" i="14"/>
  <c r="E16" i="14" s="1"/>
  <c r="D6" i="14"/>
  <c r="E6" i="14" s="1"/>
  <c r="R329" i="13"/>
  <c r="R330" i="13" s="1"/>
  <c r="N329" i="13"/>
  <c r="K329" i="13"/>
  <c r="F329" i="13"/>
  <c r="F330" i="13" s="1"/>
  <c r="Q303" i="13"/>
  <c r="N303" i="13"/>
  <c r="F303" i="13"/>
  <c r="Q293" i="13"/>
  <c r="R293" i="13" s="1"/>
  <c r="N293" i="13"/>
  <c r="O293" i="13" s="1"/>
  <c r="K293" i="13"/>
  <c r="L293" i="13" s="1"/>
  <c r="I293" i="13"/>
  <c r="J293" i="13" s="1"/>
  <c r="F293" i="13"/>
  <c r="G293" i="13" s="1"/>
  <c r="Q291" i="13"/>
  <c r="R291" i="13" s="1"/>
  <c r="N291" i="13"/>
  <c r="O291" i="13" s="1"/>
  <c r="F291" i="13"/>
  <c r="G291" i="13" s="1"/>
  <c r="Q290" i="13"/>
  <c r="R290" i="13" s="1"/>
  <c r="N290" i="13"/>
  <c r="O290" i="13" s="1"/>
  <c r="K290" i="13"/>
  <c r="L290" i="13" s="1"/>
  <c r="F290" i="13"/>
  <c r="G290" i="13" s="1"/>
  <c r="Q289" i="13"/>
  <c r="R289" i="13" s="1"/>
  <c r="N289" i="13"/>
  <c r="O289" i="13" s="1"/>
  <c r="I289" i="13"/>
  <c r="J289" i="13" s="1"/>
  <c r="F289" i="13"/>
  <c r="G289" i="13" s="1"/>
  <c r="Q287" i="13"/>
  <c r="R287" i="13" s="1"/>
  <c r="N287" i="13"/>
  <c r="O287" i="13" s="1"/>
  <c r="F287" i="13"/>
  <c r="G287" i="13" s="1"/>
  <c r="Q285" i="13"/>
  <c r="R285" i="13" s="1"/>
  <c r="N285" i="13"/>
  <c r="O285" i="13" s="1"/>
  <c r="I285" i="13"/>
  <c r="J285" i="13" s="1"/>
  <c r="F285" i="13"/>
  <c r="G285" i="13" s="1"/>
  <c r="Q284" i="13"/>
  <c r="R284" i="13" s="1"/>
  <c r="N284" i="13"/>
  <c r="O284" i="13" s="1"/>
  <c r="K284" i="13"/>
  <c r="L284" i="13" s="1"/>
  <c r="I284" i="13"/>
  <c r="J284" i="13" s="1"/>
  <c r="F284" i="13"/>
  <c r="G284" i="13" s="1"/>
  <c r="Q283" i="13"/>
  <c r="R283" i="13" s="1"/>
  <c r="N283" i="13"/>
  <c r="O283" i="13" s="1"/>
  <c r="K283" i="13"/>
  <c r="L283" i="13" s="1"/>
  <c r="F283" i="13"/>
  <c r="G283" i="13" s="1"/>
  <c r="Q282" i="13"/>
  <c r="R282" i="13" s="1"/>
  <c r="N282" i="13"/>
  <c r="O282" i="13" s="1"/>
  <c r="K282" i="13"/>
  <c r="L282" i="13" s="1"/>
  <c r="I282" i="13"/>
  <c r="J282" i="13" s="1"/>
  <c r="F282" i="13"/>
  <c r="G282" i="13" s="1"/>
  <c r="Q281" i="13"/>
  <c r="R281" i="13" s="1"/>
  <c r="N281" i="13"/>
  <c r="O281" i="13" s="1"/>
  <c r="K281" i="13"/>
  <c r="L281" i="13" s="1"/>
  <c r="I281" i="13"/>
  <c r="J281" i="13" s="1"/>
  <c r="F281" i="13"/>
  <c r="G281" i="13" s="1"/>
  <c r="Q277" i="13"/>
  <c r="R277" i="13" s="1"/>
  <c r="N277" i="13"/>
  <c r="O277" i="13" s="1"/>
  <c r="F277" i="13"/>
  <c r="G277" i="13" s="1"/>
  <c r="Q276" i="13"/>
  <c r="R276" i="13" s="1"/>
  <c r="N276" i="13"/>
  <c r="O276" i="13" s="1"/>
  <c r="F276" i="13"/>
  <c r="G276" i="13" s="1"/>
  <c r="I275" i="13"/>
  <c r="J275" i="13" s="1"/>
  <c r="F275" i="13"/>
  <c r="G275" i="13" s="1"/>
  <c r="R271" i="13"/>
  <c r="N271" i="13"/>
  <c r="O271" i="13" s="1"/>
  <c r="K271" i="13"/>
  <c r="L271" i="13" s="1"/>
  <c r="I271" i="13"/>
  <c r="J271" i="13" s="1"/>
  <c r="F271" i="13"/>
  <c r="G271" i="13" s="1"/>
  <c r="R270" i="13"/>
  <c r="N270" i="13"/>
  <c r="O270" i="13" s="1"/>
  <c r="F270" i="13"/>
  <c r="G270" i="13" s="1"/>
  <c r="R269" i="13"/>
  <c r="N269" i="13"/>
  <c r="O269" i="13" s="1"/>
  <c r="I269" i="13"/>
  <c r="J269" i="13" s="1"/>
  <c r="R268" i="13"/>
  <c r="N268" i="13"/>
  <c r="O268" i="13" s="1"/>
  <c r="K268" i="13"/>
  <c r="L268" i="13" s="1"/>
  <c r="I268" i="13"/>
  <c r="J268" i="13" s="1"/>
  <c r="F268" i="13"/>
  <c r="G268" i="13" s="1"/>
  <c r="R267" i="13"/>
  <c r="N267" i="13"/>
  <c r="O267" i="13" s="1"/>
  <c r="I267" i="13"/>
  <c r="J267" i="13" s="1"/>
  <c r="F267" i="13"/>
  <c r="G267" i="13" s="1"/>
  <c r="R266" i="13"/>
  <c r="N266" i="13"/>
  <c r="O266" i="13" s="1"/>
  <c r="K266" i="13"/>
  <c r="L266" i="13" s="1"/>
  <c r="I266" i="13"/>
  <c r="J266" i="13" s="1"/>
  <c r="F266" i="13"/>
  <c r="G266" i="13" s="1"/>
  <c r="Q264" i="13"/>
  <c r="R264" i="13" s="1"/>
  <c r="N264" i="13"/>
  <c r="O264" i="13" s="1"/>
  <c r="K264" i="13"/>
  <c r="L264" i="13" s="1"/>
  <c r="I264" i="13"/>
  <c r="J264" i="13" s="1"/>
  <c r="F264" i="13"/>
  <c r="G264" i="13" s="1"/>
  <c r="Q263" i="13"/>
  <c r="R263" i="13" s="1"/>
  <c r="N263" i="13"/>
  <c r="O263" i="13" s="1"/>
  <c r="K263" i="13"/>
  <c r="L263" i="13" s="1"/>
  <c r="I263" i="13"/>
  <c r="J263" i="13" s="1"/>
  <c r="F263" i="13"/>
  <c r="G263" i="13" s="1"/>
  <c r="Q262" i="13"/>
  <c r="R262" i="13" s="1"/>
  <c r="N262" i="13"/>
  <c r="O262" i="13" s="1"/>
  <c r="I262" i="13"/>
  <c r="J262" i="13" s="1"/>
  <c r="F262" i="13"/>
  <c r="G262" i="13" s="1"/>
  <c r="Q260" i="13"/>
  <c r="R260" i="13" s="1"/>
  <c r="N260" i="13"/>
  <c r="O260" i="13" s="1"/>
  <c r="K260" i="13"/>
  <c r="L260" i="13" s="1"/>
  <c r="I260" i="13"/>
  <c r="J260" i="13" s="1"/>
  <c r="F260" i="13"/>
  <c r="G260" i="13" s="1"/>
  <c r="Q259" i="13"/>
  <c r="R259" i="13" s="1"/>
  <c r="N259" i="13"/>
  <c r="O259" i="13" s="1"/>
  <c r="Q257" i="13"/>
  <c r="R257" i="13" s="1"/>
  <c r="N257" i="13"/>
  <c r="O257" i="13" s="1"/>
  <c r="I257" i="13"/>
  <c r="J257" i="13" s="1"/>
  <c r="F257" i="13"/>
  <c r="G257" i="13" s="1"/>
  <c r="Q256" i="13"/>
  <c r="R256" i="13" s="1"/>
  <c r="N256" i="13"/>
  <c r="O256" i="13" s="1"/>
  <c r="K256" i="13"/>
  <c r="L256" i="13" s="1"/>
  <c r="I256" i="13"/>
  <c r="J256" i="13" s="1"/>
  <c r="F256" i="13"/>
  <c r="G256" i="13" s="1"/>
  <c r="Q255" i="13"/>
  <c r="R255" i="13" s="1"/>
  <c r="N255" i="13"/>
  <c r="O255" i="13" s="1"/>
  <c r="I253" i="13"/>
  <c r="J253" i="13" s="1"/>
  <c r="Q252" i="13"/>
  <c r="R252" i="13" s="1"/>
  <c r="N252" i="13"/>
  <c r="O252" i="13" s="1"/>
  <c r="I252" i="13"/>
  <c r="J252" i="13" s="1"/>
  <c r="F252" i="13"/>
  <c r="G252" i="13" s="1"/>
  <c r="Q251" i="13"/>
  <c r="R251" i="13" s="1"/>
  <c r="N251" i="13"/>
  <c r="O251" i="13" s="1"/>
  <c r="K251" i="13"/>
  <c r="L251" i="13" s="1"/>
  <c r="I251" i="13"/>
  <c r="J251" i="13" s="1"/>
  <c r="F251" i="13"/>
  <c r="G251" i="13" s="1"/>
  <c r="Q250" i="13"/>
  <c r="R250" i="13" s="1"/>
  <c r="N250" i="13"/>
  <c r="O250" i="13" s="1"/>
  <c r="K250" i="13"/>
  <c r="L250" i="13" s="1"/>
  <c r="I250" i="13"/>
  <c r="J250" i="13" s="1"/>
  <c r="Q249" i="13"/>
  <c r="R249" i="13" s="1"/>
  <c r="N249" i="13"/>
  <c r="O249" i="13" s="1"/>
  <c r="I249" i="13"/>
  <c r="J249" i="13" s="1"/>
  <c r="F249" i="13"/>
  <c r="G249" i="13" s="1"/>
  <c r="Q248" i="13"/>
  <c r="R248" i="13" s="1"/>
  <c r="N248" i="13"/>
  <c r="O248" i="13" s="1"/>
  <c r="K248" i="13"/>
  <c r="L248" i="13" s="1"/>
  <c r="I248" i="13"/>
  <c r="J248" i="13" s="1"/>
  <c r="F248" i="13"/>
  <c r="G248" i="13" s="1"/>
  <c r="Q247" i="13"/>
  <c r="R247" i="13" s="1"/>
  <c r="N247" i="13"/>
  <c r="O247" i="13" s="1"/>
  <c r="F247" i="13"/>
  <c r="G247" i="13" s="1"/>
  <c r="Q246" i="13"/>
  <c r="R246" i="13" s="1"/>
  <c r="N246" i="13"/>
  <c r="O246" i="13" s="1"/>
  <c r="K246" i="13"/>
  <c r="L246" i="13" s="1"/>
  <c r="I246" i="13"/>
  <c r="J246" i="13" s="1"/>
  <c r="F246" i="13"/>
  <c r="G246" i="13" s="1"/>
  <c r="Q245" i="13"/>
  <c r="R245" i="13" s="1"/>
  <c r="N245" i="13"/>
  <c r="O245" i="13" s="1"/>
  <c r="I245" i="13"/>
  <c r="J245" i="13" s="1"/>
  <c r="F245" i="13"/>
  <c r="G245" i="13" s="1"/>
  <c r="Q244" i="13"/>
  <c r="R244" i="13" s="1"/>
  <c r="N244" i="13"/>
  <c r="O244" i="13" s="1"/>
  <c r="K244" i="13"/>
  <c r="L244" i="13" s="1"/>
  <c r="I244" i="13"/>
  <c r="J244" i="13" s="1"/>
  <c r="F244" i="13"/>
  <c r="G244" i="13" s="1"/>
  <c r="Q242" i="13"/>
  <c r="R242" i="13" s="1"/>
  <c r="N242" i="13"/>
  <c r="O242" i="13" s="1"/>
  <c r="K242" i="13"/>
  <c r="L242" i="13" s="1"/>
  <c r="I242" i="13"/>
  <c r="J242" i="13" s="1"/>
  <c r="F242" i="13"/>
  <c r="G242" i="13" s="1"/>
  <c r="Q241" i="13"/>
  <c r="R241" i="13" s="1"/>
  <c r="N241" i="13"/>
  <c r="O241" i="13" s="1"/>
  <c r="I241" i="13"/>
  <c r="J241" i="13" s="1"/>
  <c r="F241" i="13"/>
  <c r="G241" i="13" s="1"/>
  <c r="Q240" i="13"/>
  <c r="R240" i="13" s="1"/>
  <c r="N240" i="13"/>
  <c r="O240" i="13" s="1"/>
  <c r="K240" i="13"/>
  <c r="L240" i="13" s="1"/>
  <c r="I240" i="13"/>
  <c r="J240" i="13" s="1"/>
  <c r="F240" i="13"/>
  <c r="G240" i="13" s="1"/>
  <c r="Q239" i="13"/>
  <c r="R239" i="13" s="1"/>
  <c r="N239" i="13"/>
  <c r="O239" i="13" s="1"/>
  <c r="I239" i="13"/>
  <c r="J239" i="13" s="1"/>
  <c r="F239" i="13"/>
  <c r="G239" i="13" s="1"/>
  <c r="Q236" i="13"/>
  <c r="R236" i="13" s="1"/>
  <c r="N236" i="13"/>
  <c r="O236" i="13" s="1"/>
  <c r="K236" i="13"/>
  <c r="L236" i="13" s="1"/>
  <c r="I236" i="13"/>
  <c r="J236" i="13" s="1"/>
  <c r="F236" i="13"/>
  <c r="G236" i="13" s="1"/>
  <c r="Q233" i="13"/>
  <c r="R233" i="13" s="1"/>
  <c r="N233" i="13"/>
  <c r="O233" i="13" s="1"/>
  <c r="K233" i="13"/>
  <c r="L233" i="13" s="1"/>
  <c r="I233" i="13"/>
  <c r="J233" i="13" s="1"/>
  <c r="F233" i="13"/>
  <c r="G233" i="13" s="1"/>
  <c r="Q232" i="13"/>
  <c r="R232" i="13" s="1"/>
  <c r="N232" i="13"/>
  <c r="O232" i="13" s="1"/>
  <c r="K232" i="13"/>
  <c r="L232" i="13" s="1"/>
  <c r="I232" i="13"/>
  <c r="J232" i="13" s="1"/>
  <c r="F232" i="13"/>
  <c r="G232" i="13" s="1"/>
  <c r="Q231" i="13"/>
  <c r="R231" i="13" s="1"/>
  <c r="N231" i="13"/>
  <c r="O231" i="13" s="1"/>
  <c r="K231" i="13"/>
  <c r="L231" i="13" s="1"/>
  <c r="I231" i="13"/>
  <c r="J231" i="13" s="1"/>
  <c r="F231" i="13"/>
  <c r="G231" i="13" s="1"/>
  <c r="Q230" i="13"/>
  <c r="R230" i="13" s="1"/>
  <c r="N230" i="13"/>
  <c r="O230" i="13" s="1"/>
  <c r="K230" i="13"/>
  <c r="L230" i="13" s="1"/>
  <c r="I230" i="13"/>
  <c r="J230" i="13" s="1"/>
  <c r="F230" i="13"/>
  <c r="G230" i="13" s="1"/>
  <c r="Q229" i="13"/>
  <c r="R229" i="13" s="1"/>
  <c r="N229" i="13"/>
  <c r="O229" i="13" s="1"/>
  <c r="K229" i="13"/>
  <c r="L229" i="13" s="1"/>
  <c r="I229" i="13"/>
  <c r="J229" i="13" s="1"/>
  <c r="F229" i="13"/>
  <c r="G229" i="13" s="1"/>
  <c r="Q228" i="13"/>
  <c r="R228" i="13" s="1"/>
  <c r="N228" i="13"/>
  <c r="O228" i="13" s="1"/>
  <c r="K228" i="13"/>
  <c r="L228" i="13" s="1"/>
  <c r="I228" i="13"/>
  <c r="J228" i="13" s="1"/>
  <c r="Q226" i="13"/>
  <c r="R226" i="13" s="1"/>
  <c r="N226" i="13"/>
  <c r="O226" i="13" s="1"/>
  <c r="I226" i="13"/>
  <c r="J226" i="13" s="1"/>
  <c r="Q225" i="13"/>
  <c r="R225" i="13" s="1"/>
  <c r="N225" i="13"/>
  <c r="O225" i="13" s="1"/>
  <c r="K225" i="13"/>
  <c r="L225" i="13" s="1"/>
  <c r="I225" i="13"/>
  <c r="J225" i="13" s="1"/>
  <c r="F225" i="13"/>
  <c r="G225" i="13" s="1"/>
  <c r="Q224" i="13"/>
  <c r="N224" i="13"/>
  <c r="K224" i="13"/>
  <c r="I224" i="13"/>
  <c r="F224" i="13"/>
  <c r="Q221" i="13"/>
  <c r="R221" i="13" s="1"/>
  <c r="N221" i="13"/>
  <c r="O221" i="13" s="1"/>
  <c r="K221" i="13"/>
  <c r="L221" i="13" s="1"/>
  <c r="I221" i="13"/>
  <c r="J221" i="13" s="1"/>
  <c r="F221" i="13"/>
  <c r="G221" i="13" s="1"/>
  <c r="F220" i="13"/>
  <c r="G220" i="13" s="1"/>
  <c r="Q219" i="13"/>
  <c r="R219" i="13" s="1"/>
  <c r="N219" i="13"/>
  <c r="O219" i="13" s="1"/>
  <c r="K219" i="13"/>
  <c r="L219" i="13" s="1"/>
  <c r="F219" i="13"/>
  <c r="G219" i="13" s="1"/>
  <c r="Q218" i="13"/>
  <c r="R218" i="13" s="1"/>
  <c r="N218" i="13"/>
  <c r="O218" i="13" s="1"/>
  <c r="K218" i="13"/>
  <c r="L218" i="13" s="1"/>
  <c r="I218" i="13"/>
  <c r="J218" i="13" s="1"/>
  <c r="F218" i="13"/>
  <c r="G218" i="13" s="1"/>
  <c r="Q217" i="13"/>
  <c r="R217" i="13" s="1"/>
  <c r="N217" i="13"/>
  <c r="O217" i="13" s="1"/>
  <c r="K217" i="13"/>
  <c r="L217" i="13" s="1"/>
  <c r="F217" i="13"/>
  <c r="G217" i="13" s="1"/>
  <c r="Q216" i="13"/>
  <c r="R216" i="13" s="1"/>
  <c r="N216" i="13"/>
  <c r="O216" i="13" s="1"/>
  <c r="I216" i="13"/>
  <c r="J216" i="13" s="1"/>
  <c r="F216" i="13"/>
  <c r="G216" i="13" s="1"/>
  <c r="Q215" i="13"/>
  <c r="R215" i="13" s="1"/>
  <c r="N215" i="13"/>
  <c r="O215" i="13" s="1"/>
  <c r="K215" i="13"/>
  <c r="L215" i="13" s="1"/>
  <c r="I215" i="13"/>
  <c r="J215" i="13" s="1"/>
  <c r="F215" i="13"/>
  <c r="G215" i="13" s="1"/>
  <c r="Q213" i="13"/>
  <c r="R213" i="13" s="1"/>
  <c r="N213" i="13"/>
  <c r="O213" i="13" s="1"/>
  <c r="I213" i="13"/>
  <c r="J213" i="13" s="1"/>
  <c r="F213" i="13"/>
  <c r="G213" i="13" s="1"/>
  <c r="Q212" i="13"/>
  <c r="R212" i="13" s="1"/>
  <c r="N212" i="13"/>
  <c r="O212" i="13" s="1"/>
  <c r="K212" i="13"/>
  <c r="L212" i="13" s="1"/>
  <c r="I212" i="13"/>
  <c r="J212" i="13" s="1"/>
  <c r="F212" i="13"/>
  <c r="G212" i="13" s="1"/>
  <c r="Q210" i="13"/>
  <c r="R210" i="13" s="1"/>
  <c r="N210" i="13"/>
  <c r="O210" i="13" s="1"/>
  <c r="K210" i="13"/>
  <c r="L210" i="13" s="1"/>
  <c r="I210" i="13"/>
  <c r="J210" i="13" s="1"/>
  <c r="F210" i="13"/>
  <c r="G210" i="13" s="1"/>
  <c r="Q209" i="13"/>
  <c r="R209" i="13" s="1"/>
  <c r="N209" i="13"/>
  <c r="O209" i="13" s="1"/>
  <c r="I209" i="13"/>
  <c r="J209" i="13" s="1"/>
  <c r="F209" i="13"/>
  <c r="G209" i="13" s="1"/>
  <c r="Q207" i="13"/>
  <c r="R207" i="13" s="1"/>
  <c r="N207" i="13"/>
  <c r="O207" i="13" s="1"/>
  <c r="I207" i="13"/>
  <c r="J207" i="13" s="1"/>
  <c r="F207" i="13"/>
  <c r="G207" i="13" s="1"/>
  <c r="Q206" i="13"/>
  <c r="R206" i="13" s="1"/>
  <c r="N206" i="13"/>
  <c r="O206" i="13" s="1"/>
  <c r="K206" i="13"/>
  <c r="L206" i="13" s="1"/>
  <c r="I206" i="13"/>
  <c r="J206" i="13" s="1"/>
  <c r="F206" i="13"/>
  <c r="G206" i="13" s="1"/>
  <c r="Q204" i="13"/>
  <c r="R204" i="13" s="1"/>
  <c r="N204" i="13"/>
  <c r="O204" i="13" s="1"/>
  <c r="I204" i="13"/>
  <c r="J204" i="13" s="1"/>
  <c r="F204" i="13"/>
  <c r="G204" i="13" s="1"/>
  <c r="F203" i="13"/>
  <c r="G203" i="13" s="1"/>
  <c r="Q202" i="13"/>
  <c r="R202" i="13" s="1"/>
  <c r="N202" i="13"/>
  <c r="O202" i="13" s="1"/>
  <c r="K202" i="13"/>
  <c r="L202" i="13" s="1"/>
  <c r="I202" i="13"/>
  <c r="J202" i="13" s="1"/>
  <c r="F202" i="13"/>
  <c r="G202" i="13" s="1"/>
  <c r="I201" i="13"/>
  <c r="J201" i="13" s="1"/>
  <c r="Q200" i="13"/>
  <c r="R200" i="13" s="1"/>
  <c r="N200" i="13"/>
  <c r="O200" i="13" s="1"/>
  <c r="I200" i="13"/>
  <c r="J200" i="13" s="1"/>
  <c r="F200" i="13"/>
  <c r="G200" i="13" s="1"/>
  <c r="Q197" i="13"/>
  <c r="R197" i="13" s="1"/>
  <c r="N197" i="13"/>
  <c r="O197" i="13" s="1"/>
  <c r="K197" i="13"/>
  <c r="L197" i="13" s="1"/>
  <c r="I197" i="13"/>
  <c r="J197" i="13" s="1"/>
  <c r="F197" i="13"/>
  <c r="G197" i="13" s="1"/>
  <c r="Q196" i="13"/>
  <c r="R196" i="13" s="1"/>
  <c r="N196" i="13"/>
  <c r="O196" i="13" s="1"/>
  <c r="K196" i="13"/>
  <c r="L196" i="13" s="1"/>
  <c r="F196" i="13"/>
  <c r="G196" i="13" s="1"/>
  <c r="Q194" i="13"/>
  <c r="R194" i="13" s="1"/>
  <c r="N194" i="13"/>
  <c r="O194" i="13" s="1"/>
  <c r="K194" i="13"/>
  <c r="L194" i="13" s="1"/>
  <c r="I194" i="13"/>
  <c r="J194" i="13" s="1"/>
  <c r="F194" i="13"/>
  <c r="G194" i="13" s="1"/>
  <c r="Q192" i="13"/>
  <c r="N192" i="13"/>
  <c r="I192" i="13"/>
  <c r="F192" i="13"/>
  <c r="Q189" i="13"/>
  <c r="R189" i="13" s="1"/>
  <c r="N189" i="13"/>
  <c r="O189" i="13" s="1"/>
  <c r="K189" i="13"/>
  <c r="L189" i="13" s="1"/>
  <c r="I189" i="13"/>
  <c r="J189" i="13" s="1"/>
  <c r="F189" i="13"/>
  <c r="G189" i="13" s="1"/>
  <c r="Q188" i="13"/>
  <c r="N188" i="13"/>
  <c r="I188" i="13"/>
  <c r="F188" i="13"/>
  <c r="I185" i="13"/>
  <c r="J185" i="13" s="1"/>
  <c r="Q183" i="13"/>
  <c r="R183" i="13" s="1"/>
  <c r="N183" i="13"/>
  <c r="O183" i="13" s="1"/>
  <c r="I183" i="13"/>
  <c r="J183" i="13" s="1"/>
  <c r="F183" i="13"/>
  <c r="G183" i="13" s="1"/>
  <c r="Q181" i="13"/>
  <c r="R181" i="13" s="1"/>
  <c r="N181" i="13"/>
  <c r="O181" i="13" s="1"/>
  <c r="K181" i="13"/>
  <c r="L181" i="13" s="1"/>
  <c r="I181" i="13"/>
  <c r="J181" i="13" s="1"/>
  <c r="F181" i="13"/>
  <c r="G181" i="13" s="1"/>
  <c r="Q180" i="13"/>
  <c r="R180" i="13" s="1"/>
  <c r="N180" i="13"/>
  <c r="O180" i="13" s="1"/>
  <c r="K180" i="13"/>
  <c r="L180" i="13" s="1"/>
  <c r="F180" i="13"/>
  <c r="G180" i="13" s="1"/>
  <c r="Q179" i="13"/>
  <c r="R179" i="13" s="1"/>
  <c r="N179" i="13"/>
  <c r="O179" i="13" s="1"/>
  <c r="K179" i="13"/>
  <c r="L179" i="13" s="1"/>
  <c r="I179" i="13"/>
  <c r="J179" i="13" s="1"/>
  <c r="F179" i="13"/>
  <c r="G179" i="13" s="1"/>
  <c r="Q178" i="13"/>
  <c r="R178" i="13" s="1"/>
  <c r="N178" i="13"/>
  <c r="O178" i="13" s="1"/>
  <c r="K178" i="13"/>
  <c r="L178" i="13" s="1"/>
  <c r="I178" i="13"/>
  <c r="J178" i="13" s="1"/>
  <c r="F178" i="13"/>
  <c r="G178" i="13" s="1"/>
  <c r="Q177" i="13"/>
  <c r="R177" i="13" s="1"/>
  <c r="N177" i="13"/>
  <c r="O177" i="13" s="1"/>
  <c r="K177" i="13"/>
  <c r="L177" i="13" s="1"/>
  <c r="I177" i="13"/>
  <c r="J177" i="13" s="1"/>
  <c r="F177" i="13"/>
  <c r="G177" i="13" s="1"/>
  <c r="Q176" i="13"/>
  <c r="R176" i="13" s="1"/>
  <c r="N176" i="13"/>
  <c r="O176" i="13" s="1"/>
  <c r="K176" i="13"/>
  <c r="L176" i="13" s="1"/>
  <c r="Q175" i="13"/>
  <c r="R175" i="13" s="1"/>
  <c r="N175" i="13"/>
  <c r="O175" i="13" s="1"/>
  <c r="K175" i="13"/>
  <c r="L175" i="13" s="1"/>
  <c r="I175" i="13"/>
  <c r="J175" i="13" s="1"/>
  <c r="F175" i="13"/>
  <c r="G175" i="13" s="1"/>
  <c r="Q174" i="13"/>
  <c r="R174" i="13" s="1"/>
  <c r="N174" i="13"/>
  <c r="O174" i="13" s="1"/>
  <c r="K174" i="13"/>
  <c r="L174" i="13" s="1"/>
  <c r="I174" i="13"/>
  <c r="J174" i="13" s="1"/>
  <c r="F174" i="13"/>
  <c r="G174" i="13" s="1"/>
  <c r="Q173" i="13"/>
  <c r="R173" i="13" s="1"/>
  <c r="N173" i="13"/>
  <c r="O173" i="13" s="1"/>
  <c r="K173" i="13"/>
  <c r="L173" i="13" s="1"/>
  <c r="I173" i="13"/>
  <c r="J173" i="13" s="1"/>
  <c r="F173" i="13"/>
  <c r="G173" i="13" s="1"/>
  <c r="Q172" i="13"/>
  <c r="R172" i="13" s="1"/>
  <c r="N172" i="13"/>
  <c r="O172" i="13" s="1"/>
  <c r="K172" i="13"/>
  <c r="L172" i="13" s="1"/>
  <c r="I172" i="13"/>
  <c r="J172" i="13" s="1"/>
  <c r="F172" i="13"/>
  <c r="G172" i="13" s="1"/>
  <c r="Q171" i="13"/>
  <c r="R171" i="13" s="1"/>
  <c r="N171" i="13"/>
  <c r="O171" i="13" s="1"/>
  <c r="K171" i="13"/>
  <c r="L171" i="13" s="1"/>
  <c r="I171" i="13"/>
  <c r="J171" i="13" s="1"/>
  <c r="F171" i="13"/>
  <c r="G171" i="13" s="1"/>
  <c r="Q170" i="13"/>
  <c r="R170" i="13" s="1"/>
  <c r="N170" i="13"/>
  <c r="O170" i="13" s="1"/>
  <c r="K170" i="13"/>
  <c r="L170" i="13" s="1"/>
  <c r="I170" i="13"/>
  <c r="J170" i="13" s="1"/>
  <c r="F170" i="13"/>
  <c r="G170" i="13" s="1"/>
  <c r="Q169" i="13"/>
  <c r="R169" i="13" s="1"/>
  <c r="N169" i="13"/>
  <c r="O169" i="13" s="1"/>
  <c r="K169" i="13"/>
  <c r="L169" i="13" s="1"/>
  <c r="F169" i="13"/>
  <c r="G169" i="13" s="1"/>
  <c r="Q168" i="13"/>
  <c r="R168" i="13" s="1"/>
  <c r="N168" i="13"/>
  <c r="O168" i="13" s="1"/>
  <c r="K168" i="13"/>
  <c r="L168" i="13" s="1"/>
  <c r="F168" i="13"/>
  <c r="G168" i="13" s="1"/>
  <c r="Q167" i="13"/>
  <c r="R167" i="13" s="1"/>
  <c r="N167" i="13"/>
  <c r="O167" i="13" s="1"/>
  <c r="K167" i="13"/>
  <c r="L167" i="13" s="1"/>
  <c r="Q166" i="13"/>
  <c r="R166" i="13" s="1"/>
  <c r="N166" i="13"/>
  <c r="O166" i="13" s="1"/>
  <c r="K166" i="13"/>
  <c r="L166" i="13" s="1"/>
  <c r="I166" i="13"/>
  <c r="J166" i="13" s="1"/>
  <c r="F166" i="13"/>
  <c r="G166" i="13" s="1"/>
  <c r="Q165" i="13"/>
  <c r="R165" i="13" s="1"/>
  <c r="N165" i="13"/>
  <c r="O165" i="13" s="1"/>
  <c r="K165" i="13"/>
  <c r="L165" i="13" s="1"/>
  <c r="I165" i="13"/>
  <c r="J165" i="13" s="1"/>
  <c r="F165" i="13"/>
  <c r="G165" i="13" s="1"/>
  <c r="Q164" i="13"/>
  <c r="R164" i="13" s="1"/>
  <c r="N164" i="13"/>
  <c r="O164" i="13" s="1"/>
  <c r="K164" i="13"/>
  <c r="L164" i="13" s="1"/>
  <c r="I164" i="13"/>
  <c r="J164" i="13" s="1"/>
  <c r="F164" i="13"/>
  <c r="G164" i="13" s="1"/>
  <c r="Q163" i="13"/>
  <c r="R163" i="13" s="1"/>
  <c r="N163" i="13"/>
  <c r="O163" i="13" s="1"/>
  <c r="K163" i="13"/>
  <c r="L163" i="13" s="1"/>
  <c r="I163" i="13"/>
  <c r="J163" i="13" s="1"/>
  <c r="F163" i="13"/>
  <c r="G163" i="13" s="1"/>
  <c r="Q162" i="13"/>
  <c r="R162" i="13" s="1"/>
  <c r="N162" i="13"/>
  <c r="O162" i="13" s="1"/>
  <c r="K162" i="13"/>
  <c r="L162" i="13" s="1"/>
  <c r="F162" i="13"/>
  <c r="G162" i="13" s="1"/>
  <c r="Q161" i="13"/>
  <c r="R161" i="13" s="1"/>
  <c r="N161" i="13"/>
  <c r="O161" i="13" s="1"/>
  <c r="K161" i="13"/>
  <c r="L161" i="13" s="1"/>
  <c r="F161" i="13"/>
  <c r="G161" i="13" s="1"/>
  <c r="Q160" i="13"/>
  <c r="R160" i="13" s="1"/>
  <c r="N160" i="13"/>
  <c r="O160" i="13" s="1"/>
  <c r="K160" i="13"/>
  <c r="L160" i="13" s="1"/>
  <c r="I160" i="13"/>
  <c r="J160" i="13" s="1"/>
  <c r="F160" i="13"/>
  <c r="G160" i="13" s="1"/>
  <c r="Q159" i="13"/>
  <c r="R159" i="13" s="1"/>
  <c r="N159" i="13"/>
  <c r="O159" i="13" s="1"/>
  <c r="K159" i="13"/>
  <c r="L159" i="13" s="1"/>
  <c r="I159" i="13"/>
  <c r="J159" i="13" s="1"/>
  <c r="F159" i="13"/>
  <c r="G159" i="13" s="1"/>
  <c r="Q158" i="13"/>
  <c r="R158" i="13" s="1"/>
  <c r="N158" i="13"/>
  <c r="O158" i="13" s="1"/>
  <c r="K158" i="13"/>
  <c r="L158" i="13" s="1"/>
  <c r="Q157" i="13"/>
  <c r="R157" i="13" s="1"/>
  <c r="N157" i="13"/>
  <c r="O157" i="13" s="1"/>
  <c r="K157" i="13"/>
  <c r="L157" i="13" s="1"/>
  <c r="I157" i="13"/>
  <c r="J157" i="13" s="1"/>
  <c r="F157" i="13"/>
  <c r="G157" i="13" s="1"/>
  <c r="Q156" i="13"/>
  <c r="R156" i="13" s="1"/>
  <c r="N156" i="13"/>
  <c r="O156" i="13" s="1"/>
  <c r="K156" i="13"/>
  <c r="L156" i="13" s="1"/>
  <c r="I156" i="13"/>
  <c r="J156" i="13" s="1"/>
  <c r="F156" i="13"/>
  <c r="G156" i="13" s="1"/>
  <c r="Q155" i="13"/>
  <c r="R155" i="13" s="1"/>
  <c r="N155" i="13"/>
  <c r="O155" i="13" s="1"/>
  <c r="K155" i="13"/>
  <c r="L155" i="13" s="1"/>
  <c r="I155" i="13"/>
  <c r="J155" i="13" s="1"/>
  <c r="F155" i="13"/>
  <c r="G155" i="13" s="1"/>
  <c r="Q154" i="13"/>
  <c r="N154" i="13"/>
  <c r="K154" i="13"/>
  <c r="I154" i="13"/>
  <c r="J154" i="13" s="1"/>
  <c r="F154" i="13"/>
  <c r="G154" i="13" s="1"/>
  <c r="I153" i="13"/>
  <c r="F153" i="13"/>
  <c r="Q150" i="13"/>
  <c r="R150" i="13" s="1"/>
  <c r="N150" i="13"/>
  <c r="O150" i="13" s="1"/>
  <c r="F150" i="13"/>
  <c r="G150" i="13" s="1"/>
  <c r="Q149" i="13"/>
  <c r="R149" i="13" s="1"/>
  <c r="N149" i="13"/>
  <c r="O149" i="13" s="1"/>
  <c r="F149" i="13"/>
  <c r="G149" i="13" s="1"/>
  <c r="Q148" i="13"/>
  <c r="R148" i="13" s="1"/>
  <c r="N148" i="13"/>
  <c r="O148" i="13" s="1"/>
  <c r="I148" i="13"/>
  <c r="J148" i="13" s="1"/>
  <c r="F148" i="13"/>
  <c r="G148" i="13" s="1"/>
  <c r="Q147" i="13"/>
  <c r="R147" i="13" s="1"/>
  <c r="N147" i="13"/>
  <c r="O147" i="13" s="1"/>
  <c r="I147" i="13"/>
  <c r="J147" i="13" s="1"/>
  <c r="F147" i="13"/>
  <c r="G147" i="13" s="1"/>
  <c r="Q146" i="13"/>
  <c r="R146" i="13" s="1"/>
  <c r="N146" i="13"/>
  <c r="O146" i="13" s="1"/>
  <c r="K146" i="13"/>
  <c r="L146" i="13" s="1"/>
  <c r="F146" i="13"/>
  <c r="G146" i="13" s="1"/>
  <c r="Q144" i="13"/>
  <c r="R144" i="13" s="1"/>
  <c r="N144" i="13"/>
  <c r="O144" i="13" s="1"/>
  <c r="K144" i="13"/>
  <c r="L144" i="13" s="1"/>
  <c r="F144" i="13"/>
  <c r="G144" i="13" s="1"/>
  <c r="Q143" i="13"/>
  <c r="R143" i="13" s="1"/>
  <c r="N143" i="13"/>
  <c r="O143" i="13" s="1"/>
  <c r="K143" i="13"/>
  <c r="L143" i="13" s="1"/>
  <c r="F143" i="13"/>
  <c r="G143" i="13" s="1"/>
  <c r="Q142" i="13"/>
  <c r="R142" i="13" s="1"/>
  <c r="N142" i="13"/>
  <c r="O142" i="13" s="1"/>
  <c r="K142" i="13"/>
  <c r="L142" i="13" s="1"/>
  <c r="F142" i="13"/>
  <c r="G142" i="13" s="1"/>
  <c r="F141" i="13"/>
  <c r="G141" i="13" s="1"/>
  <c r="I139" i="13"/>
  <c r="J139" i="13" s="1"/>
  <c r="F139" i="13"/>
  <c r="G139" i="13" s="1"/>
  <c r="F136" i="13"/>
  <c r="G136" i="13" s="1"/>
  <c r="Q135" i="13"/>
  <c r="R135" i="13" s="1"/>
  <c r="N135" i="13"/>
  <c r="O135" i="13" s="1"/>
  <c r="K135" i="13"/>
  <c r="L135" i="13" s="1"/>
  <c r="Q134" i="13"/>
  <c r="R134" i="13" s="1"/>
  <c r="N134" i="13"/>
  <c r="O134" i="13" s="1"/>
  <c r="K134" i="13"/>
  <c r="L134" i="13" s="1"/>
  <c r="F134" i="13"/>
  <c r="G134" i="13" s="1"/>
  <c r="Q133" i="13"/>
  <c r="R133" i="13" s="1"/>
  <c r="N133" i="13"/>
  <c r="O133" i="13" s="1"/>
  <c r="F133" i="13"/>
  <c r="G133" i="13" s="1"/>
  <c r="Q132" i="13"/>
  <c r="R132" i="13" s="1"/>
  <c r="N132" i="13"/>
  <c r="O132" i="13" s="1"/>
  <c r="F132" i="13"/>
  <c r="G132" i="13" s="1"/>
  <c r="Q131" i="13"/>
  <c r="R131" i="13" s="1"/>
  <c r="N131" i="13"/>
  <c r="O131" i="13" s="1"/>
  <c r="K131" i="13"/>
  <c r="L131" i="13" s="1"/>
  <c r="I131" i="13"/>
  <c r="J131" i="13" s="1"/>
  <c r="F131" i="13"/>
  <c r="G131" i="13" s="1"/>
  <c r="Q130" i="13"/>
  <c r="R130" i="13" s="1"/>
  <c r="N130" i="13"/>
  <c r="O130" i="13" s="1"/>
  <c r="K130" i="13"/>
  <c r="L130" i="13" s="1"/>
  <c r="Q129" i="13"/>
  <c r="R129" i="13" s="1"/>
  <c r="N129" i="13"/>
  <c r="O129" i="13" s="1"/>
  <c r="Q127" i="13"/>
  <c r="R127" i="13" s="1"/>
  <c r="N127" i="13"/>
  <c r="O127" i="13" s="1"/>
  <c r="K127" i="13"/>
  <c r="L127" i="13" s="1"/>
  <c r="F127" i="13"/>
  <c r="G127" i="13" s="1"/>
  <c r="Q126" i="13"/>
  <c r="R126" i="13" s="1"/>
  <c r="N126" i="13"/>
  <c r="O126" i="13" s="1"/>
  <c r="K126" i="13"/>
  <c r="L126" i="13" s="1"/>
  <c r="Q125" i="13"/>
  <c r="R125" i="13" s="1"/>
  <c r="N125" i="13"/>
  <c r="O125" i="13" s="1"/>
  <c r="K125" i="13"/>
  <c r="L125" i="13" s="1"/>
  <c r="Q124" i="13"/>
  <c r="R124" i="13" s="1"/>
  <c r="N124" i="13"/>
  <c r="O124" i="13" s="1"/>
  <c r="F124" i="13"/>
  <c r="G124" i="13" s="1"/>
  <c r="Q123" i="13"/>
  <c r="R123" i="13" s="1"/>
  <c r="N123" i="13"/>
  <c r="O123" i="13" s="1"/>
  <c r="K123" i="13"/>
  <c r="L123" i="13" s="1"/>
  <c r="F123" i="13"/>
  <c r="G123" i="13" s="1"/>
  <c r="Q122" i="13"/>
  <c r="R122" i="13" s="1"/>
  <c r="N122" i="13"/>
  <c r="O122" i="13" s="1"/>
  <c r="K122" i="13"/>
  <c r="L122" i="13" s="1"/>
  <c r="Q121" i="13"/>
  <c r="R121" i="13" s="1"/>
  <c r="N121" i="13"/>
  <c r="O121" i="13" s="1"/>
  <c r="K121" i="13"/>
  <c r="L121" i="13" s="1"/>
  <c r="Q120" i="13"/>
  <c r="R120" i="13" s="1"/>
  <c r="N120" i="13"/>
  <c r="O120" i="13" s="1"/>
  <c r="K120" i="13"/>
  <c r="L120" i="13" s="1"/>
  <c r="F120" i="13"/>
  <c r="G120" i="13" s="1"/>
  <c r="Q119" i="13"/>
  <c r="R119" i="13" s="1"/>
  <c r="N119" i="13"/>
  <c r="O119" i="13" s="1"/>
  <c r="K119" i="13"/>
  <c r="L119" i="13" s="1"/>
  <c r="F119" i="13"/>
  <c r="G119" i="13" s="1"/>
  <c r="Q118" i="13"/>
  <c r="R118" i="13" s="1"/>
  <c r="N118" i="13"/>
  <c r="O118" i="13" s="1"/>
  <c r="K118" i="13"/>
  <c r="L118" i="13" s="1"/>
  <c r="F118" i="13"/>
  <c r="G118" i="13" s="1"/>
  <c r="Q117" i="13"/>
  <c r="R117" i="13" s="1"/>
  <c r="N117" i="13"/>
  <c r="O117" i="13" s="1"/>
  <c r="K117" i="13"/>
  <c r="L117" i="13" s="1"/>
  <c r="F117" i="13"/>
  <c r="G117" i="13" s="1"/>
  <c r="Q116" i="13"/>
  <c r="R116" i="13" s="1"/>
  <c r="N116" i="13"/>
  <c r="O116" i="13" s="1"/>
  <c r="K116" i="13"/>
  <c r="L116" i="13" s="1"/>
  <c r="F116" i="13"/>
  <c r="G116" i="13" s="1"/>
  <c r="Q115" i="13"/>
  <c r="R115" i="13" s="1"/>
  <c r="N115" i="13"/>
  <c r="O115" i="13" s="1"/>
  <c r="K115" i="13"/>
  <c r="L115" i="13" s="1"/>
  <c r="F115" i="13"/>
  <c r="G115" i="13" s="1"/>
  <c r="Q114" i="13"/>
  <c r="R114" i="13" s="1"/>
  <c r="N114" i="13"/>
  <c r="O114" i="13" s="1"/>
  <c r="K114" i="13"/>
  <c r="L114" i="13" s="1"/>
  <c r="F114" i="13"/>
  <c r="G114" i="13" s="1"/>
  <c r="Q113" i="13"/>
  <c r="R113" i="13" s="1"/>
  <c r="N113" i="13"/>
  <c r="O113" i="13" s="1"/>
  <c r="K113" i="13"/>
  <c r="L113" i="13" s="1"/>
  <c r="Q112" i="13"/>
  <c r="R112" i="13" s="1"/>
  <c r="N112" i="13"/>
  <c r="O112" i="13" s="1"/>
  <c r="K112" i="13"/>
  <c r="L112" i="13" s="1"/>
  <c r="I112" i="13"/>
  <c r="J112" i="13" s="1"/>
  <c r="F112" i="13"/>
  <c r="G112" i="13" s="1"/>
  <c r="Q111" i="13"/>
  <c r="R111" i="13" s="1"/>
  <c r="N111" i="13"/>
  <c r="O111" i="13" s="1"/>
  <c r="K111" i="13"/>
  <c r="L111" i="13" s="1"/>
  <c r="F111" i="13"/>
  <c r="G111" i="13" s="1"/>
  <c r="Q110" i="13"/>
  <c r="R110" i="13" s="1"/>
  <c r="N110" i="13"/>
  <c r="O110" i="13" s="1"/>
  <c r="K110" i="13"/>
  <c r="L110" i="13" s="1"/>
  <c r="F110" i="13"/>
  <c r="G110" i="13" s="1"/>
  <c r="Q109" i="13"/>
  <c r="R109" i="13" s="1"/>
  <c r="N109" i="13"/>
  <c r="O109" i="13" s="1"/>
  <c r="K109" i="13"/>
  <c r="L109" i="13" s="1"/>
  <c r="F109" i="13"/>
  <c r="G109" i="13" s="1"/>
  <c r="Q108" i="13"/>
  <c r="R108" i="13" s="1"/>
  <c r="N108" i="13"/>
  <c r="O108" i="13" s="1"/>
  <c r="K108" i="13"/>
  <c r="L108" i="13" s="1"/>
  <c r="F108" i="13"/>
  <c r="G108" i="13" s="1"/>
  <c r="Q107" i="13"/>
  <c r="R107" i="13" s="1"/>
  <c r="N107" i="13"/>
  <c r="O107" i="13" s="1"/>
  <c r="K107" i="13"/>
  <c r="L107" i="13" s="1"/>
  <c r="F107" i="13"/>
  <c r="G107" i="13" s="1"/>
  <c r="Q106" i="13"/>
  <c r="R106" i="13" s="1"/>
  <c r="N106" i="13"/>
  <c r="O106" i="13" s="1"/>
  <c r="K106" i="13"/>
  <c r="L106" i="13" s="1"/>
  <c r="Q105" i="13"/>
  <c r="R105" i="13" s="1"/>
  <c r="N105" i="13"/>
  <c r="O105" i="13" s="1"/>
  <c r="K105" i="13"/>
  <c r="L105" i="13" s="1"/>
  <c r="F105" i="13"/>
  <c r="G105" i="13" s="1"/>
  <c r="Q104" i="13"/>
  <c r="R104" i="13" s="1"/>
  <c r="N104" i="13"/>
  <c r="O104" i="13" s="1"/>
  <c r="K104" i="13"/>
  <c r="L104" i="13" s="1"/>
  <c r="I104" i="13"/>
  <c r="J104" i="13" s="1"/>
  <c r="F104" i="13"/>
  <c r="G104" i="13" s="1"/>
  <c r="Q103" i="13"/>
  <c r="R103" i="13" s="1"/>
  <c r="N103" i="13"/>
  <c r="O103" i="13" s="1"/>
  <c r="K103" i="13"/>
  <c r="L103" i="13" s="1"/>
  <c r="F103" i="13"/>
  <c r="G103" i="13" s="1"/>
  <c r="Q102" i="13"/>
  <c r="R102" i="13" s="1"/>
  <c r="N102" i="13"/>
  <c r="O102" i="13" s="1"/>
  <c r="K102" i="13"/>
  <c r="L102" i="13" s="1"/>
  <c r="I102" i="13"/>
  <c r="F102" i="13"/>
  <c r="G102" i="13" s="1"/>
  <c r="Q101" i="13"/>
  <c r="R101" i="13" s="1"/>
  <c r="N101" i="13"/>
  <c r="O101" i="13" s="1"/>
  <c r="K101" i="13"/>
  <c r="L101" i="13" s="1"/>
  <c r="Q100" i="13"/>
  <c r="R100" i="13" s="1"/>
  <c r="N100" i="13"/>
  <c r="O100" i="13" s="1"/>
  <c r="K100" i="13"/>
  <c r="L100" i="13" s="1"/>
  <c r="Q99" i="13"/>
  <c r="R99" i="13" s="1"/>
  <c r="N99" i="13"/>
  <c r="O99" i="13" s="1"/>
  <c r="K99" i="13"/>
  <c r="L99" i="13" s="1"/>
  <c r="F99" i="13"/>
  <c r="G99" i="13" s="1"/>
  <c r="Q98" i="13"/>
  <c r="R98" i="13" s="1"/>
  <c r="N98" i="13"/>
  <c r="O98" i="13" s="1"/>
  <c r="K98" i="13"/>
  <c r="L98" i="13" s="1"/>
  <c r="F98" i="13"/>
  <c r="G98" i="13" s="1"/>
  <c r="Q97" i="13"/>
  <c r="R97" i="13" s="1"/>
  <c r="N97" i="13"/>
  <c r="O97" i="13" s="1"/>
  <c r="K97" i="13"/>
  <c r="L97" i="13" s="1"/>
  <c r="F97" i="13"/>
  <c r="G97" i="13" s="1"/>
  <c r="Q95" i="13"/>
  <c r="N95" i="13"/>
  <c r="K95" i="13"/>
  <c r="F95" i="13"/>
  <c r="K92" i="13"/>
  <c r="L92" i="13" s="1"/>
  <c r="Q91" i="13"/>
  <c r="R91" i="13" s="1"/>
  <c r="N91" i="13"/>
  <c r="O91" i="13" s="1"/>
  <c r="K91" i="13"/>
  <c r="L91" i="13" s="1"/>
  <c r="I91" i="13"/>
  <c r="J91" i="13" s="1"/>
  <c r="F91" i="13"/>
  <c r="G91" i="13" s="1"/>
  <c r="Q90" i="13"/>
  <c r="R90" i="13" s="1"/>
  <c r="N90" i="13"/>
  <c r="O90" i="13" s="1"/>
  <c r="K90" i="13"/>
  <c r="L90" i="13" s="1"/>
  <c r="I90" i="13"/>
  <c r="J90" i="13" s="1"/>
  <c r="F90" i="13"/>
  <c r="G90" i="13" s="1"/>
  <c r="Q89" i="13"/>
  <c r="R89" i="13" s="1"/>
  <c r="N89" i="13"/>
  <c r="O89" i="13" s="1"/>
  <c r="K89" i="13"/>
  <c r="L89" i="13" s="1"/>
  <c r="I89" i="13"/>
  <c r="J89" i="13" s="1"/>
  <c r="F89" i="13"/>
  <c r="G89" i="13" s="1"/>
  <c r="Q88" i="13"/>
  <c r="R88" i="13" s="1"/>
  <c r="N88" i="13"/>
  <c r="O88" i="13" s="1"/>
  <c r="K88" i="13"/>
  <c r="L88" i="13" s="1"/>
  <c r="F88" i="13"/>
  <c r="G88" i="13" s="1"/>
  <c r="Q87" i="13"/>
  <c r="R87" i="13" s="1"/>
  <c r="N87" i="13"/>
  <c r="O87" i="13" s="1"/>
  <c r="K87" i="13"/>
  <c r="L87" i="13" s="1"/>
  <c r="I87" i="13"/>
  <c r="J87" i="13" s="1"/>
  <c r="F87" i="13"/>
  <c r="G87" i="13" s="1"/>
  <c r="Q86" i="13"/>
  <c r="R86" i="13" s="1"/>
  <c r="N86" i="13"/>
  <c r="O86" i="13" s="1"/>
  <c r="I86" i="13"/>
  <c r="J86" i="13" s="1"/>
  <c r="F86" i="13"/>
  <c r="G86" i="13" s="1"/>
  <c r="Q85" i="13"/>
  <c r="R85" i="13" s="1"/>
  <c r="N85" i="13"/>
  <c r="O85" i="13" s="1"/>
  <c r="K85" i="13"/>
  <c r="L85" i="13" s="1"/>
  <c r="I85" i="13"/>
  <c r="J85" i="13" s="1"/>
  <c r="F85" i="13"/>
  <c r="G85" i="13" s="1"/>
  <c r="Q84" i="13"/>
  <c r="R84" i="13" s="1"/>
  <c r="N84" i="13"/>
  <c r="O84" i="13" s="1"/>
  <c r="I84" i="13"/>
  <c r="J84" i="13" s="1"/>
  <c r="F84" i="13"/>
  <c r="G84" i="13" s="1"/>
  <c r="F83" i="13"/>
  <c r="G83" i="13" s="1"/>
  <c r="I82" i="13"/>
  <c r="J82" i="13" s="1"/>
  <c r="F82" i="13"/>
  <c r="G82" i="13" s="1"/>
  <c r="Q81" i="13"/>
  <c r="R81" i="13" s="1"/>
  <c r="N81" i="13"/>
  <c r="O81" i="13" s="1"/>
  <c r="I81" i="13"/>
  <c r="J81" i="13" s="1"/>
  <c r="F81" i="13"/>
  <c r="G81" i="13" s="1"/>
  <c r="Q80" i="13"/>
  <c r="R80" i="13" s="1"/>
  <c r="N80" i="13"/>
  <c r="O80" i="13" s="1"/>
  <c r="K80" i="13"/>
  <c r="L80" i="13" s="1"/>
  <c r="I80" i="13"/>
  <c r="J80" i="13" s="1"/>
  <c r="F80" i="13"/>
  <c r="G80" i="13" s="1"/>
  <c r="Q79" i="13"/>
  <c r="R79" i="13" s="1"/>
  <c r="N79" i="13"/>
  <c r="O79" i="13" s="1"/>
  <c r="F79" i="13"/>
  <c r="G79" i="13" s="1"/>
  <c r="K78" i="13"/>
  <c r="L78" i="13" s="1"/>
  <c r="Q77" i="13"/>
  <c r="R77" i="13" s="1"/>
  <c r="N77" i="13"/>
  <c r="O77" i="13" s="1"/>
  <c r="K77" i="13"/>
  <c r="L77" i="13" s="1"/>
  <c r="I77" i="13"/>
  <c r="J77" i="13" s="1"/>
  <c r="F77" i="13"/>
  <c r="G77" i="13" s="1"/>
  <c r="Q76" i="13"/>
  <c r="R76" i="13" s="1"/>
  <c r="N76" i="13"/>
  <c r="O76" i="13" s="1"/>
  <c r="F76" i="13"/>
  <c r="G76" i="13" s="1"/>
  <c r="Q75" i="13"/>
  <c r="R75" i="13" s="1"/>
  <c r="N75" i="13"/>
  <c r="O75" i="13" s="1"/>
  <c r="I75" i="13"/>
  <c r="J75" i="13" s="1"/>
  <c r="F75" i="13"/>
  <c r="G75" i="13" s="1"/>
  <c r="Q74" i="13"/>
  <c r="R74" i="13" s="1"/>
  <c r="N74" i="13"/>
  <c r="O74" i="13" s="1"/>
  <c r="I74" i="13"/>
  <c r="J74" i="13" s="1"/>
  <c r="F74" i="13"/>
  <c r="G74" i="13" s="1"/>
  <c r="Q73" i="13"/>
  <c r="R73" i="13" s="1"/>
  <c r="N73" i="13"/>
  <c r="O73" i="13" s="1"/>
  <c r="K73" i="13"/>
  <c r="L73" i="13" s="1"/>
  <c r="I73" i="13"/>
  <c r="J73" i="13" s="1"/>
  <c r="F73" i="13"/>
  <c r="G73" i="13" s="1"/>
  <c r="Q72" i="13"/>
  <c r="R72" i="13" s="1"/>
  <c r="N72" i="13"/>
  <c r="O72" i="13" s="1"/>
  <c r="K72" i="13"/>
  <c r="L72" i="13" s="1"/>
  <c r="K71" i="13"/>
  <c r="L71" i="13" s="1"/>
  <c r="Q70" i="13"/>
  <c r="R70" i="13" s="1"/>
  <c r="N70" i="13"/>
  <c r="O70" i="13" s="1"/>
  <c r="K70" i="13"/>
  <c r="L70" i="13" s="1"/>
  <c r="I70" i="13"/>
  <c r="J70" i="13" s="1"/>
  <c r="F70" i="13"/>
  <c r="G70" i="13" s="1"/>
  <c r="Q69" i="13"/>
  <c r="R69" i="13" s="1"/>
  <c r="N69" i="13"/>
  <c r="O69" i="13" s="1"/>
  <c r="K69" i="13"/>
  <c r="L69" i="13" s="1"/>
  <c r="I69" i="13"/>
  <c r="J69" i="13" s="1"/>
  <c r="F69" i="13"/>
  <c r="G69" i="13" s="1"/>
  <c r="Q67" i="13"/>
  <c r="R67" i="13" s="1"/>
  <c r="N67" i="13"/>
  <c r="O67" i="13" s="1"/>
  <c r="I67" i="13"/>
  <c r="J67" i="13" s="1"/>
  <c r="F67" i="13"/>
  <c r="G67" i="13" s="1"/>
  <c r="Q66" i="13"/>
  <c r="R66" i="13" s="1"/>
  <c r="N66" i="13"/>
  <c r="O66" i="13" s="1"/>
  <c r="I66" i="13"/>
  <c r="J66" i="13" s="1"/>
  <c r="F66" i="13"/>
  <c r="G66" i="13" s="1"/>
  <c r="Q65" i="13"/>
  <c r="R65" i="13" s="1"/>
  <c r="N65" i="13"/>
  <c r="O65" i="13" s="1"/>
  <c r="K65" i="13"/>
  <c r="L65" i="13" s="1"/>
  <c r="I65" i="13"/>
  <c r="J65" i="13" s="1"/>
  <c r="F65" i="13"/>
  <c r="G65" i="13" s="1"/>
  <c r="Q64" i="13"/>
  <c r="R64" i="13" s="1"/>
  <c r="N64" i="13"/>
  <c r="O64" i="13" s="1"/>
  <c r="I64" i="13"/>
  <c r="J64" i="13" s="1"/>
  <c r="F64" i="13"/>
  <c r="G64" i="13" s="1"/>
  <c r="Q63" i="13"/>
  <c r="R63" i="13" s="1"/>
  <c r="N63" i="13"/>
  <c r="O63" i="13" s="1"/>
  <c r="K63" i="13"/>
  <c r="L63" i="13" s="1"/>
  <c r="I63" i="13"/>
  <c r="J63" i="13" s="1"/>
  <c r="F63" i="13"/>
  <c r="G63" i="13" s="1"/>
  <c r="Q62" i="13"/>
  <c r="R62" i="13" s="1"/>
  <c r="N62" i="13"/>
  <c r="O62" i="13" s="1"/>
  <c r="K62" i="13"/>
  <c r="L62" i="13" s="1"/>
  <c r="I62" i="13"/>
  <c r="J62" i="13" s="1"/>
  <c r="F62" i="13"/>
  <c r="G62" i="13" s="1"/>
  <c r="Q61" i="13"/>
  <c r="R61" i="13" s="1"/>
  <c r="N61" i="13"/>
  <c r="O61" i="13" s="1"/>
  <c r="K61" i="13"/>
  <c r="L61" i="13" s="1"/>
  <c r="I61" i="13"/>
  <c r="J61" i="13" s="1"/>
  <c r="F61" i="13"/>
  <c r="G61" i="13" s="1"/>
  <c r="Q60" i="13"/>
  <c r="R60" i="13" s="1"/>
  <c r="N60" i="13"/>
  <c r="O60" i="13" s="1"/>
  <c r="K60" i="13"/>
  <c r="L60" i="13" s="1"/>
  <c r="I60" i="13"/>
  <c r="J60" i="13" s="1"/>
  <c r="F60" i="13"/>
  <c r="G60" i="13" s="1"/>
  <c r="Q59" i="13"/>
  <c r="R59" i="13" s="1"/>
  <c r="N59" i="13"/>
  <c r="O59" i="13" s="1"/>
  <c r="K59" i="13"/>
  <c r="L59" i="13" s="1"/>
  <c r="I59" i="13"/>
  <c r="J59" i="13" s="1"/>
  <c r="F59" i="13"/>
  <c r="G59" i="13" s="1"/>
  <c r="Q58" i="13"/>
  <c r="R58" i="13" s="1"/>
  <c r="N58" i="13"/>
  <c r="O58" i="13" s="1"/>
  <c r="K58" i="13"/>
  <c r="L58" i="13" s="1"/>
  <c r="I58" i="13"/>
  <c r="J58" i="13" s="1"/>
  <c r="F58" i="13"/>
  <c r="G58" i="13" s="1"/>
  <c r="Q57" i="13"/>
  <c r="R57" i="13" s="1"/>
  <c r="N57" i="13"/>
  <c r="O57" i="13" s="1"/>
  <c r="K57" i="13"/>
  <c r="L57" i="13" s="1"/>
  <c r="Q56" i="13"/>
  <c r="R56" i="13" s="1"/>
  <c r="N56" i="13"/>
  <c r="O56" i="13" s="1"/>
  <c r="K56" i="13"/>
  <c r="L56" i="13" s="1"/>
  <c r="I56" i="13"/>
  <c r="J56" i="13" s="1"/>
  <c r="F56" i="13"/>
  <c r="G56" i="13" s="1"/>
  <c r="Q55" i="13"/>
  <c r="R55" i="13" s="1"/>
  <c r="N55" i="13"/>
  <c r="O55" i="13" s="1"/>
  <c r="K55" i="13"/>
  <c r="L55" i="13" s="1"/>
  <c r="I55" i="13"/>
  <c r="J55" i="13" s="1"/>
  <c r="F55" i="13"/>
  <c r="G55" i="13" s="1"/>
  <c r="Q54" i="13"/>
  <c r="R54" i="13" s="1"/>
  <c r="N54" i="13"/>
  <c r="O54" i="13" s="1"/>
  <c r="K54" i="13"/>
  <c r="L54" i="13" s="1"/>
  <c r="Q53" i="13"/>
  <c r="R53" i="13" s="1"/>
  <c r="N53" i="13"/>
  <c r="O53" i="13" s="1"/>
  <c r="K53" i="13"/>
  <c r="L53" i="13" s="1"/>
  <c r="I53" i="13"/>
  <c r="J53" i="13" s="1"/>
  <c r="Q52" i="13"/>
  <c r="R52" i="13" s="1"/>
  <c r="N52" i="13"/>
  <c r="O52" i="13" s="1"/>
  <c r="K52" i="13"/>
  <c r="L52" i="13" s="1"/>
  <c r="I52" i="13"/>
  <c r="J52" i="13" s="1"/>
  <c r="Q51" i="13"/>
  <c r="R51" i="13" s="1"/>
  <c r="N51" i="13"/>
  <c r="O51" i="13" s="1"/>
  <c r="K51" i="13"/>
  <c r="L51" i="13" s="1"/>
  <c r="I51" i="13"/>
  <c r="J51" i="13" s="1"/>
  <c r="Q50" i="13"/>
  <c r="R50" i="13" s="1"/>
  <c r="N50" i="13"/>
  <c r="O50" i="13" s="1"/>
  <c r="K50" i="13"/>
  <c r="L50" i="13" s="1"/>
  <c r="I50" i="13"/>
  <c r="J50" i="13" s="1"/>
  <c r="Q49" i="13"/>
  <c r="R49" i="13" s="1"/>
  <c r="N49" i="13"/>
  <c r="O49" i="13" s="1"/>
  <c r="K49" i="13"/>
  <c r="L49" i="13" s="1"/>
  <c r="I49" i="13"/>
  <c r="J49" i="13" s="1"/>
  <c r="Q48" i="13"/>
  <c r="R48" i="13" s="1"/>
  <c r="N48" i="13"/>
  <c r="O48" i="13" s="1"/>
  <c r="K48" i="13"/>
  <c r="L48" i="13" s="1"/>
  <c r="I48" i="13"/>
  <c r="J48" i="13" s="1"/>
  <c r="Q46" i="13"/>
  <c r="R46" i="13" s="1"/>
  <c r="N46" i="13"/>
  <c r="O46" i="13" s="1"/>
  <c r="K46" i="13"/>
  <c r="L46" i="13" s="1"/>
  <c r="I46" i="13"/>
  <c r="J46" i="13" s="1"/>
  <c r="Q45" i="13"/>
  <c r="R45" i="13" s="1"/>
  <c r="N45" i="13"/>
  <c r="O45" i="13" s="1"/>
  <c r="K45" i="13"/>
  <c r="L45" i="13" s="1"/>
  <c r="I45" i="13"/>
  <c r="J45" i="13" s="1"/>
  <c r="Q44" i="13"/>
  <c r="R44" i="13" s="1"/>
  <c r="N44" i="13"/>
  <c r="O44" i="13" s="1"/>
  <c r="K44" i="13"/>
  <c r="L44" i="13" s="1"/>
  <c r="I44" i="13"/>
  <c r="J44" i="13" s="1"/>
  <c r="Q43" i="13"/>
  <c r="R43" i="13" s="1"/>
  <c r="N43" i="13"/>
  <c r="O43" i="13" s="1"/>
  <c r="K43" i="13"/>
  <c r="L43" i="13" s="1"/>
  <c r="I43" i="13"/>
  <c r="J43" i="13" s="1"/>
  <c r="Q42" i="13"/>
  <c r="R42" i="13" s="1"/>
  <c r="N42" i="13"/>
  <c r="O42" i="13" s="1"/>
  <c r="K42" i="13"/>
  <c r="L42" i="13" s="1"/>
  <c r="I42" i="13"/>
  <c r="J42" i="13" s="1"/>
  <c r="Q41" i="13"/>
  <c r="R41" i="13" s="1"/>
  <c r="N41" i="13"/>
  <c r="O41" i="13" s="1"/>
  <c r="K41" i="13"/>
  <c r="L41" i="13" s="1"/>
  <c r="I41" i="13"/>
  <c r="J41" i="13" s="1"/>
  <c r="Q40" i="13"/>
  <c r="R40" i="13" s="1"/>
  <c r="N40" i="13"/>
  <c r="O40" i="13" s="1"/>
  <c r="K40" i="13"/>
  <c r="L40" i="13" s="1"/>
  <c r="I40" i="13"/>
  <c r="J40" i="13" s="1"/>
  <c r="Q39" i="13"/>
  <c r="N39" i="13"/>
  <c r="K39" i="13"/>
  <c r="I39" i="13"/>
  <c r="F39" i="13"/>
  <c r="I35" i="13"/>
  <c r="J35" i="13" s="1"/>
  <c r="Q32" i="13"/>
  <c r="R32" i="13" s="1"/>
  <c r="N32" i="13"/>
  <c r="O32" i="13" s="1"/>
  <c r="K32" i="13"/>
  <c r="L32" i="13" s="1"/>
  <c r="I32" i="13"/>
  <c r="J32" i="13" s="1"/>
  <c r="Q31" i="13"/>
  <c r="R31" i="13" s="1"/>
  <c r="N31" i="13"/>
  <c r="O31" i="13" s="1"/>
  <c r="K31" i="13"/>
  <c r="L31" i="13" s="1"/>
  <c r="I31" i="13"/>
  <c r="J31" i="13" s="1"/>
  <c r="Q30" i="13"/>
  <c r="R30" i="13" s="1"/>
  <c r="N30" i="13"/>
  <c r="O30" i="13" s="1"/>
  <c r="Q28" i="13"/>
  <c r="R28" i="13" s="1"/>
  <c r="N28" i="13"/>
  <c r="O28" i="13" s="1"/>
  <c r="Q26" i="13"/>
  <c r="R26" i="13" s="1"/>
  <c r="N26" i="13"/>
  <c r="O26" i="13" s="1"/>
  <c r="K26" i="13"/>
  <c r="L26" i="13" s="1"/>
  <c r="I26" i="13"/>
  <c r="J26" i="13" s="1"/>
  <c r="Q25" i="13"/>
  <c r="R25" i="13" s="1"/>
  <c r="N25" i="13"/>
  <c r="O25" i="13" s="1"/>
  <c r="Q24" i="13"/>
  <c r="R24" i="13" s="1"/>
  <c r="N24" i="13"/>
  <c r="O24" i="13" s="1"/>
  <c r="K24" i="13"/>
  <c r="L24" i="13" s="1"/>
  <c r="I24" i="13"/>
  <c r="J24" i="13" s="1"/>
  <c r="Q23" i="13"/>
  <c r="R23" i="13" s="1"/>
  <c r="N23" i="13"/>
  <c r="O23" i="13" s="1"/>
  <c r="K23" i="13"/>
  <c r="L23" i="13" s="1"/>
  <c r="I23" i="13"/>
  <c r="J23" i="13" s="1"/>
  <c r="Q22" i="13"/>
  <c r="R22" i="13" s="1"/>
  <c r="N22" i="13"/>
  <c r="O22" i="13" s="1"/>
  <c r="I22" i="13"/>
  <c r="J22" i="13" s="1"/>
  <c r="Q21" i="13"/>
  <c r="R21" i="13" s="1"/>
  <c r="N21" i="13"/>
  <c r="O21" i="13" s="1"/>
  <c r="I21" i="13"/>
  <c r="J21" i="13" s="1"/>
  <c r="Q20" i="13"/>
  <c r="R20" i="13" s="1"/>
  <c r="N20" i="13"/>
  <c r="O20" i="13" s="1"/>
  <c r="K20" i="13"/>
  <c r="L20" i="13" s="1"/>
  <c r="I20" i="13"/>
  <c r="J20" i="13" s="1"/>
  <c r="Q19" i="13"/>
  <c r="R19" i="13" s="1"/>
  <c r="N19" i="13"/>
  <c r="O19" i="13" s="1"/>
  <c r="K19" i="13"/>
  <c r="L19" i="13" s="1"/>
  <c r="Q18" i="13"/>
  <c r="R18" i="13" s="1"/>
  <c r="N18" i="13"/>
  <c r="O18" i="13" s="1"/>
  <c r="K18" i="13"/>
  <c r="L18" i="13" s="1"/>
  <c r="Q16" i="13"/>
  <c r="R16" i="13" s="1"/>
  <c r="N16" i="13"/>
  <c r="O16" i="13" s="1"/>
  <c r="K16" i="13"/>
  <c r="L16" i="13" s="1"/>
  <c r="Q14" i="13"/>
  <c r="R14" i="13" s="1"/>
  <c r="N14" i="13"/>
  <c r="O14" i="13" s="1"/>
  <c r="K14" i="13"/>
  <c r="L14" i="13" s="1"/>
  <c r="Q13" i="13"/>
  <c r="R13" i="13" s="1"/>
  <c r="N13" i="13"/>
  <c r="O13" i="13" s="1"/>
  <c r="K13" i="13"/>
  <c r="L13" i="13" s="1"/>
  <c r="Q12" i="13"/>
  <c r="R12" i="13" s="1"/>
  <c r="N12" i="13"/>
  <c r="O12" i="13" s="1"/>
  <c r="K12" i="13"/>
  <c r="L12" i="13" s="1"/>
  <c r="Q11" i="13"/>
  <c r="R11" i="13" s="1"/>
  <c r="N11" i="13"/>
  <c r="O11" i="13" s="1"/>
  <c r="K11" i="13"/>
  <c r="L11" i="13" s="1"/>
  <c r="Q10" i="13"/>
  <c r="R10" i="13" s="1"/>
  <c r="N10" i="13"/>
  <c r="O10" i="13" s="1"/>
  <c r="K10" i="13"/>
  <c r="L10" i="13" s="1"/>
  <c r="Q9" i="13"/>
  <c r="R9" i="13" s="1"/>
  <c r="N9" i="13"/>
  <c r="O9" i="13" s="1"/>
  <c r="K9" i="13"/>
  <c r="L9" i="13" s="1"/>
  <c r="Q8" i="13"/>
  <c r="R8" i="13" s="1"/>
  <c r="N8" i="13"/>
  <c r="O8" i="13" s="1"/>
  <c r="Q7" i="13"/>
  <c r="R7" i="13" s="1"/>
  <c r="N7" i="13"/>
  <c r="O7" i="13" s="1"/>
  <c r="Q6" i="13"/>
  <c r="R6" i="13" s="1"/>
  <c r="N6" i="13"/>
  <c r="O6" i="13" s="1"/>
  <c r="K6" i="13"/>
  <c r="L6" i="13" s="1"/>
  <c r="Q5" i="13"/>
  <c r="N5" i="13"/>
  <c r="I5" i="13"/>
  <c r="F5" i="13"/>
  <c r="F36" i="13" s="1"/>
  <c r="D71" i="14" l="1"/>
  <c r="R39" i="13"/>
  <c r="R93" i="13" s="1"/>
  <c r="Q93" i="13"/>
  <c r="R154" i="13"/>
  <c r="R186" i="13" s="1"/>
  <c r="Q186" i="13"/>
  <c r="G325" i="13"/>
  <c r="R188" i="13"/>
  <c r="R190" i="13" s="1"/>
  <c r="Q190" i="13"/>
  <c r="E87" i="14"/>
  <c r="F93" i="13"/>
  <c r="R5" i="13"/>
  <c r="R36" i="13" s="1"/>
  <c r="Q36" i="13"/>
  <c r="R224" i="13"/>
  <c r="R295" i="13" s="1"/>
  <c r="Q295" i="13"/>
  <c r="R303" i="13"/>
  <c r="R307" i="13" s="1"/>
  <c r="Q307" i="13"/>
  <c r="R95" i="13"/>
  <c r="R151" i="13" s="1"/>
  <c r="Q151" i="13"/>
  <c r="R192" i="13"/>
  <c r="R222" i="13" s="1"/>
  <c r="Q222" i="13"/>
  <c r="D36" i="14"/>
  <c r="F325" i="13"/>
  <c r="O5" i="13"/>
  <c r="O36" i="13" s="1"/>
  <c r="N36" i="13"/>
  <c r="O39" i="13"/>
  <c r="O93" i="13" s="1"/>
  <c r="N93" i="13"/>
  <c r="O95" i="13"/>
  <c r="O151" i="13" s="1"/>
  <c r="N151" i="13"/>
  <c r="O154" i="13"/>
  <c r="O186" i="13" s="1"/>
  <c r="N186" i="13"/>
  <c r="O192" i="13"/>
  <c r="O222" i="13" s="1"/>
  <c r="N222" i="13"/>
  <c r="O188" i="13"/>
  <c r="O190" i="13" s="1"/>
  <c r="N190" i="13"/>
  <c r="O224" i="13"/>
  <c r="O295" i="13" s="1"/>
  <c r="N295" i="13"/>
  <c r="O303" i="13"/>
  <c r="O307" i="13" s="1"/>
  <c r="N307" i="13"/>
  <c r="O329" i="13"/>
  <c r="O330" i="13" s="1"/>
  <c r="N330" i="13"/>
  <c r="L39" i="13"/>
  <c r="L95" i="13"/>
  <c r="L154" i="13"/>
  <c r="L224" i="13"/>
  <c r="L329" i="13"/>
  <c r="L330" i="13" s="1"/>
  <c r="K330" i="13"/>
  <c r="K5" i="13"/>
  <c r="K7" i="13"/>
  <c r="L7" i="13" s="1"/>
  <c r="K21" i="13"/>
  <c r="L21" i="13" s="1"/>
  <c r="K22" i="13"/>
  <c r="L22" i="13" s="1"/>
  <c r="I28" i="13"/>
  <c r="J28" i="13" s="1"/>
  <c r="K64" i="13"/>
  <c r="L64" i="13" s="1"/>
  <c r="K67" i="13"/>
  <c r="L67" i="13" s="1"/>
  <c r="K74" i="13"/>
  <c r="L74" i="13" s="1"/>
  <c r="K129" i="13"/>
  <c r="L129" i="13" s="1"/>
  <c r="K132" i="13"/>
  <c r="L132" i="13" s="1"/>
  <c r="K133" i="13"/>
  <c r="L133" i="13" s="1"/>
  <c r="K148" i="13"/>
  <c r="L148" i="13" s="1"/>
  <c r="I149" i="13"/>
  <c r="J149" i="13" s="1"/>
  <c r="K150" i="13"/>
  <c r="L150" i="13" s="1"/>
  <c r="K183" i="13"/>
  <c r="L183" i="13" s="1"/>
  <c r="K188" i="13"/>
  <c r="K200" i="13"/>
  <c r="L200" i="13" s="1"/>
  <c r="K204" i="13"/>
  <c r="L204" i="13" s="1"/>
  <c r="K207" i="13"/>
  <c r="L207" i="13" s="1"/>
  <c r="K213" i="13"/>
  <c r="L213" i="13" s="1"/>
  <c r="K216" i="13"/>
  <c r="L216" i="13" s="1"/>
  <c r="K239" i="13"/>
  <c r="L239" i="13" s="1"/>
  <c r="K241" i="13"/>
  <c r="L241" i="13" s="1"/>
  <c r="I247" i="13"/>
  <c r="J247" i="13" s="1"/>
  <c r="K249" i="13"/>
  <c r="L249" i="13" s="1"/>
  <c r="K252" i="13"/>
  <c r="L252" i="13" s="1"/>
  <c r="I255" i="13"/>
  <c r="J255" i="13" s="1"/>
  <c r="K257" i="13"/>
  <c r="L257" i="13" s="1"/>
  <c r="K269" i="13"/>
  <c r="L269" i="13" s="1"/>
  <c r="K270" i="13"/>
  <c r="L270" i="13" s="1"/>
  <c r="K289" i="13"/>
  <c r="L289" i="13" s="1"/>
  <c r="I291" i="13"/>
  <c r="J291" i="13" s="1"/>
  <c r="K8" i="13"/>
  <c r="L8" i="13" s="1"/>
  <c r="I25" i="13"/>
  <c r="J25" i="13" s="1"/>
  <c r="I30" i="13"/>
  <c r="J30" i="13" s="1"/>
  <c r="K66" i="13"/>
  <c r="L66" i="13" s="1"/>
  <c r="K75" i="13"/>
  <c r="L75" i="13" s="1"/>
  <c r="K76" i="13"/>
  <c r="L76" i="13" s="1"/>
  <c r="K79" i="13"/>
  <c r="L79" i="13" s="1"/>
  <c r="K81" i="13"/>
  <c r="L81" i="13" s="1"/>
  <c r="K84" i="13"/>
  <c r="L84" i="13" s="1"/>
  <c r="K124" i="13"/>
  <c r="L124" i="13" s="1"/>
  <c r="K147" i="13"/>
  <c r="L147" i="13" s="1"/>
  <c r="K192" i="13"/>
  <c r="K209" i="13"/>
  <c r="L209" i="13" s="1"/>
  <c r="K226" i="13"/>
  <c r="L226" i="13" s="1"/>
  <c r="K245" i="13"/>
  <c r="L245" i="13" s="1"/>
  <c r="I259" i="13"/>
  <c r="J259" i="13" s="1"/>
  <c r="K262" i="13"/>
  <c r="L262" i="13" s="1"/>
  <c r="K267" i="13"/>
  <c r="L267" i="13" s="1"/>
  <c r="I276" i="13"/>
  <c r="J276" i="13" s="1"/>
  <c r="K277" i="13"/>
  <c r="L277" i="13" s="1"/>
  <c r="K285" i="13"/>
  <c r="L285" i="13" s="1"/>
  <c r="I287" i="13"/>
  <c r="J287" i="13" s="1"/>
  <c r="K303" i="13"/>
  <c r="K287" i="13"/>
  <c r="L287" i="13" s="1"/>
  <c r="J39" i="13"/>
  <c r="I190" i="13"/>
  <c r="J188" i="13"/>
  <c r="J190" i="13" s="1"/>
  <c r="I295" i="13"/>
  <c r="J224" i="13"/>
  <c r="I36" i="13"/>
  <c r="J5" i="13"/>
  <c r="J102" i="13"/>
  <c r="I186" i="13"/>
  <c r="J153" i="13"/>
  <c r="J186" i="13" s="1"/>
  <c r="I222" i="13"/>
  <c r="J192" i="13"/>
  <c r="J222" i="13" s="1"/>
  <c r="K247" i="13"/>
  <c r="L247" i="13" s="1"/>
  <c r="I303" i="13"/>
  <c r="I79" i="13"/>
  <c r="J79" i="13" s="1"/>
  <c r="I76" i="13"/>
  <c r="J76" i="13" s="1"/>
  <c r="F151" i="13"/>
  <c r="G95" i="13"/>
  <c r="G151" i="13" s="1"/>
  <c r="F186" i="13"/>
  <c r="G153" i="13"/>
  <c r="G186" i="13" s="1"/>
  <c r="G192" i="13"/>
  <c r="G222" i="13" s="1"/>
  <c r="F222" i="13"/>
  <c r="G224" i="13"/>
  <c r="G303" i="13"/>
  <c r="G307" i="13" s="1"/>
  <c r="F307" i="13"/>
  <c r="G39" i="13"/>
  <c r="G93" i="13" s="1"/>
  <c r="K28" i="13"/>
  <c r="L28" i="13" s="1"/>
  <c r="K30" i="13"/>
  <c r="L30" i="13" s="1"/>
  <c r="F190" i="13"/>
  <c r="G188" i="13"/>
  <c r="G190" i="13" s="1"/>
  <c r="G5" i="13"/>
  <c r="G36" i="13" s="1"/>
  <c r="K149" i="13"/>
  <c r="L149" i="13" s="1"/>
  <c r="K25" i="13"/>
  <c r="L25" i="13" s="1"/>
  <c r="K255" i="13"/>
  <c r="L255" i="13" s="1"/>
  <c r="K291" i="13"/>
  <c r="L291" i="13" s="1"/>
  <c r="E67" i="14"/>
  <c r="C126" i="14"/>
  <c r="C128" i="14" s="1"/>
  <c r="D87" i="14"/>
  <c r="D67" i="14"/>
  <c r="D15" i="14"/>
  <c r="D27" i="14" s="1"/>
  <c r="D38" i="14"/>
  <c r="D53" i="14" s="1"/>
  <c r="D89" i="14"/>
  <c r="D106" i="14" s="1"/>
  <c r="D118" i="14"/>
  <c r="K259" i="13"/>
  <c r="L259" i="13" s="1"/>
  <c r="K276" i="13"/>
  <c r="L276" i="13" s="1"/>
  <c r="B330" i="13"/>
  <c r="B325" i="13"/>
  <c r="B307" i="13"/>
  <c r="B295" i="13"/>
  <c r="B222" i="13"/>
  <c r="B190" i="13"/>
  <c r="B186" i="13"/>
  <c r="B151" i="13"/>
  <c r="B93" i="13"/>
  <c r="B36" i="13"/>
  <c r="C19" i="13"/>
  <c r="D19" i="13" s="1"/>
  <c r="C20" i="13"/>
  <c r="D20" i="13" s="1"/>
  <c r="C21" i="13"/>
  <c r="D21" i="13" s="1"/>
  <c r="C22" i="13"/>
  <c r="D22" i="13" s="1"/>
  <c r="C23" i="13"/>
  <c r="D23" i="13" s="1"/>
  <c r="C24" i="13"/>
  <c r="D24" i="13" s="1"/>
  <c r="C25" i="13"/>
  <c r="D25" i="13" s="1"/>
  <c r="C26" i="13"/>
  <c r="D26" i="13" s="1"/>
  <c r="C18" i="13"/>
  <c r="C16" i="13"/>
  <c r="D16" i="13" s="1"/>
  <c r="C6" i="13"/>
  <c r="D6" i="13" s="1"/>
  <c r="C7" i="13"/>
  <c r="D7" i="13" s="1"/>
  <c r="C8" i="13"/>
  <c r="D8" i="13" s="1"/>
  <c r="C9" i="13"/>
  <c r="D9" i="13" s="1"/>
  <c r="C10" i="13"/>
  <c r="D10" i="13" s="1"/>
  <c r="C11" i="13"/>
  <c r="D11" i="13" s="1"/>
  <c r="C12" i="13"/>
  <c r="D12" i="13" s="1"/>
  <c r="C13" i="13"/>
  <c r="D13" i="13" s="1"/>
  <c r="C14" i="13"/>
  <c r="D14" i="13" s="1"/>
  <c r="C15" i="13"/>
  <c r="D15" i="13" s="1"/>
  <c r="C329" i="13"/>
  <c r="C324" i="13"/>
  <c r="D324" i="13" s="1"/>
  <c r="C323" i="13"/>
  <c r="D323" i="13" s="1"/>
  <c r="C322" i="13"/>
  <c r="D322" i="13" s="1"/>
  <c r="C321" i="13"/>
  <c r="D321" i="13" s="1"/>
  <c r="C320" i="13"/>
  <c r="D320" i="13" s="1"/>
  <c r="C319" i="13"/>
  <c r="D319" i="13" s="1"/>
  <c r="C318" i="13"/>
  <c r="D318" i="13" s="1"/>
  <c r="C317" i="13"/>
  <c r="D317" i="13" s="1"/>
  <c r="C316" i="13"/>
  <c r="D316" i="13" s="1"/>
  <c r="C315" i="13"/>
  <c r="D315" i="13" s="1"/>
  <c r="C314" i="13"/>
  <c r="D314" i="13" s="1"/>
  <c r="C313" i="13"/>
  <c r="D313" i="13" s="1"/>
  <c r="C312" i="13"/>
  <c r="D312" i="13" s="1"/>
  <c r="C311" i="13"/>
  <c r="C303" i="13"/>
  <c r="C293" i="13"/>
  <c r="D293" i="13" s="1"/>
  <c r="C291" i="13"/>
  <c r="D291" i="13" s="1"/>
  <c r="C290" i="13"/>
  <c r="D290" i="13" s="1"/>
  <c r="C289" i="13"/>
  <c r="D289" i="13" s="1"/>
  <c r="C287" i="13"/>
  <c r="D287" i="13" s="1"/>
  <c r="C285" i="13"/>
  <c r="D285" i="13" s="1"/>
  <c r="C284" i="13"/>
  <c r="D284" i="13" s="1"/>
  <c r="C283" i="13"/>
  <c r="D283" i="13" s="1"/>
  <c r="C282" i="13"/>
  <c r="D282" i="13" s="1"/>
  <c r="C281" i="13"/>
  <c r="D281" i="13" s="1"/>
  <c r="C277" i="13"/>
  <c r="D277" i="13" s="1"/>
  <c r="C276" i="13"/>
  <c r="D276" i="13" s="1"/>
  <c r="C275" i="13"/>
  <c r="D275" i="13" s="1"/>
  <c r="C271" i="13"/>
  <c r="D271" i="13" s="1"/>
  <c r="C270" i="13"/>
  <c r="D270" i="13" s="1"/>
  <c r="C269" i="13"/>
  <c r="D269" i="13" s="1"/>
  <c r="F269" i="13" s="1"/>
  <c r="G269" i="13" s="1"/>
  <c r="C268" i="13"/>
  <c r="D268" i="13" s="1"/>
  <c r="C267" i="13"/>
  <c r="D267" i="13" s="1"/>
  <c r="C266" i="13"/>
  <c r="D266" i="13" s="1"/>
  <c r="C264" i="13"/>
  <c r="D264" i="13" s="1"/>
  <c r="C263" i="13"/>
  <c r="D263" i="13" s="1"/>
  <c r="C262" i="13"/>
  <c r="D262" i="13" s="1"/>
  <c r="C260" i="13"/>
  <c r="D260" i="13" s="1"/>
  <c r="C257" i="13"/>
  <c r="D257" i="13" s="1"/>
  <c r="C256" i="13"/>
  <c r="D256" i="13" s="1"/>
  <c r="C252" i="13"/>
  <c r="D252" i="13" s="1"/>
  <c r="C251" i="13"/>
  <c r="D251" i="13" s="1"/>
  <c r="C249" i="13"/>
  <c r="D249" i="13" s="1"/>
  <c r="C248" i="13"/>
  <c r="D248" i="13" s="1"/>
  <c r="C247" i="13"/>
  <c r="D247" i="13" s="1"/>
  <c r="C246" i="13"/>
  <c r="D246" i="13" s="1"/>
  <c r="C245" i="13"/>
  <c r="D245" i="13" s="1"/>
  <c r="C244" i="13"/>
  <c r="D244" i="13" s="1"/>
  <c r="C242" i="13"/>
  <c r="D242" i="13" s="1"/>
  <c r="C241" i="13"/>
  <c r="D241" i="13" s="1"/>
  <c r="C240" i="13"/>
  <c r="D240" i="13" s="1"/>
  <c r="C239" i="13"/>
  <c r="D239" i="13" s="1"/>
  <c r="C236" i="13"/>
  <c r="D236" i="13" s="1"/>
  <c r="C233" i="13"/>
  <c r="D233" i="13" s="1"/>
  <c r="C232" i="13"/>
  <c r="D232" i="13" s="1"/>
  <c r="C231" i="13"/>
  <c r="D231" i="13" s="1"/>
  <c r="C230" i="13"/>
  <c r="D230" i="13" s="1"/>
  <c r="C229" i="13"/>
  <c r="D229" i="13" s="1"/>
  <c r="C225" i="13"/>
  <c r="D225" i="13" s="1"/>
  <c r="C224" i="13"/>
  <c r="C221" i="13"/>
  <c r="D221" i="13" s="1"/>
  <c r="C220" i="13"/>
  <c r="D220" i="13" s="1"/>
  <c r="C219" i="13"/>
  <c r="D219" i="13" s="1"/>
  <c r="C218" i="13"/>
  <c r="D218" i="13" s="1"/>
  <c r="C217" i="13"/>
  <c r="D217" i="13" s="1"/>
  <c r="C216" i="13"/>
  <c r="D216" i="13" s="1"/>
  <c r="C215" i="13"/>
  <c r="D215" i="13" s="1"/>
  <c r="C213" i="13"/>
  <c r="D213" i="13" s="1"/>
  <c r="C212" i="13"/>
  <c r="D212" i="13" s="1"/>
  <c r="C210" i="13"/>
  <c r="D210" i="13" s="1"/>
  <c r="C209" i="13"/>
  <c r="D209" i="13" s="1"/>
  <c r="C207" i="13"/>
  <c r="D207" i="13" s="1"/>
  <c r="C206" i="13"/>
  <c r="D206" i="13" s="1"/>
  <c r="C204" i="13"/>
  <c r="D204" i="13" s="1"/>
  <c r="C203" i="13"/>
  <c r="D203" i="13" s="1"/>
  <c r="C202" i="13"/>
  <c r="D202" i="13" s="1"/>
  <c r="C200" i="13"/>
  <c r="D200" i="13" s="1"/>
  <c r="C197" i="13"/>
  <c r="D197" i="13" s="1"/>
  <c r="C196" i="13"/>
  <c r="D196" i="13" s="1"/>
  <c r="C194" i="13"/>
  <c r="D194" i="13" s="1"/>
  <c r="C192" i="13"/>
  <c r="C189" i="13"/>
  <c r="D189" i="13" s="1"/>
  <c r="C188" i="13"/>
  <c r="C183" i="13"/>
  <c r="D183" i="13" s="1"/>
  <c r="C181" i="13"/>
  <c r="D181" i="13" s="1"/>
  <c r="C180" i="13"/>
  <c r="D180" i="13" s="1"/>
  <c r="C179" i="13"/>
  <c r="D179" i="13" s="1"/>
  <c r="C178" i="13"/>
  <c r="D178" i="13" s="1"/>
  <c r="C177" i="13"/>
  <c r="D177" i="13" s="1"/>
  <c r="C175" i="13"/>
  <c r="D175" i="13" s="1"/>
  <c r="C174" i="13"/>
  <c r="D174" i="13" s="1"/>
  <c r="C173" i="13"/>
  <c r="D173" i="13" s="1"/>
  <c r="C172" i="13"/>
  <c r="D172" i="13" s="1"/>
  <c r="C171" i="13"/>
  <c r="D171" i="13" s="1"/>
  <c r="C170" i="13"/>
  <c r="D170" i="13" s="1"/>
  <c r="C169" i="13"/>
  <c r="D169" i="13" s="1"/>
  <c r="C168" i="13"/>
  <c r="D168" i="13" s="1"/>
  <c r="C167" i="13"/>
  <c r="D167" i="13" s="1"/>
  <c r="C166" i="13"/>
  <c r="D166" i="13" s="1"/>
  <c r="C165" i="13"/>
  <c r="D165" i="13" s="1"/>
  <c r="C164" i="13"/>
  <c r="D164" i="13" s="1"/>
  <c r="C163" i="13"/>
  <c r="D163" i="13" s="1"/>
  <c r="C162" i="13"/>
  <c r="D162" i="13" s="1"/>
  <c r="C161" i="13"/>
  <c r="D161" i="13" s="1"/>
  <c r="C160" i="13"/>
  <c r="D160" i="13" s="1"/>
  <c r="C159" i="13"/>
  <c r="D159" i="13" s="1"/>
  <c r="C158" i="13"/>
  <c r="D158" i="13" s="1"/>
  <c r="C157" i="13"/>
  <c r="D157" i="13" s="1"/>
  <c r="C156" i="13"/>
  <c r="D156" i="13" s="1"/>
  <c r="C155" i="13"/>
  <c r="D155" i="13" s="1"/>
  <c r="C154" i="13"/>
  <c r="D154" i="13" s="1"/>
  <c r="C153" i="13"/>
  <c r="D153" i="13" s="1"/>
  <c r="C150" i="13"/>
  <c r="D150" i="13" s="1"/>
  <c r="C149" i="13"/>
  <c r="D149" i="13" s="1"/>
  <c r="C148" i="13"/>
  <c r="D148" i="13" s="1"/>
  <c r="C147" i="13"/>
  <c r="D147" i="13" s="1"/>
  <c r="C146" i="13"/>
  <c r="D146" i="13" s="1"/>
  <c r="C144" i="13"/>
  <c r="D144" i="13" s="1"/>
  <c r="C143" i="13"/>
  <c r="D143" i="13" s="1"/>
  <c r="C142" i="13"/>
  <c r="D142" i="13" s="1"/>
  <c r="C140" i="13"/>
  <c r="D140" i="13" s="1"/>
  <c r="C139" i="13"/>
  <c r="D139" i="13" s="1"/>
  <c r="C137" i="13"/>
  <c r="D137" i="13" s="1"/>
  <c r="C136" i="13"/>
  <c r="D136" i="13" s="1"/>
  <c r="C135" i="13"/>
  <c r="D135" i="13" s="1"/>
  <c r="C134" i="13"/>
  <c r="D134" i="13" s="1"/>
  <c r="C133" i="13"/>
  <c r="D133" i="13" s="1"/>
  <c r="C132" i="13"/>
  <c r="D132" i="13" s="1"/>
  <c r="C131" i="13"/>
  <c r="D131" i="13" s="1"/>
  <c r="C130" i="13"/>
  <c r="D130" i="13" s="1"/>
  <c r="C129" i="13"/>
  <c r="D129" i="13" s="1"/>
  <c r="C127" i="13"/>
  <c r="D127" i="13" s="1"/>
  <c r="C126" i="13"/>
  <c r="D126" i="13" s="1"/>
  <c r="C125" i="13"/>
  <c r="D125" i="13" s="1"/>
  <c r="C124" i="13"/>
  <c r="D124" i="13" s="1"/>
  <c r="C123" i="13"/>
  <c r="D123" i="13" s="1"/>
  <c r="C122" i="13"/>
  <c r="D122" i="13" s="1"/>
  <c r="C121" i="13"/>
  <c r="D121" i="13" s="1"/>
  <c r="C120" i="13"/>
  <c r="D120" i="13" s="1"/>
  <c r="C119" i="13"/>
  <c r="D119" i="13" s="1"/>
  <c r="C118" i="13"/>
  <c r="D118" i="13" s="1"/>
  <c r="C117" i="13"/>
  <c r="D117" i="13" s="1"/>
  <c r="C116" i="13"/>
  <c r="D116" i="13" s="1"/>
  <c r="C115" i="13"/>
  <c r="D115" i="13" s="1"/>
  <c r="C114" i="13"/>
  <c r="D114" i="13" s="1"/>
  <c r="C113" i="13"/>
  <c r="D113" i="13" s="1"/>
  <c r="C112" i="13"/>
  <c r="D112" i="13" s="1"/>
  <c r="C111" i="13"/>
  <c r="D111" i="13" s="1"/>
  <c r="C110" i="13"/>
  <c r="D110" i="13" s="1"/>
  <c r="C109" i="13"/>
  <c r="D109" i="13" s="1"/>
  <c r="C108" i="13"/>
  <c r="D108" i="13" s="1"/>
  <c r="C107" i="13"/>
  <c r="D107" i="13" s="1"/>
  <c r="C106" i="13"/>
  <c r="D106" i="13" s="1"/>
  <c r="C105" i="13"/>
  <c r="D105" i="13" s="1"/>
  <c r="C104" i="13"/>
  <c r="D104" i="13" s="1"/>
  <c r="C103" i="13"/>
  <c r="D103" i="13" s="1"/>
  <c r="C102" i="13"/>
  <c r="D102" i="13" s="1"/>
  <c r="C101" i="13"/>
  <c r="D101" i="13" s="1"/>
  <c r="C100" i="13"/>
  <c r="D100" i="13" s="1"/>
  <c r="C99" i="13"/>
  <c r="D99" i="13" s="1"/>
  <c r="C98" i="13"/>
  <c r="D98" i="13" s="1"/>
  <c r="C97" i="13"/>
  <c r="D97" i="13" s="1"/>
  <c r="C95" i="13"/>
  <c r="C91" i="13"/>
  <c r="D91" i="13" s="1"/>
  <c r="C90" i="13"/>
  <c r="D90" i="13" s="1"/>
  <c r="C89" i="13"/>
  <c r="D89" i="13" s="1"/>
  <c r="C88" i="13"/>
  <c r="D88" i="13" s="1"/>
  <c r="C87" i="13"/>
  <c r="D87" i="13" s="1"/>
  <c r="C86" i="13"/>
  <c r="D86" i="13" s="1"/>
  <c r="C85" i="13"/>
  <c r="D85" i="13" s="1"/>
  <c r="C84" i="13"/>
  <c r="D84" i="13" s="1"/>
  <c r="C83" i="13"/>
  <c r="D83" i="13" s="1"/>
  <c r="C82" i="13"/>
  <c r="D82" i="13" s="1"/>
  <c r="C81" i="13"/>
  <c r="D81" i="13" s="1"/>
  <c r="C80" i="13"/>
  <c r="D80" i="13" s="1"/>
  <c r="C79" i="13"/>
  <c r="D79" i="13" s="1"/>
  <c r="C77" i="13"/>
  <c r="D77" i="13" s="1"/>
  <c r="C76" i="13"/>
  <c r="D76" i="13" s="1"/>
  <c r="C75" i="13"/>
  <c r="D75" i="13" s="1"/>
  <c r="C74" i="13"/>
  <c r="D74" i="13" s="1"/>
  <c r="C73" i="13"/>
  <c r="D73" i="13" s="1"/>
  <c r="C70" i="13"/>
  <c r="D70" i="13" s="1"/>
  <c r="C69" i="13"/>
  <c r="D69" i="13" s="1"/>
  <c r="C67" i="13"/>
  <c r="D67" i="13" s="1"/>
  <c r="C65" i="13"/>
  <c r="D65" i="13" s="1"/>
  <c r="C64" i="13"/>
  <c r="D64" i="13" s="1"/>
  <c r="C63" i="13"/>
  <c r="D63" i="13" s="1"/>
  <c r="C62" i="13"/>
  <c r="D62" i="13" s="1"/>
  <c r="C60" i="13"/>
  <c r="D60" i="13" s="1"/>
  <c r="C59" i="13"/>
  <c r="D59" i="13" s="1"/>
  <c r="C58" i="13"/>
  <c r="D58" i="13" s="1"/>
  <c r="C56" i="13"/>
  <c r="D56" i="13" s="1"/>
  <c r="C55" i="13"/>
  <c r="D55" i="13" s="1"/>
  <c r="C53" i="13"/>
  <c r="D53" i="13" s="1"/>
  <c r="C52" i="13"/>
  <c r="D52" i="13" s="1"/>
  <c r="C51" i="13"/>
  <c r="D51" i="13" s="1"/>
  <c r="C50" i="13"/>
  <c r="D50" i="13" s="1"/>
  <c r="C49" i="13"/>
  <c r="D49" i="13" s="1"/>
  <c r="C48" i="13"/>
  <c r="D48" i="13" s="1"/>
  <c r="C47" i="13"/>
  <c r="D47" i="13" s="1"/>
  <c r="C46" i="13"/>
  <c r="D46" i="13" s="1"/>
  <c r="C45" i="13"/>
  <c r="D45" i="13" s="1"/>
  <c r="C44" i="13"/>
  <c r="D44" i="13" s="1"/>
  <c r="C43" i="13"/>
  <c r="D43" i="13" s="1"/>
  <c r="C42" i="13"/>
  <c r="D42" i="13" s="1"/>
  <c r="C41" i="13"/>
  <c r="D41" i="13" s="1"/>
  <c r="C40" i="13"/>
  <c r="D40" i="13" s="1"/>
  <c r="C39" i="13"/>
  <c r="C35" i="13"/>
  <c r="D35" i="13" s="1"/>
  <c r="C34" i="13"/>
  <c r="D34" i="13" s="1"/>
  <c r="C30" i="13"/>
  <c r="D30" i="13" s="1"/>
  <c r="C5" i="13"/>
  <c r="D5" i="13" s="1"/>
  <c r="J151" i="13" l="1"/>
  <c r="D126" i="14"/>
  <c r="E118" i="14"/>
  <c r="E126" i="14" s="1"/>
  <c r="I151" i="13"/>
  <c r="L192" i="13"/>
  <c r="L222" i="13" s="1"/>
  <c r="K222" i="13"/>
  <c r="L188" i="13"/>
  <c r="L190" i="13" s="1"/>
  <c r="K190" i="13"/>
  <c r="K295" i="13"/>
  <c r="K186" i="13"/>
  <c r="K151" i="13"/>
  <c r="K93" i="13"/>
  <c r="L303" i="13"/>
  <c r="L307" i="13" s="1"/>
  <c r="K307" i="13"/>
  <c r="L5" i="13"/>
  <c r="L36" i="13" s="1"/>
  <c r="K36" i="13"/>
  <c r="L295" i="13"/>
  <c r="L186" i="13"/>
  <c r="L151" i="13"/>
  <c r="L93" i="13"/>
  <c r="J36" i="13"/>
  <c r="J295" i="13"/>
  <c r="J303" i="13"/>
  <c r="J307" i="13" s="1"/>
  <c r="I307" i="13"/>
  <c r="J93" i="13"/>
  <c r="I93" i="13"/>
  <c r="D186" i="13"/>
  <c r="F295" i="13"/>
  <c r="G295" i="13"/>
  <c r="C151" i="13"/>
  <c r="E89" i="14"/>
  <c r="E106" i="14" s="1"/>
  <c r="E38" i="14"/>
  <c r="E53" i="14" s="1"/>
  <c r="E15" i="14"/>
  <c r="E27" i="14" s="1"/>
  <c r="D188" i="13"/>
  <c r="C190" i="13"/>
  <c r="C222" i="13"/>
  <c r="D192" i="13"/>
  <c r="D222" i="13" s="1"/>
  <c r="D303" i="13"/>
  <c r="D307" i="13" s="1"/>
  <c r="C307" i="13"/>
  <c r="D95" i="13"/>
  <c r="C93" i="13"/>
  <c r="C186" i="13"/>
  <c r="C295" i="13"/>
  <c r="D224" i="13"/>
  <c r="D295" i="13" s="1"/>
  <c r="C325" i="13"/>
  <c r="D311" i="13"/>
  <c r="D325" i="13" s="1"/>
  <c r="C330" i="13"/>
  <c r="D329" i="13"/>
  <c r="D39" i="13"/>
  <c r="J331" i="13" l="1"/>
  <c r="D330" i="13"/>
  <c r="G329" i="13"/>
  <c r="G330" i="13" s="1"/>
  <c r="G331" i="13" s="1"/>
  <c r="D151" i="13"/>
  <c r="D93" i="13"/>
  <c r="D190" i="13"/>
  <c r="C4" i="7"/>
  <c r="D4" i="7"/>
  <c r="E4" i="7"/>
  <c r="C5" i="7"/>
  <c r="D5" i="7"/>
  <c r="E5" i="7"/>
  <c r="C6" i="7"/>
  <c r="D6" i="7"/>
  <c r="E6" i="7"/>
  <c r="C7" i="7"/>
  <c r="D7" i="7"/>
  <c r="E7" i="7"/>
  <c r="C8" i="7"/>
  <c r="D8" i="7"/>
  <c r="E8" i="7"/>
  <c r="C9" i="7"/>
  <c r="D9" i="7"/>
  <c r="E9" i="7"/>
  <c r="C10" i="7"/>
  <c r="D10" i="7"/>
  <c r="E10" i="7"/>
  <c r="C11" i="7"/>
  <c r="D11" i="7"/>
  <c r="E11" i="7"/>
  <c r="C12" i="7"/>
  <c r="D12" i="7"/>
  <c r="E12" i="7"/>
  <c r="C13" i="7"/>
  <c r="D13" i="7"/>
  <c r="E13" i="7"/>
  <c r="C14" i="7"/>
  <c r="D14" i="7"/>
  <c r="E14" i="7"/>
  <c r="C15" i="7"/>
  <c r="D15" i="7"/>
  <c r="E15" i="7"/>
  <c r="C3" i="7"/>
  <c r="C17" i="7"/>
  <c r="C16" i="5"/>
  <c r="C32" i="5" s="1"/>
  <c r="C3" i="6" s="1"/>
  <c r="C5" i="6" s="1"/>
  <c r="C16" i="7"/>
  <c r="D16" i="5"/>
  <c r="D32" i="5" s="1"/>
  <c r="D3" i="6" s="1"/>
  <c r="D5" i="6" s="1"/>
  <c r="D16" i="7"/>
  <c r="D17" i="7"/>
  <c r="E16" i="5"/>
  <c r="E32" i="5" s="1"/>
  <c r="E3" i="6" s="1"/>
  <c r="E5" i="6" s="1"/>
  <c r="E16" i="7"/>
  <c r="E17" i="7"/>
  <c r="D3" i="7"/>
  <c r="D32" i="7" s="1"/>
  <c r="D4" i="6" s="1"/>
  <c r="E3" i="7"/>
  <c r="E32" i="7" s="1"/>
  <c r="E4" i="6" s="1"/>
  <c r="C17" i="5"/>
  <c r="E17" i="5"/>
  <c r="D17" i="5"/>
  <c r="C18" i="7"/>
  <c r="D18" i="7"/>
  <c r="E18" i="7"/>
  <c r="C18" i="5"/>
  <c r="D18" i="5"/>
  <c r="E18" i="5"/>
  <c r="C19" i="7"/>
  <c r="D19" i="7"/>
  <c r="E19" i="7"/>
  <c r="C19" i="5"/>
  <c r="D19" i="5"/>
  <c r="E19" i="5"/>
  <c r="C20" i="7"/>
  <c r="D20" i="7"/>
  <c r="E20" i="7"/>
  <c r="C20" i="5"/>
  <c r="D20" i="5"/>
  <c r="E20" i="5"/>
  <c r="C21" i="7"/>
  <c r="D21" i="7"/>
  <c r="E21" i="7"/>
  <c r="C21" i="5"/>
  <c r="D21" i="5"/>
  <c r="E21" i="5"/>
  <c r="C22" i="7"/>
  <c r="D22" i="7"/>
  <c r="E22" i="7"/>
  <c r="C22" i="5"/>
  <c r="D22" i="5"/>
  <c r="E22" i="5"/>
  <c r="C23" i="7"/>
  <c r="D23" i="7"/>
  <c r="E23" i="7"/>
  <c r="C23" i="5"/>
  <c r="D23" i="5"/>
  <c r="E23" i="5"/>
  <c r="C24" i="7"/>
  <c r="D24" i="7"/>
  <c r="E24" i="7"/>
  <c r="C24" i="5"/>
  <c r="D24" i="5"/>
  <c r="E24" i="5"/>
  <c r="C25" i="7"/>
  <c r="D25" i="7"/>
  <c r="E25" i="7"/>
  <c r="C25" i="5"/>
  <c r="D25" i="5"/>
  <c r="E25" i="5"/>
  <c r="C26" i="7"/>
  <c r="D26" i="7"/>
  <c r="E26" i="7"/>
  <c r="C26" i="5"/>
  <c r="D26" i="5"/>
  <c r="E26" i="5"/>
  <c r="C27" i="7"/>
  <c r="D27" i="7"/>
  <c r="E27" i="7"/>
  <c r="C27" i="5"/>
  <c r="D27" i="5"/>
  <c r="E27" i="5"/>
  <c r="C28" i="7"/>
  <c r="D28" i="7"/>
  <c r="E28" i="7"/>
  <c r="C28" i="5"/>
  <c r="D28" i="5"/>
  <c r="E28" i="5"/>
  <c r="C29" i="7"/>
  <c r="D29" i="7"/>
  <c r="E29" i="7"/>
  <c r="C29" i="5"/>
  <c r="E29" i="5"/>
  <c r="D29" i="5"/>
  <c r="C30" i="7"/>
  <c r="C32" i="7"/>
  <c r="C4" i="6" s="1"/>
  <c r="D30" i="7"/>
  <c r="E30" i="7"/>
  <c r="C30" i="5"/>
  <c r="D30" i="5"/>
  <c r="E30" i="5"/>
  <c r="D18" i="13" l="1"/>
  <c r="C32" i="13"/>
  <c r="D32" i="13" s="1"/>
  <c r="C31" i="13"/>
  <c r="D31" i="13" l="1"/>
  <c r="C36" i="13"/>
  <c r="D36" i="13"/>
  <c r="D331" i="13" s="1"/>
  <c r="D12" i="14"/>
  <c r="E12" i="14" s="1"/>
  <c r="D9" i="14"/>
  <c r="E9" i="14" s="1"/>
  <c r="D8" i="14"/>
  <c r="E8" i="14" s="1"/>
  <c r="D11" i="14"/>
  <c r="E11" i="14" s="1"/>
  <c r="D10" i="14"/>
  <c r="E10" i="14" s="1"/>
  <c r="B333" i="13" l="1"/>
  <c r="B9" i="15" s="1"/>
  <c r="D7" i="14"/>
  <c r="D13" i="14" s="1"/>
  <c r="D128" i="14" l="1"/>
  <c r="E7" i="14"/>
  <c r="E13" i="14" l="1"/>
  <c r="E128" i="14" s="1"/>
  <c r="B8" i="15" s="1"/>
  <c r="B10" i="15" s="1"/>
</calcChain>
</file>

<file path=xl/sharedStrings.xml><?xml version="1.0" encoding="utf-8"?>
<sst xmlns="http://schemas.openxmlformats.org/spreadsheetml/2006/main" count="2248" uniqueCount="611">
  <si>
    <t>SISTEMA DE FRENOS</t>
  </si>
  <si>
    <t>SISTEMA ELÉCTRICO</t>
  </si>
  <si>
    <t>MOTOR</t>
  </si>
  <si>
    <t>ITEM</t>
  </si>
  <si>
    <t>Nombre del activo</t>
  </si>
  <si>
    <t>V/R unitario</t>
  </si>
  <si>
    <t>Iva 16%</t>
  </si>
  <si>
    <t>Total con Iva</t>
  </si>
  <si>
    <t>Automovil Chevrolet Chevy Taxi</t>
  </si>
  <si>
    <t>Automovil Hyundai Accent GLS</t>
  </si>
  <si>
    <t>Automovil Hyundai Atos Prime GL</t>
  </si>
  <si>
    <t>Automovil Kia Rio</t>
  </si>
  <si>
    <t>Automovil Mazda 323 NTI</t>
  </si>
  <si>
    <t>Automovil Mazda 626 GLX</t>
  </si>
  <si>
    <t>Automovil Nissan sentra</t>
  </si>
  <si>
    <t>Automovil renault Logan</t>
  </si>
  <si>
    <t>Automovil Renault Symbol</t>
  </si>
  <si>
    <t>Automovil Renault Scala</t>
  </si>
  <si>
    <t>Automovil Volkswagen Gol</t>
  </si>
  <si>
    <t>Automovil Volkswagen Jetta</t>
  </si>
  <si>
    <t>Item</t>
  </si>
  <si>
    <t>TOTAL</t>
  </si>
  <si>
    <t>REPUESTOS</t>
  </si>
  <si>
    <t>FORMATO CONSOLIDADO COSTOS DE REPUESTOS</t>
  </si>
  <si>
    <t>FORMATO CONSOLIDADO COSTOS DE MANO DE OBRA</t>
  </si>
  <si>
    <t>MANO DE OBRA</t>
  </si>
  <si>
    <t>Automovil BMW</t>
  </si>
  <si>
    <t>Camioneta Chevrolet Rodeo</t>
  </si>
  <si>
    <t>Camioneta Chevrolet Luv</t>
  </si>
  <si>
    <t>Camioneta Ford Escape</t>
  </si>
  <si>
    <t>Camioneta Ford ECONOLINE E250</t>
  </si>
  <si>
    <t>Camioneta Hyundai  TERRACAM SW</t>
  </si>
  <si>
    <t>Camioneta Jeep GRAN CHEROKEE</t>
  </si>
  <si>
    <t>Camioneta KIA SPORTAGE LX</t>
  </si>
  <si>
    <t>Camioneta KIA MOHAVE</t>
  </si>
  <si>
    <t>Camioneta Mazda BT 50</t>
  </si>
  <si>
    <t>Camioneta Mitsubishi L 300</t>
  </si>
  <si>
    <t>Camioneta Nissan Frontier</t>
  </si>
  <si>
    <t>Camioneta Nissan Pathfinder</t>
  </si>
  <si>
    <t>Camioneta Toyota Prado</t>
  </si>
  <si>
    <t>Camioneta Toyota Runner</t>
  </si>
  <si>
    <t>Camioneta Volkswagen Amarok</t>
  </si>
  <si>
    <t>FORMATO PROPUESTA GENERAL MANO DE OBRA Y REPUESTOS</t>
  </si>
  <si>
    <t>Firma Representante Legal</t>
  </si>
  <si>
    <t>Nombre Representante legal:</t>
  </si>
  <si>
    <t>Nit No.</t>
  </si>
  <si>
    <t>Dirección:</t>
  </si>
  <si>
    <t xml:space="preserve">Teléfono: </t>
  </si>
  <si>
    <t>SISTEMA DE TRANSFERENCIA</t>
  </si>
  <si>
    <t>ACCESORIOS</t>
  </si>
  <si>
    <t>CAMBIO GUAYA ACELERADOR</t>
  </si>
  <si>
    <t>CAMBIO GUAYA CHOKE</t>
  </si>
  <si>
    <t>LUBRICAR GUAYAS</t>
  </si>
  <si>
    <t>COMPROBACION NIVELES</t>
  </si>
  <si>
    <t>CAMBIO CAPUCHON BUJIA</t>
  </si>
  <si>
    <t>CAMBIO BOMBA COMBUSTIBLE</t>
  </si>
  <si>
    <t>DIAGNOSTICO MOTOR</t>
  </si>
  <si>
    <t>CAMBIO RETENEDOR BOMBA AGUA</t>
  </si>
  <si>
    <t>CAMBIO BOMBA ACEITE MOTOR</t>
  </si>
  <si>
    <t>CAMBIO CAUCHOS O SELLOS DE VALVULAS</t>
  </si>
  <si>
    <t>REPARACION MOTOR A</t>
  </si>
  <si>
    <t>CAMBIO EMBRAGUE</t>
  </si>
  <si>
    <t>CAMBIO EMPAQUE TAPA EMBRAGUE</t>
  </si>
  <si>
    <t>CAMBIO DISCOS EMBRAGUE</t>
  </si>
  <si>
    <t>CAMBIO MANIGUETA EMBRAGUE</t>
  </si>
  <si>
    <t>CAMBIO GUAYA EMBRAGUE</t>
  </si>
  <si>
    <t>CAMBIO RETENEDOR PINON SALIDA</t>
  </si>
  <si>
    <t>CAMBIO KIT ARRASTRE</t>
  </si>
  <si>
    <t>CAMBIO MANDO EMBRAGUE</t>
  </si>
  <si>
    <t>CAMBIO RETENEDOR EJE DE SALIDA</t>
  </si>
  <si>
    <t>CAMBIO PERA NEUTRO</t>
  </si>
  <si>
    <t>REPARACION CAJA VELOCIDADES( Motor B)</t>
  </si>
  <si>
    <t>CAMBIO RETENEDOR TELESCOPICCOS</t>
  </si>
  <si>
    <t>REVISION Y/O CAMBIO AMORTIGUADOR TRASERO</t>
  </si>
  <si>
    <t>CAMBIO BUJE AMORTIGUADOR TRASERO</t>
  </si>
  <si>
    <t>GRADUAR AMORTIGUADOR TRASERO</t>
  </si>
  <si>
    <t>CAMBIO EJE RUEDA DELANTERA</t>
  </si>
  <si>
    <t>CAMBIO EJE RUEDA TRASERA</t>
  </si>
  <si>
    <t>CAMBIO RODAMIENTO DELANTEROS</t>
  </si>
  <si>
    <t>CAMBIO RODAMIENTO TRASEROS</t>
  </si>
  <si>
    <t>ENGRASAR RODAMIENTOS DELANTEROS/TRASEROS</t>
  </si>
  <si>
    <t>CAMBIAR CUNAS DIRECCION</t>
  </si>
  <si>
    <t>CAMBIAR PASTILLAS DELANTERAS</t>
  </si>
  <si>
    <t>CAMBIO BOMBA FRENOS</t>
  </si>
  <si>
    <t>CAMBIO DISCO FRENO DELANTEROS</t>
  </si>
  <si>
    <t>CAMBIO DISCO FRENO TRASEROS</t>
  </si>
  <si>
    <t>CAMBIO MORDAZA</t>
  </si>
  <si>
    <t>CAMBIO GUAYA FRENO</t>
  </si>
  <si>
    <t>CAMBIO MANGUERA FRENO</t>
  </si>
  <si>
    <t>CAMBIO LIQUIDO FRENOS</t>
  </si>
  <si>
    <t>CAMBIO PERA PEDAL FRENO</t>
  </si>
  <si>
    <t>ARREGLO MOTOR DE ARRANQUE</t>
  </si>
  <si>
    <t>CAMBIO PITO</t>
  </si>
  <si>
    <t>ARREGLO CONJUNTO SIRENA</t>
  </si>
  <si>
    <t>CAMBIAR MOTOR ARRANQUE</t>
  </si>
  <si>
    <t>ARREGLO PLANTA DE LUCES STROBERT</t>
  </si>
  <si>
    <t>DIAGNOSTICO SISTEMA REFRIGERACION MOTOR</t>
  </si>
  <si>
    <t>CAMBIO TERMOSTATO</t>
  </si>
  <si>
    <t>PURGA SISTEMA REFRIGERACION</t>
  </si>
  <si>
    <t>CAMBIO MANGUERAS RADIADOR</t>
  </si>
  <si>
    <t>DESPINCHAR LLANTA</t>
  </si>
  <si>
    <t>CAMBIO PATA O PARAL LATERAL</t>
  </si>
  <si>
    <t>INSTALACION O CAMBIO SIRENA</t>
  </si>
  <si>
    <t>TENSIONAR Y LUBRICAR CADENA KIT ARRASTRE</t>
  </si>
  <si>
    <t>CAMBIO EMPAQUE/RETENEDOR SELECTOR CAMBIOS</t>
  </si>
  <si>
    <t>CAMBIAR PASTILLAS O BANDAS TRASERAS</t>
  </si>
  <si>
    <t>DIAGNOSTICO GENERAL DE SISTEMA ELECTRICO Y ESCANER</t>
  </si>
  <si>
    <t>CAMBIO AUTOMATICO (ARRANQUE)</t>
  </si>
  <si>
    <t>MANTENIMIENTO COMPLETO (INCLUYE COMBOS SINCRONIZACION + MANTENIMIENTO GENERAL DE FRENOS + MANTENIMIENTO TREN DELANTERO + REVISION ELECTRICA + CORRECCION DE FUGAS Y AJUSTE DE MOTOR + CAMBIO DE ACEITE Y FILTROS).</t>
  </si>
  <si>
    <t>1.1</t>
  </si>
  <si>
    <t>1.2</t>
  </si>
  <si>
    <t>1.3</t>
  </si>
  <si>
    <t>1.4</t>
  </si>
  <si>
    <t>1.5</t>
  </si>
  <si>
    <t>2.1</t>
  </si>
  <si>
    <t>2.2</t>
  </si>
  <si>
    <t>2.3</t>
  </si>
  <si>
    <t>2.4</t>
  </si>
  <si>
    <t>2.5</t>
  </si>
  <si>
    <t>2.6</t>
  </si>
  <si>
    <t>3.1</t>
  </si>
  <si>
    <t>3.3</t>
  </si>
  <si>
    <t>3.2</t>
  </si>
  <si>
    <t>3.4</t>
  </si>
  <si>
    <t>3.5</t>
  </si>
  <si>
    <t>4.1</t>
  </si>
  <si>
    <t>4.2</t>
  </si>
  <si>
    <t>4.3</t>
  </si>
  <si>
    <t>4.4</t>
  </si>
  <si>
    <t>4.5</t>
  </si>
  <si>
    <t>4.6</t>
  </si>
  <si>
    <t>4.7</t>
  </si>
  <si>
    <t>4.8</t>
  </si>
  <si>
    <t>4.9</t>
  </si>
  <si>
    <t>4.10</t>
  </si>
  <si>
    <t>4.11</t>
  </si>
  <si>
    <t>4.12</t>
  </si>
  <si>
    <t>4.13</t>
  </si>
  <si>
    <t>5.1</t>
  </si>
  <si>
    <t>5.2</t>
  </si>
  <si>
    <t>5.3</t>
  </si>
  <si>
    <t>5.4</t>
  </si>
  <si>
    <t>5.5</t>
  </si>
  <si>
    <t>5.6</t>
  </si>
  <si>
    <t>5.7</t>
  </si>
  <si>
    <t>5.8</t>
  </si>
  <si>
    <t>5.9</t>
  </si>
  <si>
    <t>6.1</t>
  </si>
  <si>
    <t>7.1</t>
  </si>
  <si>
    <t>7.2</t>
  </si>
  <si>
    <t>7.3</t>
  </si>
  <si>
    <t>7.4</t>
  </si>
  <si>
    <t>7.5</t>
  </si>
  <si>
    <t>7.6</t>
  </si>
  <si>
    <t>7.7</t>
  </si>
  <si>
    <t>7.8</t>
  </si>
  <si>
    <t>7.9</t>
  </si>
  <si>
    <t>7.10</t>
  </si>
  <si>
    <t>8.1</t>
  </si>
  <si>
    <t>8.2</t>
  </si>
  <si>
    <t>8.3</t>
  </si>
  <si>
    <t>8.4</t>
  </si>
  <si>
    <t>8.5</t>
  </si>
  <si>
    <t>8.6</t>
  </si>
  <si>
    <t>8.7</t>
  </si>
  <si>
    <t>9.1</t>
  </si>
  <si>
    <t>9.2</t>
  </si>
  <si>
    <t>9.3</t>
  </si>
  <si>
    <t>9.4</t>
  </si>
  <si>
    <t>10.1</t>
  </si>
  <si>
    <t>10.2</t>
  </si>
  <si>
    <t>10.3</t>
  </si>
  <si>
    <t>REVISIONES PERIODICAS</t>
  </si>
  <si>
    <t>SINCRONIZACION</t>
  </si>
  <si>
    <t>SISTEMA DE SUSPENSION</t>
  </si>
  <si>
    <t>SISTEMA DE DIRECCION</t>
  </si>
  <si>
    <t>SISTEMA DE REFRIGERACION</t>
  </si>
  <si>
    <t>SUBTOTAL</t>
  </si>
  <si>
    <t>IVA</t>
  </si>
  <si>
    <t>PRECIO TOTAL</t>
  </si>
  <si>
    <t>1.6</t>
  </si>
  <si>
    <t>MANTEINIMENTO PREVENTIVO (INCLUYE SINCRONIZACION + MANTENIMIENTO GENERAL DE FRENOS)</t>
  </si>
  <si>
    <t>1.7</t>
  </si>
  <si>
    <t xml:space="preserve">MANTENIMIENTO BASICO (INCLUYE CAMBIO DE ACEITE Y FILTRO + PASTILLAS Y/O BANDAS SEGÚN CORRESPONDA </t>
  </si>
  <si>
    <t>SINCRONIZACION (INCLUYE REVISION Y LUBRICACION DE GUAYAS, CALIBRACION DE VALVULAS, LIMPIEZA CUERPO DE ACELERACION YA SEA UN MOTOR INYECTADO O CARBURADO, LAVADO DE INYECTORES POR ULTRASONIDO, CAMBIO DE FILTROS, CAMBIO O MANTENIMIENTO DE BUJIAS, CALIBRACION DE SENSORES Y REVISION ELECTRICA GENERAL).</t>
  </si>
  <si>
    <t>MANTENIMIENTO GENERAL DE FRENOS (INCLUYE LIMPIEZA PROFUNDA DE MORDASAS Y/O CAMPANA, MANTENIMIENTO BOMBAS DE FRENO, MANTENIMIENTO DE CILINDROS CON CAMBIO DE O-RINGS, CAMBIO DE LIQUIDO DE FRENOS SEGUN CORRESPONDA, PURGA DE FRENOS,REVISION Y LUBRICACION DE GUAYAS, CAMBIO DE PASTILLAS SEGUN CORRESPONDA, CAMBIO O MANTENIMIENTO DE BANDAS SEGÚN CORRESPONDA.</t>
  </si>
  <si>
    <t>MANTENIMIENTO RAPIDO (INCLUYE LAVADO, LUBRICACION Y AJUSTE DE CADENA,REVISION Y LUBRICACION DE GUAYAS, AJUSTE DE FRENOS , CAMBIO DE ACEITE Y FILTRO DE ACEITE SI LO REQUIERE. INSPECCION DE REFRIGERANTE)</t>
  </si>
  <si>
    <t>MANTENIMIENTO TREN DELANTERO (INCLUYE REVISION Y LUBRICACION DE GUAYAS, MANTENIMIENTO O CAMBIO DE CUNAS DE DIRECCION, LIMPIEZA Y ENGRASE DE EJE, REVISION Y CAMBIO DE RODAMIENTOS SI ES NECESARIO, MANTENIMIENTO DE BARRAS DE SUSPENSION CON CAMBIO DE ACEITE DE BARRAS Y SI ES NECESARIO CAMBIO DE RETENEDORES TELESCOPICOS.)</t>
  </si>
  <si>
    <t>3.6</t>
  </si>
  <si>
    <t>CAMBIO ACEITE Y FILTRO DE ACEITE</t>
  </si>
  <si>
    <t>6.2</t>
  </si>
  <si>
    <t>CENTRADO, COBALADO Y BALANCEADO DE RINES (INCLUYE EL ARME Y DESARME)</t>
  </si>
  <si>
    <r>
      <rPr>
        <b/>
        <sz val="11"/>
        <color rgb="FF00B050"/>
        <rFont val="Arial"/>
        <family val="2"/>
      </rPr>
      <t>NOTA No. 3. Lavado motor</t>
    </r>
    <r>
      <rPr>
        <sz val="11"/>
        <color rgb="FF00B050"/>
        <rFont val="Arial"/>
        <family val="2"/>
      </rPr>
      <t>: Lavar cuidadosamente el motor sin causar daño alguno en las partes eléctricas y electrónicas, utilizar el desengrasante adecuado para no causar desgaste prematura en partes plásticas, mangueras del sistema de refrigeración. Los daños y/o fallas de tipo eléctrico y electrónico ocasionadas en la prestación del servicio serán asumidas por el contratista en su TOTALIDAD</t>
    </r>
  </si>
  <si>
    <r>
      <t xml:space="preserve">NOTA No. 5. </t>
    </r>
    <r>
      <rPr>
        <sz val="11"/>
        <color rgb="FF00B050"/>
        <rFont val="Arial"/>
        <family val="2"/>
      </rPr>
      <t>durante la ejecución de los servicio de mantenimiento que requieran de el servicio de prensa, rectificar las piezas y las roscas, deben ser incluidos estos servicios en el valor de la mano de obra la FGN, no cancelará estos servicios por separado.</t>
    </r>
  </si>
  <si>
    <r>
      <rPr>
        <b/>
        <sz val="11"/>
        <color rgb="FF00B050"/>
        <rFont val="Arial"/>
        <family val="2"/>
      </rPr>
      <t xml:space="preserve">NOTA No. 2: </t>
    </r>
    <r>
      <rPr>
        <sz val="11"/>
        <color rgb="FF00B050"/>
        <rFont val="Arial"/>
        <family val="2"/>
      </rPr>
      <t>para los servicios de mantenimiento general (frenos, suspensión, sincronización, alternador, motor, arranque etc.), se debe efectuar dichas reparaciones previos diagnostico del sistema sin ningún costo para la entidad, en caso que el diagnostico diga que no hay necesidad de efectuar el cambio total de las piezas descritas únicamente el contratista debe cotizar la mano de obra y los repuestos que realmente se cambien previa supervisión del personal técnico de la FGN</t>
    </r>
  </si>
  <si>
    <t>SINCRONIZACIÓN</t>
  </si>
  <si>
    <t>AGUJAS DEL CARBURADOR</t>
  </si>
  <si>
    <t>BASE Y PUNZON</t>
  </si>
  <si>
    <t>BUJIA</t>
  </si>
  <si>
    <t>CHICLER DE ALTA</t>
  </si>
  <si>
    <t>CHICLER DE MINIMA</t>
  </si>
  <si>
    <t>COMANDO ACELERADOR</t>
  </si>
  <si>
    <t>CORTINA DEL CARBURADOR</t>
  </si>
  <si>
    <t>FILTRO DE AIRE</t>
  </si>
  <si>
    <t>FILTRO COMBUSTIBLE</t>
  </si>
  <si>
    <t>GUAYA ACELERADOR</t>
  </si>
  <si>
    <t>GUAYA CHOQUE</t>
  </si>
  <si>
    <t>PULVERIZADOR</t>
  </si>
  <si>
    <t>TENSOR GUAYA ACELERADOR</t>
  </si>
  <si>
    <t>DIAFRAGMA CARBURADOR</t>
  </si>
  <si>
    <t>LLAVE PASO COMBUSTIBLE</t>
  </si>
  <si>
    <t>CARRETEL ACELERADOR</t>
  </si>
  <si>
    <t>RESORTE</t>
  </si>
  <si>
    <t>MANGUERA LLAVE PASO COMBUSTIBLE</t>
  </si>
  <si>
    <t>MANGUERA ADMISION</t>
  </si>
  <si>
    <t>BASE PULVERIZADOR</t>
  </si>
  <si>
    <t>SURTIDOR</t>
  </si>
  <si>
    <t>KIT CARBURADOR</t>
  </si>
  <si>
    <t>DIFUSOR</t>
  </si>
  <si>
    <t>PASTAS DESLIZANTES</t>
  </si>
  <si>
    <t>BOMBA COMBUSTIBLE</t>
  </si>
  <si>
    <t>EMPAQUE CARBURADOR</t>
  </si>
  <si>
    <t>CAUCHO O EMPAQUE CONECTOR CARBURADOR</t>
  </si>
  <si>
    <t>FLOTADOR CARBURADOR</t>
  </si>
  <si>
    <t>INYECTOR</t>
  </si>
  <si>
    <t>GUAYA CHOKE</t>
  </si>
  <si>
    <t>CHOKE</t>
  </si>
  <si>
    <t>MOTOR COMPLETO</t>
  </si>
  <si>
    <t>BLOQUE</t>
  </si>
  <si>
    <t>CIGUEÑAL</t>
  </si>
  <si>
    <t>CULATA</t>
  </si>
  <si>
    <t>KIT PISTON</t>
  </si>
  <si>
    <t>JUEGO BALANCINES A/E</t>
  </si>
  <si>
    <t>JUEGO PASADOR BALANCINES A/E</t>
  </si>
  <si>
    <t>KIT BIELA</t>
  </si>
  <si>
    <t>BOMBA ACEITE MOTOR</t>
  </si>
  <si>
    <t>BUJES EJE LEVAS</t>
  </si>
  <si>
    <t>BUJES BALANCIN</t>
  </si>
  <si>
    <t>CADENILLA</t>
  </si>
  <si>
    <t>CAUCHO DE ADMISION</t>
  </si>
  <si>
    <t>CILINDRO MOTOR</t>
  </si>
  <si>
    <t>EJE DE LEVAS</t>
  </si>
  <si>
    <t>EMPAQUE CABEZA DE FUERZA</t>
  </si>
  <si>
    <t>EMPAQUE CARTER</t>
  </si>
  <si>
    <t>EMPAQUE CILINDRO</t>
  </si>
  <si>
    <t>EMPAQUE CULATA</t>
  </si>
  <si>
    <t>EMPAQUE CULATIN</t>
  </si>
  <si>
    <t>EMPAQUE TAPA VOLANTE</t>
  </si>
  <si>
    <t>EMPAQUE TENSOR CADENILLA</t>
  </si>
  <si>
    <t>FILTRO DE ACEITE</t>
  </si>
  <si>
    <t>GUIA CADENILLA</t>
  </si>
  <si>
    <t>GUIA TENSOR CADENILLA</t>
  </si>
  <si>
    <t>GUIA VALVULA</t>
  </si>
  <si>
    <t>KIT EMPAQUES CABEZA DE FUERZA</t>
  </si>
  <si>
    <t>RETENEDOR CIGUENAL</t>
  </si>
  <si>
    <t>RODAMIENTO CIGUENAL</t>
  </si>
  <si>
    <t>SELLOS DE VALVULAS</t>
  </si>
  <si>
    <t>TAPA CULATA</t>
  </si>
  <si>
    <t>TAPA FILTRO DE ACEITE</t>
  </si>
  <si>
    <t>TAPA VOLANTE</t>
  </si>
  <si>
    <t>TAPON  ACEITE</t>
  </si>
  <si>
    <t>TAPON CARTER</t>
  </si>
  <si>
    <t>TENSOR CADENILLA</t>
  </si>
  <si>
    <t>JUEGO VALVULAS ADMISION Y ESCAPE</t>
  </si>
  <si>
    <t>CULATIN</t>
  </si>
  <si>
    <t>aceite 10w-30 (S.I) (para uso en motocicletas nuevas o recien reparadas)</t>
  </si>
  <si>
    <t>ACEITE 4T  20W50 (S.I.)</t>
  </si>
  <si>
    <t>TORNILLO DE LUBRICACION</t>
  </si>
  <si>
    <t>PATA DE ENCENDIDO</t>
  </si>
  <si>
    <t>TAPA BOMBA ACEITE</t>
  </si>
  <si>
    <t>KIT RETENEDORES MOTOR</t>
  </si>
  <si>
    <t>CAMISA CILINDRO</t>
  </si>
  <si>
    <t>DIAFRAGMA</t>
  </si>
  <si>
    <t>KIT BUJES TRAPECIO - CHASIS</t>
  </si>
  <si>
    <t>RODAMIENTO VOLANTE</t>
  </si>
  <si>
    <t>CUNA O MEDIALUNA</t>
  </si>
  <si>
    <t>RODAMIENTO CONTRABALANCEO</t>
  </si>
  <si>
    <t>SELECTOR DE CAMBIOS</t>
  </si>
  <si>
    <t>BUJE TENSOR CADENA</t>
  </si>
  <si>
    <t>BUJES CONTROL CAMBIO</t>
  </si>
  <si>
    <t>BUJES EMBRAGUE</t>
  </si>
  <si>
    <t>BUJES PORTA PLATO</t>
  </si>
  <si>
    <t>CABLE GUAYA EMBRAGUE</t>
  </si>
  <si>
    <t>CANASTILLAS VARILLA DE EMBRAGUE</t>
  </si>
  <si>
    <t>DISCOS EMBRAGUE</t>
  </si>
  <si>
    <t>EJE DE CAMBIOS</t>
  </si>
  <si>
    <t>KIT EMBRAGUE</t>
  </si>
  <si>
    <t>EMPAQUETADURA CAJA VELOCIDADES</t>
  </si>
  <si>
    <t>GUAYA EMBRAGUE</t>
  </si>
  <si>
    <t>HORQUILLA DE CAJA N° 1</t>
  </si>
  <si>
    <t>HORQUILLA DE CAJA NO. 2</t>
  </si>
  <si>
    <t>HORQUILLA DE CAJA N° 3</t>
  </si>
  <si>
    <t>PLACA EMBRAGUE</t>
  </si>
  <si>
    <t>SEPARADOR DISCOS EMBRAGUE</t>
  </si>
  <si>
    <t>MANIGUETA EMBRAGUE</t>
  </si>
  <si>
    <t>PALANCA DE CAMBIOS</t>
  </si>
  <si>
    <t>PEDAL O PALANCA CAMBIOS</t>
  </si>
  <si>
    <t>PLATO KIT ARRASTRE</t>
  </si>
  <si>
    <t>PRENSA EMBRAGUE</t>
  </si>
  <si>
    <t>RESORTE EMBRAGUE</t>
  </si>
  <si>
    <t>RETENEDOR EJE DE CAMBIOS</t>
  </si>
  <si>
    <t>RETENEDOR VARILLA EMBRAGUE</t>
  </si>
  <si>
    <t>RETENEDOR LEVA EMBRAGUE</t>
  </si>
  <si>
    <t>RETENEDOR PALANCA CAMBIOS</t>
  </si>
  <si>
    <t>RETENEDOR PINON SALIDA</t>
  </si>
  <si>
    <t>SOPORTE MANIGUETA EMBRAGUE</t>
  </si>
  <si>
    <t>TAPA EMBRAGUE</t>
  </si>
  <si>
    <t>TAPA PINON DE ARRASTRE</t>
  </si>
  <si>
    <t>TENSOR GUAYA EMBRAGUE</t>
  </si>
  <si>
    <t>VARILLA EMBRAGUE</t>
  </si>
  <si>
    <t>EMPAQUE TAPA EMBRAGUE</t>
  </si>
  <si>
    <t>ACEITE CAJA (S.I.)</t>
  </si>
  <si>
    <t>RODAMIENTO CAJA</t>
  </si>
  <si>
    <t>TAMBOR EMBRAGUE</t>
  </si>
  <si>
    <t>RODAMIENTO EMBRAGUE O PLACA EMBRAGUE</t>
  </si>
  <si>
    <t>LEVA EMBRAGUE</t>
  </si>
  <si>
    <t>CORONA EMBRAGUE</t>
  </si>
  <si>
    <t>CANASTA EMBRAGUE</t>
  </si>
  <si>
    <t>MANGUERA EMBRAGUE</t>
  </si>
  <si>
    <t>PATA DEL CRANK</t>
  </si>
  <si>
    <t>JUEGO CAUCHOS PRENSA</t>
  </si>
  <si>
    <t>CAUCHOS ARANA KIT ARRASTRE</t>
  </si>
  <si>
    <t>LUBRICANTE CADENA</t>
  </si>
  <si>
    <t>PERA O SENSOR NEUTRO</t>
  </si>
  <si>
    <t>EMPAQUE Y RETENEDOR SELECTOR CAMBIOS</t>
  </si>
  <si>
    <t>RODAMIENTO TAPA PRESION</t>
  </si>
  <si>
    <t>ARANDELA PINADORA EJE SALIDA</t>
  </si>
  <si>
    <t>PINON VELOCIDAD</t>
  </si>
  <si>
    <t>EJE CONDUCTOR - BARRA HORQUILLA</t>
  </si>
  <si>
    <t>EJE CONDUCIDO</t>
  </si>
  <si>
    <t>KIT SPROKET (PORTA-CAUCHOS-BUJE)</t>
  </si>
  <si>
    <t>SISTEMA DE SUSPENSIÓN</t>
  </si>
  <si>
    <t>BUJE AMORTIGUADOR TRASERO</t>
  </si>
  <si>
    <t>BUJE TIJERA</t>
  </si>
  <si>
    <t>BUJES AMORTIGUADOR DELANTERO</t>
  </si>
  <si>
    <t>BUJES TIJERA</t>
  </si>
  <si>
    <t>BUJES SUSPENSION</t>
  </si>
  <si>
    <t>CANASTILLA SUSPENSION</t>
  </si>
  <si>
    <t>EJE RUEDA DELANTERA</t>
  </si>
  <si>
    <t>EJE RUEDA TRASERA</t>
  </si>
  <si>
    <t>KIT RADIOS DELANTEROS</t>
  </si>
  <si>
    <t>KIT RADIOS TRASEROS</t>
  </si>
  <si>
    <t>LLANTA DELANTERA</t>
  </si>
  <si>
    <t>LLANTA TRASERA</t>
  </si>
  <si>
    <t>MANZANA DELANTERA</t>
  </si>
  <si>
    <t>MANZANA TRASERA</t>
  </si>
  <si>
    <t>MONOSHOCK</t>
  </si>
  <si>
    <t>NEUMATICO DELANTERO</t>
  </si>
  <si>
    <t>NEUMATICO TRASERO</t>
  </si>
  <si>
    <t>RETENEDOR TELESCOPICO</t>
  </si>
  <si>
    <t>BUJE RUEDA DELANTERA O TRASERA</t>
  </si>
  <si>
    <t>RODAMIENTO RUEDA DELANTERA</t>
  </si>
  <si>
    <t>RODAMIENTO RUEDA TRASERA</t>
  </si>
  <si>
    <t>TELESCOPICOS</t>
  </si>
  <si>
    <t>ACEITE TELESCOPICOS (Fork oil 10w)</t>
  </si>
  <si>
    <t>BALANCIN SUSPENSION TRASERA</t>
  </si>
  <si>
    <t>BARRA TELESCOPICA 1</t>
  </si>
  <si>
    <t>BAJAR CORAZA - CAMBIO NEUMATICO</t>
  </si>
  <si>
    <t>DESPINCHADOR - ESPUMA COMPRIMIDA</t>
  </si>
  <si>
    <t>RODAMIENTO PORTA PLATO</t>
  </si>
  <si>
    <t>PASADOR TIJERA</t>
  </si>
  <si>
    <t>BOMBA AMORTIGUADOR</t>
  </si>
  <si>
    <t>FUELLE O GUARDAPOLVO TELESCOPICO</t>
  </si>
  <si>
    <t>SUPLEMENTO RIN</t>
  </si>
  <si>
    <t>VALVULA SELLOMATICA</t>
  </si>
  <si>
    <t>SISTEMA DE DIRECCIÓN</t>
  </si>
  <si>
    <t>CUNAS DIRECCION</t>
  </si>
  <si>
    <t>JUEGO T DIRECCION</t>
  </si>
  <si>
    <t>BANDAS FRENOS TRASEROS</t>
  </si>
  <si>
    <t>BANDAS FRENOS DELANTEROS</t>
  </si>
  <si>
    <t>BOMBA DE FRENO DELANTERO</t>
  </si>
  <si>
    <t>BOMBA DE FRENO TRASERO</t>
  </si>
  <si>
    <t>CAMPANA FRENO</t>
  </si>
  <si>
    <t>DISCO FRENO DELANTERO</t>
  </si>
  <si>
    <t>DISCO FRENO TRASERO</t>
  </si>
  <si>
    <t>EMPAQUETADURA BOMBA FRENO TRASERO</t>
  </si>
  <si>
    <t>EMPAQUETADURA MORDAZA</t>
  </si>
  <si>
    <t>GUAYA FRENO</t>
  </si>
  <si>
    <t>KALIPERS</t>
  </si>
  <si>
    <t>KIT EMPAQUES MORDAZA TRASERA</t>
  </si>
  <si>
    <t>KIT PISTON MORDAZA DELANTERA</t>
  </si>
  <si>
    <t>KIT PISTON MORDAZA TRASERA</t>
  </si>
  <si>
    <t>LIQUIDO FRENOS</t>
  </si>
  <si>
    <t>MANGUERA DE FRENO DELANTERO</t>
  </si>
  <si>
    <t>MANGUERA DE FRENO TRASERO</t>
  </si>
  <si>
    <t>MANIGUETA FRENO</t>
  </si>
  <si>
    <t>MORDAZA DELANTERA</t>
  </si>
  <si>
    <t>MORDAZA TRASERA</t>
  </si>
  <si>
    <t>PASADOR PASTILLAS</t>
  </si>
  <si>
    <t>PASTILLAS FRENOS DELANTERAS</t>
  </si>
  <si>
    <t>PASTILLAS FRENOS TRASEROS</t>
  </si>
  <si>
    <t>SOPORTE MORDAZA</t>
  </si>
  <si>
    <t>RESORTE BANDA</t>
  </si>
  <si>
    <t>PALANCA FRENO</t>
  </si>
  <si>
    <t>GUIA ANTIRRUIDO PASTILLAS</t>
  </si>
  <si>
    <t>PORTA BANDA</t>
  </si>
  <si>
    <t>BUJE FRENO</t>
  </si>
  <si>
    <t>LEVA FRENO</t>
  </si>
  <si>
    <t>AUTOMATICO ARRANQUE</t>
  </si>
  <si>
    <t>BATERIA</t>
  </si>
  <si>
    <t>BENDIX</t>
  </si>
  <si>
    <t>BOBINA DINAMO</t>
  </si>
  <si>
    <t>BOBINA PULSORA</t>
  </si>
  <si>
    <t>BOBINA DE ALTA</t>
  </si>
  <si>
    <t>BOMBILLO STOP</t>
  </si>
  <si>
    <t>BOMBILLO DIRECCIONAL</t>
  </si>
  <si>
    <t>BOMBILLO FAROLA</t>
  </si>
  <si>
    <t>BOMBILLO TABLERO</t>
  </si>
  <si>
    <t>BOMBILLO VIGIA</t>
  </si>
  <si>
    <t>BUJES MOTOR DE ARRANQUE</t>
  </si>
  <si>
    <t>CDI</t>
  </si>
  <si>
    <t>CEBOLLA</t>
  </si>
  <si>
    <t>CILINDRO SWITCH</t>
  </si>
  <si>
    <t>COMANDO DE ENCENDIDO</t>
  </si>
  <si>
    <t>COMANDO LUCES</t>
  </si>
  <si>
    <t>COMANDO LUCES DERECHO</t>
  </si>
  <si>
    <t>COMANDO LUCES IZQUIERDO</t>
  </si>
  <si>
    <t>CORONA DE ENCENDIDO</t>
  </si>
  <si>
    <t>DIODO</t>
  </si>
  <si>
    <t>ESCOBILLA</t>
  </si>
  <si>
    <t>FAROLA</t>
  </si>
  <si>
    <t>FLASCHER</t>
  </si>
  <si>
    <t>INSTALACION ELECTRICA</t>
  </si>
  <si>
    <t>INTERRUPTOR ENCENDIDO</t>
  </si>
  <si>
    <t>MOTOR ARRANQUE</t>
  </si>
  <si>
    <t>MOTOVENTILADOR</t>
  </si>
  <si>
    <t>PERA ACEITE</t>
  </si>
  <si>
    <t>PERA MANIGUETA EMBRAGUE</t>
  </si>
  <si>
    <t>PERA FRENO</t>
  </si>
  <si>
    <t>PITO</t>
  </si>
  <si>
    <t>PLATO BOBINA</t>
  </si>
  <si>
    <t>PORTA ESCOBILLAS</t>
  </si>
  <si>
    <t>PORTAFUSIBLES AUTOMATICO COMPLETO</t>
  </si>
  <si>
    <t>PROTECTOR SWITCHS</t>
  </si>
  <si>
    <t>RAMAL ELECTRICO</t>
  </si>
  <si>
    <t>REGULADOR DE CORRIENTE</t>
  </si>
  <si>
    <t>RELAY ARRANQUE O ENCENDIDO</t>
  </si>
  <si>
    <t>RELEVO</t>
  </si>
  <si>
    <t>ROTOR MAGNETICO</t>
  </si>
  <si>
    <t>SOCKET O CONECTOR</t>
  </si>
  <si>
    <t>STATOR</t>
  </si>
  <si>
    <t>STOP</t>
  </si>
  <si>
    <t>SWITCH LUCES</t>
  </si>
  <si>
    <t>SWITCH ENCENDIDO</t>
  </si>
  <si>
    <t>SWITCH LUCES ESTACIONARIAS</t>
  </si>
  <si>
    <t>TAPA BOBINAS PULSORAS</t>
  </si>
  <si>
    <t>TEES SUPERIOR</t>
  </si>
  <si>
    <t>UNIDAD FLOTADOR TANQUE COMBUSTIBLE</t>
  </si>
  <si>
    <t>FLASHER</t>
  </si>
  <si>
    <t>TERMINAL ELECTRICA</t>
  </si>
  <si>
    <t>ANTISULFATOS O FELPAS</t>
  </si>
  <si>
    <t>PASTA PARA BOMBILLO</t>
  </si>
  <si>
    <t>RESISTENCIA TERMICA</t>
  </si>
  <si>
    <t>CHAVETA</t>
  </si>
  <si>
    <t>FUSIBLE</t>
  </si>
  <si>
    <t>SOPORTE SIRENA</t>
  </si>
  <si>
    <t>TAPA MAGNETO</t>
  </si>
  <si>
    <t>BOMBILLO STROBERS</t>
  </si>
  <si>
    <t>ELEVADOR DE CORRIENTE</t>
  </si>
  <si>
    <t>KIT BOMBILLOS</t>
  </si>
  <si>
    <t>EMPAQUE TAPA BOBINA</t>
  </si>
  <si>
    <t>PORTAFUSIBLE</t>
  </si>
  <si>
    <t>BOBINA LUCES</t>
  </si>
  <si>
    <t>BOBINA ENCENDIDO</t>
  </si>
  <si>
    <t>SELENOIDE</t>
  </si>
  <si>
    <t>JUEGO LUCES LED</t>
  </si>
  <si>
    <t>ECU</t>
  </si>
  <si>
    <t>SISTEMA DE REFRIGERACIÓN</t>
  </si>
  <si>
    <t>RADIADOR</t>
  </si>
  <si>
    <t>MANGUERA RADIADOR</t>
  </si>
  <si>
    <t>TERMOSTATO</t>
  </si>
  <si>
    <t>Líquido refrigerante</t>
  </si>
  <si>
    <t>SISTEMA DE ESCAPE</t>
  </si>
  <si>
    <t>BUJE EXHOSTO</t>
  </si>
  <si>
    <t>BASE PARRILLA</t>
  </si>
  <si>
    <t>LICUADORA</t>
  </si>
  <si>
    <t>CAJON MALETERO</t>
  </si>
  <si>
    <t>PARRILLA</t>
  </si>
  <si>
    <t>CONJUNTO SIRENA</t>
  </si>
  <si>
    <t>TORNILLO</t>
  </si>
  <si>
    <t>PATA O PARAL LATERAL</t>
  </si>
  <si>
    <t>BOTAS</t>
  </si>
  <si>
    <t>CONJUNTO IMPERMEABLE</t>
  </si>
  <si>
    <t>REFLECTIVO</t>
  </si>
  <si>
    <t>PIN</t>
  </si>
  <si>
    <t>PIJAMA O PROTECTOR</t>
  </si>
  <si>
    <t>SIRENA</t>
  </si>
  <si>
    <t>MANTENIMIENTO / SERVICIO</t>
  </si>
  <si>
    <t>Válvula sellomatic</t>
  </si>
  <si>
    <t>Tapa radiador</t>
  </si>
  <si>
    <t>Tapa tanque de combustible</t>
  </si>
  <si>
    <t>2.7</t>
  </si>
  <si>
    <t>MANTENIMIENTO BOMBA DE COMBUSTIBLE (INCUYE CAMBIO DE FILTRO)</t>
  </si>
  <si>
    <t>2.8</t>
  </si>
  <si>
    <t>CAMBIO DE BUJIAS</t>
  </si>
  <si>
    <t>2.9</t>
  </si>
  <si>
    <t>2.10</t>
  </si>
  <si>
    <t>SENSOR O SENSORES SISTEMA FI</t>
  </si>
  <si>
    <t>2.11</t>
  </si>
  <si>
    <t>INYECTORES</t>
  </si>
  <si>
    <t>2.12</t>
  </si>
  <si>
    <t>CAMBIO BOBINA DE ALTA</t>
  </si>
  <si>
    <t>3.7</t>
  </si>
  <si>
    <t>MANTENIMIENTO BOMBA DE AGUA (INCLUYE CAMBIO DE ACEITE Y EMPAQUE TAPA EMBRAGUE)</t>
  </si>
  <si>
    <t>4.14</t>
  </si>
  <si>
    <t>CAMBIO CONJUNTO MANIJA EMBRAGUE</t>
  </si>
  <si>
    <t>4.15</t>
  </si>
  <si>
    <t>CAMBIO DE SELECTOR DE EMBRAGUE</t>
  </si>
  <si>
    <t>5.10</t>
  </si>
  <si>
    <t>MANTENIMIENTO SUSPENSIÓN DELANTERA</t>
  </si>
  <si>
    <t>5.11</t>
  </si>
  <si>
    <t>MANTENIMIENTO SUSPENSIÓN TRASERA</t>
  </si>
  <si>
    <t>5.12</t>
  </si>
  <si>
    <t>CAMBIO COJINETES DE AGUJAS Y BUJES SUSPENSIÓN TRASERA</t>
  </si>
  <si>
    <t>7.11</t>
  </si>
  <si>
    <t>CAMBIO MANIGUETA FRENO</t>
  </si>
  <si>
    <t>7.12</t>
  </si>
  <si>
    <t>CAMBIO PEDAL DE FRENO</t>
  </si>
  <si>
    <t>7.13</t>
  </si>
  <si>
    <t>CAMBIO SENSORES SISTEMA ABS</t>
  </si>
  <si>
    <t>7.14</t>
  </si>
  <si>
    <t>CAMBIO PERA FRENO DELANTERO</t>
  </si>
  <si>
    <t>8.8</t>
  </si>
  <si>
    <t>CAMBIO RAMAL PRINCIPAL</t>
  </si>
  <si>
    <t>8.9</t>
  </si>
  <si>
    <t>CAMBIO RAMAL ADICIONAL</t>
  </si>
  <si>
    <t>8.10</t>
  </si>
  <si>
    <t>CAMBIO RAMAL FAROLAS</t>
  </si>
  <si>
    <t>8.11</t>
  </si>
  <si>
    <t>VERIFICAR SISTEMA DE CARGA</t>
  </si>
  <si>
    <t>8.12</t>
  </si>
  <si>
    <t>VERIFICAR SISTEMA DE ILUMINACIÓN (INCLUYE STROBERT)</t>
  </si>
  <si>
    <t>8.13</t>
  </si>
  <si>
    <t>CAMBIAR COMANDO RH O LH</t>
  </si>
  <si>
    <t>8.14</t>
  </si>
  <si>
    <t>CAMBIO SWITCH DE ENCENDIDO</t>
  </si>
  <si>
    <t>8.15</t>
  </si>
  <si>
    <t>VERIFICAR SISTEMA DE ENCENDIDO</t>
  </si>
  <si>
    <t>8.16</t>
  </si>
  <si>
    <t>CAMBIO ESTATOR</t>
  </si>
  <si>
    <t>8.17</t>
  </si>
  <si>
    <t>CAMBIO REGULADOR</t>
  </si>
  <si>
    <t>9.5</t>
  </si>
  <si>
    <t>CAMBIO DE REFRIGERANTE</t>
  </si>
  <si>
    <t>9.6</t>
  </si>
  <si>
    <t>CAMBIO SENSOR DE TEMPERATURA</t>
  </si>
  <si>
    <t>9.7</t>
  </si>
  <si>
    <t>CAMBIO DE RADIADOR (ACEITE O REFRIGERANTE)</t>
  </si>
  <si>
    <t>9.8</t>
  </si>
  <si>
    <t>CAMBIO VENTILADOR</t>
  </si>
  <si>
    <t>10.4</t>
  </si>
  <si>
    <t>INSTALACIÓN O CAMBIO PROTECTOR MOTOR</t>
  </si>
  <si>
    <t>10.5</t>
  </si>
  <si>
    <t>INSTALACIÓN O CAMBIO SOPORTE CENTRAL</t>
  </si>
  <si>
    <t>10.6</t>
  </si>
  <si>
    <t>INSTALACIÓN O CAMBIO DEFENSA</t>
  </si>
  <si>
    <t>10.7</t>
  </si>
  <si>
    <t>CAMBIO GUARDAS (INCLUYE SWITCH DE ENCENDIDO, TAPA DE TANQUE, CERRADURA SILLIN)</t>
  </si>
  <si>
    <t>10.8</t>
  </si>
  <si>
    <t>INSTALACIÓN O CAMBIO ESPEJO RH O LH</t>
  </si>
  <si>
    <t>YAMAHA T115</t>
  </si>
  <si>
    <t>YAMAHA XTZ 125</t>
  </si>
  <si>
    <r>
      <t>GASOMETRO (</t>
    </r>
    <r>
      <rPr>
        <b/>
        <sz val="12"/>
        <color theme="1"/>
        <rFont val="Arial"/>
        <family val="2"/>
      </rPr>
      <t>TANQUE DE COMBUSTIBLE</t>
    </r>
    <r>
      <rPr>
        <sz val="12"/>
        <color theme="1"/>
        <rFont val="Arial"/>
        <family val="2"/>
      </rPr>
      <t>)</t>
    </r>
  </si>
  <si>
    <r>
      <t>KIT LUCES STROBERS (</t>
    </r>
    <r>
      <rPr>
        <b/>
        <sz val="12"/>
        <color theme="1"/>
        <rFont val="Arial"/>
        <family val="2"/>
      </rPr>
      <t>TIPO POLICIA</t>
    </r>
    <r>
      <rPr>
        <sz val="12"/>
        <color theme="1"/>
        <rFont val="Arial"/>
        <family val="2"/>
      </rPr>
      <t>)</t>
    </r>
  </si>
  <si>
    <r>
      <t xml:space="preserve">CASCO (CON NORMA </t>
    </r>
    <r>
      <rPr>
        <b/>
        <sz val="12"/>
        <color theme="1"/>
        <rFont val="Arial"/>
        <family val="2"/>
      </rPr>
      <t>DOT-ECE-NTC</t>
    </r>
    <r>
      <rPr>
        <sz val="12"/>
        <color theme="1"/>
        <rFont val="Arial"/>
        <family val="2"/>
      </rPr>
      <t>)</t>
    </r>
  </si>
  <si>
    <r>
      <t>CONJUNTO ANTIFRICCIàN PANTALON-CHAQUETA (</t>
    </r>
    <r>
      <rPr>
        <b/>
        <sz val="12"/>
        <color theme="1"/>
        <rFont val="Arial"/>
        <family val="2"/>
      </rPr>
      <t>NIVEL 2</t>
    </r>
    <r>
      <rPr>
        <sz val="12"/>
        <color theme="1"/>
        <rFont val="Arial"/>
        <family val="2"/>
      </rPr>
      <t>)</t>
    </r>
  </si>
  <si>
    <r>
      <t>EMPAQUETADURA MOTOR (</t>
    </r>
    <r>
      <rPr>
        <b/>
        <sz val="12"/>
        <color theme="1"/>
        <rFont val="Arial"/>
        <family val="2"/>
      </rPr>
      <t>COMPLETA</t>
    </r>
    <r>
      <rPr>
        <sz val="12"/>
        <color theme="1"/>
        <rFont val="Arial"/>
        <family val="2"/>
      </rPr>
      <t>)</t>
    </r>
  </si>
  <si>
    <r>
      <t>LLAVE SWITCH DE ENCENDIDO (</t>
    </r>
    <r>
      <rPr>
        <b/>
        <sz val="12"/>
        <color theme="1"/>
        <rFont val="Arial"/>
        <family val="2"/>
      </rPr>
      <t>COMPLETO</t>
    </r>
    <r>
      <rPr>
        <sz val="12"/>
        <color theme="1"/>
        <rFont val="Arial"/>
        <family val="2"/>
      </rPr>
      <t>)</t>
    </r>
  </si>
  <si>
    <t xml:space="preserve">TOTAL </t>
  </si>
  <si>
    <t xml:space="preserve"> MANTENIMIENTO DE MOTOCICLETAS (MANO DE OBRA)</t>
  </si>
  <si>
    <t>Incluye costos directos e indirectos</t>
  </si>
  <si>
    <t>DESCRIPCION</t>
  </si>
  <si>
    <t>VALOR</t>
  </si>
  <si>
    <t>TOTAL MANO DE OBRA</t>
  </si>
  <si>
    <t xml:space="preserve"> MANTENIMIENTO DE MOTOCICLETAS (REPUESTOS)</t>
  </si>
  <si>
    <t>TOTAL REPUESTOS</t>
  </si>
  <si>
    <r>
      <t xml:space="preserve">NOTA No. 4. DILIGENCIAR CON </t>
    </r>
    <r>
      <rPr>
        <b/>
        <sz val="11"/>
        <color rgb="FFFF0000"/>
        <rFont val="Arial"/>
        <family val="2"/>
      </rPr>
      <t>N/A</t>
    </r>
    <r>
      <rPr>
        <b/>
        <sz val="11"/>
        <color rgb="FF00B050"/>
        <rFont val="Arial"/>
        <family val="2"/>
      </rPr>
      <t xml:space="preserve"> A LOS REPUESTOS QUE NO APLICAN A ALGUNAS MOTOCICLETAS</t>
    </r>
  </si>
  <si>
    <t xml:space="preserve">RESUMEN CONSOLIDADO DE PROPUESTA ECONOMICA </t>
  </si>
  <si>
    <t>VALOR TOTAL OFERTA ECONOMICA</t>
  </si>
  <si>
    <t>TOTAL MANO DE OBRA INCLUIDO IVA</t>
  </si>
  <si>
    <t>TOTAL REPUESTOS INCLUIDO IVA</t>
  </si>
  <si>
    <t>HONDA XR125/250</t>
  </si>
  <si>
    <t xml:space="preserve">HONDA ELITE 125 </t>
  </si>
  <si>
    <t>SUZUKI DR200</t>
  </si>
  <si>
    <t>EMPAQUE EXOSTO</t>
  </si>
  <si>
    <t>EMPAQUE TAPA EXOSTO</t>
  </si>
  <si>
    <t>SOPORTE SISTEMA EXOSTO</t>
  </si>
  <si>
    <t>KIT ARRASTRE (PLAT0-PIÑON-CADENA) (POLEA-DADOS)</t>
  </si>
  <si>
    <t>SUZUKI GN-125</t>
  </si>
  <si>
    <t>TAPON DE ACEITE</t>
  </si>
  <si>
    <t>EMPAQUE TAPA VALVULAS</t>
  </si>
  <si>
    <t xml:space="preserve">KIT </t>
  </si>
  <si>
    <r>
      <t xml:space="preserve">OBJETO:  </t>
    </r>
    <r>
      <rPr>
        <sz val="14"/>
        <color theme="1"/>
        <rFont val="Calibri"/>
        <family val="2"/>
        <scheme val="minor"/>
      </rPr>
      <t>Prestación del servicio de mantenimiento preventivo y correctivo integral con suministro de repuestos originales y/o homologados, para las motocicletas que conforman el parque automotor de la Fiscalía General de la Nación Regional Nororiental</t>
    </r>
  </si>
  <si>
    <t>DIRECCION</t>
  </si>
  <si>
    <r>
      <rPr>
        <b/>
        <sz val="11"/>
        <color rgb="FF00B050"/>
        <rFont val="Arial"/>
        <family val="2"/>
      </rPr>
      <t>NOTA No. 1</t>
    </r>
    <r>
      <rPr>
        <sz val="11"/>
        <color rgb="FF00B050"/>
        <rFont val="Arial"/>
        <family val="2"/>
      </rPr>
      <t xml:space="preserve">: los valores totales de la propuesta incluyendo el IVA no deben tener decimales. </t>
    </r>
    <r>
      <rPr>
        <b/>
        <sz val="11"/>
        <color rgb="FF00B050"/>
        <rFont val="Arial"/>
        <family val="2"/>
      </rPr>
      <t xml:space="preserve">Ejemplo: </t>
    </r>
    <r>
      <rPr>
        <b/>
        <sz val="11"/>
        <color rgb="FFFF0000"/>
        <rFont val="Arial"/>
        <family val="2"/>
      </rPr>
      <t>INCORRECTO (10301*16%) = 11,949,16.</t>
    </r>
    <r>
      <rPr>
        <b/>
        <sz val="11"/>
        <color rgb="FF00B050"/>
        <rFont val="Arial"/>
        <family val="2"/>
      </rPr>
      <t xml:space="preserve"> CORRECTO (10300 * 16%) = 11,948,00</t>
    </r>
  </si>
  <si>
    <t>EMPRESA</t>
  </si>
  <si>
    <t>NIT o CC</t>
  </si>
  <si>
    <t>NOMBRE REPRESENTANTE LEGAL</t>
  </si>
  <si>
    <t>Correo Electronico</t>
  </si>
  <si>
    <t>Celular</t>
  </si>
  <si>
    <r>
      <rPr>
        <b/>
        <sz val="10"/>
        <color rgb="FF00B050"/>
        <rFont val="Arial"/>
        <family val="2"/>
      </rPr>
      <t>NOTA No. 1</t>
    </r>
    <r>
      <rPr>
        <sz val="10"/>
        <color rgb="FF00B050"/>
        <rFont val="Arial"/>
        <family val="2"/>
      </rPr>
      <t xml:space="preserve">: los valores totales cotizados incluyendo el IVA no deben tener decimales. </t>
    </r>
    <r>
      <rPr>
        <b/>
        <sz val="10"/>
        <color rgb="FF00B050"/>
        <rFont val="Arial"/>
        <family val="2"/>
      </rPr>
      <t xml:space="preserve">Ejemplo: </t>
    </r>
    <r>
      <rPr>
        <b/>
        <sz val="10"/>
        <color rgb="FFFF0000"/>
        <rFont val="Arial"/>
        <family val="2"/>
      </rPr>
      <t>INCORRECTO (10301*19%) =12,258,59.</t>
    </r>
    <r>
      <rPr>
        <b/>
        <sz val="10"/>
        <color rgb="FF00B050"/>
        <rFont val="Arial"/>
        <family val="2"/>
      </rPr>
      <t xml:space="preserve"> CORRECTO (10300 * 19%) = 12,257,00</t>
    </r>
  </si>
  <si>
    <r>
      <rPr>
        <b/>
        <sz val="10"/>
        <color rgb="FF00B050"/>
        <rFont val="Arial"/>
        <family val="2"/>
      </rPr>
      <t xml:space="preserve">NOTA No. 2: </t>
    </r>
    <r>
      <rPr>
        <sz val="10"/>
        <color rgb="FF00B050"/>
        <rFont val="Arial"/>
        <family val="2"/>
      </rPr>
      <t>para los servicios de mantenimiento general (frenos, suspensión, sincronización, alternador, motor, arranque etc.), se debe efectuar dichas reparaciones previos diagnostico del sistema sin ningún costo para la entidad, en caso que el diagnostico diga que no hay necesidad de efectuar el cambio total de las piezas descritas únicamente el contratista debe cotizar la mano de obra y los repuestos que realmente se cambien previa supervisión del personal técnico de la FGN</t>
    </r>
  </si>
  <si>
    <r>
      <rPr>
        <b/>
        <sz val="10"/>
        <color rgb="FF00B050"/>
        <rFont val="Arial"/>
        <family val="2"/>
      </rPr>
      <t>NOTA No. 3. Lavado motor</t>
    </r>
    <r>
      <rPr>
        <sz val="10"/>
        <color rgb="FF00B050"/>
        <rFont val="Arial"/>
        <family val="2"/>
      </rPr>
      <t>: Lavar cuidadosamente el motor sin causar daño alguno en las partes eléctricas y electrónicas, utilizar el desengrasante adecuado para no causar desgaste prematura en partes plásticas, mangueras del sistema de refrigeración. Los daños y/o fallas de tipo eléctrico y electrónico ocasionadas en la prestación del servicio serán asumidas por el contratista en su TOTALIDAD</t>
    </r>
  </si>
  <si>
    <r>
      <t xml:space="preserve">NOTA No. 4. </t>
    </r>
    <r>
      <rPr>
        <sz val="10"/>
        <color rgb="FF00B050"/>
        <rFont val="Arial"/>
        <family val="2"/>
      </rPr>
      <t>durante la ejecución de los servicio de mantenimiento que requieran de el servicio de prensa, rectificar las piezas y las roscas, deben ser incluidos estos servicios en el valor de la mano de obra la FGN, no cancelará estos servicios por separado.</t>
    </r>
  </si>
  <si>
    <t xml:space="preserve"> PROPUESTA ECONOMICA  - ARAUCA - SUBDIRECCION REGIONAL  DE APOYO  NORORIENTAL </t>
  </si>
  <si>
    <t>N/A</t>
  </si>
  <si>
    <t>FRENOPARTES Y SUMINISTROS SAS ZOMAC</t>
  </si>
  <si>
    <t>901112206 - 1</t>
  </si>
  <si>
    <t>OMAR SANCHEZ CUEVAS</t>
  </si>
  <si>
    <t>GERENCIA@FRENOPARTES.COM</t>
  </si>
  <si>
    <t>CR 16 24 59 ARAUCA</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</si>
</sst>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2" formatCode="_-&quot;$&quot;\ * #,##0_-;\-&quot;$&quot;\ * #,##0_-;_-&quot;$&quot;\ * &quot;-&quot;_-;_-@_-"/>
    <numFmt numFmtId="41" formatCode="_-* #,##0_-;\-* #,##0_-;_-* &quot;-&quot;_-;_-@_-"/>
    <numFmt numFmtId="43" formatCode="_-* #,##0.00_-;\-* #,##0.00_-;_-* &quot;-&quot;??_-;_-@_-"/>
    <numFmt numFmtId="164" formatCode="_(&quot;$&quot;\ * #,##0.00_);_(&quot;$&quot;\ * \(#,##0.00\);_(&quot;$&quot;\ * &quot;-&quot;??_);_(@_)"/>
    <numFmt numFmtId="165" formatCode="_ &quot;$&quot;\ * #,##0.00_ ;_ &quot;$&quot;\ * \-#,##0.00_ ;_ &quot;$&quot;\ * &quot;-&quot;??_ ;_ @_ "/>
    <numFmt numFmtId="166" formatCode="&quot;$&quot;\ #,##0"/>
    <numFmt numFmtId="167" formatCode="&quot;$&quot;#,##0"/>
    <numFmt numFmtId="168" formatCode="_(&quot;$&quot;\ * #,##0_);_(&quot;$&quot;\ * \(#,##0\);_(&quot;$&quot;\ * &quot;-&quot;??_);_(@_)"/>
  </numFmts>
  <fonts count="32" x14ac:knownFonts="1">
    <font>
      <sz val="11"/>
      <color theme="1"/>
      <name val="Calibri"/>
      <family val="2"/>
      <scheme val="minor"/>
    </font>
    <font>
      <sz val="11"/>
      <color theme="1"/>
      <name val="Calibri"/>
      <family val="2"/>
      <scheme val="minor"/>
    </font>
    <font>
      <b/>
      <sz val="11"/>
      <name val="Times New Roman"/>
      <family val="1"/>
    </font>
    <font>
      <sz val="10"/>
      <name val="Arial"/>
      <family val="2"/>
    </font>
    <font>
      <b/>
      <sz val="11"/>
      <color theme="1"/>
      <name val="Calibri"/>
      <family val="2"/>
      <scheme val="minor"/>
    </font>
    <font>
      <b/>
      <sz val="10"/>
      <name val="Arial"/>
      <family val="2"/>
    </font>
    <font>
      <sz val="10"/>
      <color theme="1"/>
      <name val="Arial"/>
      <family val="2"/>
    </font>
    <font>
      <b/>
      <sz val="10"/>
      <color theme="1"/>
      <name val="Arial"/>
      <family val="2"/>
    </font>
    <font>
      <b/>
      <sz val="14"/>
      <color theme="1"/>
      <name val="Arial"/>
      <family val="2"/>
    </font>
    <font>
      <sz val="11"/>
      <color rgb="FF00B050"/>
      <name val="Arial"/>
      <family val="2"/>
    </font>
    <font>
      <b/>
      <sz val="11"/>
      <color rgb="FF00B050"/>
      <name val="Arial"/>
      <family val="2"/>
    </font>
    <font>
      <b/>
      <sz val="11"/>
      <color rgb="FFFF0000"/>
      <name val="Arial"/>
      <family val="2"/>
    </font>
    <font>
      <sz val="11"/>
      <color theme="1"/>
      <name val="Arial"/>
      <family val="2"/>
    </font>
    <font>
      <sz val="12"/>
      <color theme="1"/>
      <name val="Arial"/>
      <family val="2"/>
    </font>
    <font>
      <sz val="11"/>
      <name val="Arial"/>
      <family val="2"/>
    </font>
    <font>
      <b/>
      <sz val="11"/>
      <color theme="1"/>
      <name val="Arial"/>
      <family val="2"/>
    </font>
    <font>
      <b/>
      <sz val="11"/>
      <name val="Arial"/>
      <family val="2"/>
    </font>
    <font>
      <b/>
      <sz val="12"/>
      <name val="Arial"/>
      <family val="2"/>
    </font>
    <font>
      <sz val="12"/>
      <name val="Arial"/>
      <family val="2"/>
    </font>
    <font>
      <b/>
      <sz val="12"/>
      <color theme="1"/>
      <name val="Arial"/>
      <family val="2"/>
    </font>
    <font>
      <sz val="10"/>
      <name val="Calibri"/>
      <family val="2"/>
      <scheme val="minor"/>
    </font>
    <font>
      <b/>
      <sz val="9"/>
      <name val="Calibri"/>
      <family val="2"/>
      <scheme val="minor"/>
    </font>
    <font>
      <sz val="14"/>
      <color theme="1"/>
      <name val="Calibri"/>
      <family val="2"/>
      <scheme val="minor"/>
    </font>
    <font>
      <b/>
      <sz val="10"/>
      <color theme="1"/>
      <name val="Calibri"/>
      <family val="2"/>
      <scheme val="minor"/>
    </font>
    <font>
      <b/>
      <sz val="16"/>
      <color theme="1"/>
      <name val="Arial"/>
      <family val="2"/>
    </font>
    <font>
      <b/>
      <sz val="12"/>
      <color theme="1"/>
      <name val="Calibri"/>
      <family val="2"/>
      <scheme val="minor"/>
    </font>
    <font>
      <b/>
      <sz val="10"/>
      <name val="Calibri"/>
      <family val="2"/>
      <scheme val="minor"/>
    </font>
    <font>
      <b/>
      <sz val="14"/>
      <color theme="1"/>
      <name val="Calibri"/>
      <family val="2"/>
      <scheme val="minor"/>
    </font>
    <font>
      <b/>
      <sz val="10"/>
      <color rgb="FFFF0000"/>
      <name val="Arial"/>
      <family val="2"/>
    </font>
    <font>
      <sz val="10"/>
      <color rgb="FF00B050"/>
      <name val="Arial"/>
      <family val="2"/>
    </font>
    <font>
      <b/>
      <sz val="10"/>
      <color rgb="FF00B050"/>
      <name val="Arial"/>
      <family val="2"/>
    </font>
    <font>
      <u/>
      <sz val="11"/>
      <color theme="10"/>
      <name val="Calibri"/>
      <family val="2"/>
      <scheme val="minor"/>
    </font>
  </fonts>
  <fills count="9">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4" tint="0.59999389629810485"/>
        <bgColor indexed="64"/>
      </patternFill>
    </fill>
  </fills>
  <borders count="3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right style="medium">
        <color auto="1"/>
      </right>
      <top/>
      <bottom style="thin">
        <color auto="1"/>
      </bottom>
      <diagonal/>
    </border>
    <border>
      <left/>
      <right style="medium">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auto="1"/>
      </top>
      <bottom/>
      <diagonal/>
    </border>
    <border>
      <left/>
      <right/>
      <top/>
      <bottom style="thin">
        <color auto="1"/>
      </bottom>
      <diagonal/>
    </border>
  </borders>
  <cellStyleXfs count="8">
    <xf numFmtId="0" fontId="0" fillId="0" borderId="0"/>
    <xf numFmtId="164" fontId="1" fillId="0" borderId="0" applyFont="0" applyFill="0" applyBorder="0" applyAlignment="0" applyProtection="0"/>
    <xf numFmtId="0" fontId="3" fillId="0" borderId="0"/>
    <xf numFmtId="165" fontId="3"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0" fontId="31" fillId="0" borderId="0" applyNumberFormat="0" applyFill="0" applyBorder="0" applyAlignment="0" applyProtection="0"/>
  </cellStyleXfs>
  <cellXfs count="219">
    <xf numFmtId="0" fontId="0" fillId="0" borderId="0" xfId="0"/>
    <xf numFmtId="0" fontId="2" fillId="0" borderId="14" xfId="0" applyFont="1" applyFill="1" applyBorder="1" applyAlignment="1" applyProtection="1">
      <alignment horizontal="left" vertical="center"/>
      <protection locked="0"/>
    </xf>
    <xf numFmtId="0" fontId="2" fillId="0" borderId="0" xfId="0" applyFont="1" applyFill="1" applyAlignment="1" applyProtection="1">
      <alignment horizontal="center" vertical="center"/>
      <protection locked="0"/>
    </xf>
    <xf numFmtId="0" fontId="2" fillId="0" borderId="0" xfId="0" applyFont="1" applyFill="1" applyAlignment="1" applyProtection="1">
      <alignment horizontal="left" vertical="center"/>
      <protection locked="0"/>
    </xf>
    <xf numFmtId="0" fontId="0" fillId="0" borderId="0" xfId="0" applyAlignment="1" applyProtection="1">
      <alignment horizontal="left"/>
      <protection locked="0"/>
    </xf>
    <xf numFmtId="0" fontId="0" fillId="0" borderId="0" xfId="0" applyProtection="1">
      <protection locked="0"/>
    </xf>
    <xf numFmtId="164" fontId="0" fillId="0" borderId="0" xfId="1" applyFont="1" applyProtection="1">
      <protection locked="0"/>
    </xf>
    <xf numFmtId="0" fontId="4" fillId="0" borderId="0" xfId="0" applyFont="1" applyAlignment="1" applyProtection="1">
      <alignment horizontal="center"/>
      <protection locked="0"/>
    </xf>
    <xf numFmtId="0" fontId="4" fillId="0" borderId="4" xfId="0" applyFont="1" applyBorder="1" applyAlignment="1" applyProtection="1">
      <alignment horizontal="center"/>
    </xf>
    <xf numFmtId="164" fontId="4" fillId="0" borderId="4" xfId="1" applyFont="1" applyBorder="1" applyAlignment="1" applyProtection="1">
      <alignment horizontal="center"/>
    </xf>
    <xf numFmtId="0" fontId="0" fillId="0" borderId="5" xfId="0" applyBorder="1" applyAlignment="1" applyProtection="1">
      <alignment horizontal="left"/>
    </xf>
    <xf numFmtId="0" fontId="0" fillId="0" borderId="5" xfId="0" applyBorder="1" applyProtection="1"/>
    <xf numFmtId="164" fontId="0" fillId="0" borderId="5" xfId="1" applyFont="1" applyBorder="1" applyProtection="1"/>
    <xf numFmtId="0" fontId="0" fillId="0" borderId="22" xfId="0" applyBorder="1" applyAlignment="1" applyProtection="1">
      <alignment horizontal="left"/>
    </xf>
    <xf numFmtId="0" fontId="0" fillId="0" borderId="22" xfId="0" applyBorder="1" applyProtection="1"/>
    <xf numFmtId="164" fontId="0" fillId="0" borderId="22" xfId="1" applyFont="1" applyBorder="1" applyProtection="1"/>
    <xf numFmtId="0" fontId="4" fillId="2" borderId="8" xfId="0" applyFont="1" applyFill="1" applyBorder="1" applyAlignment="1" applyProtection="1">
      <alignment horizontal="left"/>
    </xf>
    <xf numFmtId="0" fontId="4" fillId="2" borderId="8" xfId="0" applyFont="1" applyFill="1" applyBorder="1" applyProtection="1"/>
    <xf numFmtId="164" fontId="4" fillId="2" borderId="8" xfId="1" applyFont="1" applyFill="1" applyBorder="1" applyProtection="1"/>
    <xf numFmtId="0" fontId="4" fillId="2" borderId="8" xfId="0" applyFont="1" applyFill="1" applyBorder="1" applyAlignment="1" applyProtection="1">
      <alignment horizontal="center"/>
    </xf>
    <xf numFmtId="164" fontId="4" fillId="2" borderId="8" xfId="1" applyFont="1" applyFill="1" applyBorder="1" applyAlignment="1" applyProtection="1">
      <alignment horizontal="center"/>
    </xf>
    <xf numFmtId="164" fontId="4" fillId="2" borderId="3" xfId="1" applyFont="1" applyFill="1" applyBorder="1" applyAlignment="1" applyProtection="1">
      <alignment horizontal="center"/>
    </xf>
    <xf numFmtId="0" fontId="0" fillId="0" borderId="21" xfId="0" applyBorder="1" applyAlignment="1" applyProtection="1">
      <alignment horizontal="left"/>
    </xf>
    <xf numFmtId="0" fontId="0" fillId="0" borderId="21" xfId="0" applyBorder="1" applyProtection="1"/>
    <xf numFmtId="164" fontId="0" fillId="0" borderId="21" xfId="1" applyFont="1" applyBorder="1" applyProtection="1"/>
    <xf numFmtId="164" fontId="0" fillId="0" borderId="23" xfId="1" applyFont="1" applyBorder="1" applyProtection="1"/>
    <xf numFmtId="164" fontId="0" fillId="0" borderId="12" xfId="1" applyFont="1" applyBorder="1" applyProtection="1"/>
    <xf numFmtId="164" fontId="0" fillId="0" borderId="24" xfId="1" applyFont="1" applyBorder="1" applyProtection="1"/>
    <xf numFmtId="0" fontId="4" fillId="2" borderId="18" xfId="0" applyFont="1" applyFill="1" applyBorder="1" applyAlignment="1" applyProtection="1">
      <alignment horizontal="center" vertical="center" wrapText="1"/>
    </xf>
    <xf numFmtId="164" fontId="4" fillId="2" borderId="19" xfId="1" applyFont="1" applyFill="1" applyBorder="1" applyAlignment="1" applyProtection="1">
      <alignment horizontal="center"/>
    </xf>
    <xf numFmtId="164" fontId="4" fillId="2" borderId="20" xfId="1" applyFont="1" applyFill="1" applyBorder="1" applyAlignment="1" applyProtection="1">
      <alignment horizontal="center"/>
    </xf>
    <xf numFmtId="0" fontId="4" fillId="2" borderId="16" xfId="0" applyFont="1" applyFill="1" applyBorder="1" applyAlignment="1" applyProtection="1">
      <alignment vertical="center" wrapText="1"/>
    </xf>
    <xf numFmtId="164" fontId="0" fillId="0" borderId="15" xfId="1" applyFont="1" applyBorder="1" applyProtection="1"/>
    <xf numFmtId="164" fontId="0" fillId="0" borderId="17" xfId="1" applyFont="1" applyBorder="1" applyProtection="1"/>
    <xf numFmtId="0" fontId="4" fillId="2" borderId="9" xfId="0" applyFont="1" applyFill="1" applyBorder="1" applyProtection="1"/>
    <xf numFmtId="164" fontId="0" fillId="0" borderId="6" xfId="1" applyFont="1" applyBorder="1" applyProtection="1"/>
    <xf numFmtId="164" fontId="0" fillId="0" borderId="7" xfId="1" applyFont="1" applyBorder="1" applyProtection="1"/>
    <xf numFmtId="0" fontId="4" fillId="2" borderId="10" xfId="0" applyFont="1" applyFill="1" applyBorder="1" applyProtection="1"/>
    <xf numFmtId="164" fontId="0" fillId="0" borderId="11" xfId="1" applyFont="1" applyBorder="1" applyProtection="1"/>
    <xf numFmtId="164" fontId="0" fillId="0" borderId="13" xfId="1" applyFont="1" applyBorder="1" applyProtection="1"/>
    <xf numFmtId="0" fontId="7" fillId="0" borderId="6" xfId="0" applyFont="1" applyFill="1" applyBorder="1" applyAlignment="1" applyProtection="1">
      <alignment horizontal="center" vertical="center"/>
    </xf>
    <xf numFmtId="0" fontId="3" fillId="0" borderId="6" xfId="0" applyFont="1" applyFill="1" applyBorder="1" applyAlignment="1" applyProtection="1">
      <alignment vertical="center" wrapText="1"/>
    </xf>
    <xf numFmtId="0" fontId="6" fillId="0" borderId="0" xfId="0" applyFont="1" applyFill="1" applyProtection="1">
      <protection locked="0"/>
    </xf>
    <xf numFmtId="0" fontId="6" fillId="0" borderId="0" xfId="0" applyFont="1" applyProtection="1">
      <protection locked="0"/>
    </xf>
    <xf numFmtId="0" fontId="6" fillId="0" borderId="0" xfId="0" applyFont="1" applyAlignment="1" applyProtection="1">
      <alignment horizontal="center" vertical="center"/>
      <protection locked="0"/>
    </xf>
    <xf numFmtId="0" fontId="5" fillId="4" borderId="6" xfId="0" applyFont="1" applyFill="1" applyBorder="1" applyAlignment="1" applyProtection="1">
      <alignment horizontal="center" vertical="center" wrapText="1"/>
    </xf>
    <xf numFmtId="0" fontId="6" fillId="0" borderId="6" xfId="0" applyFont="1" applyBorder="1" applyAlignment="1" applyProtection="1">
      <alignment horizontal="center" vertical="center"/>
    </xf>
    <xf numFmtId="0" fontId="3" fillId="3" borderId="6" xfId="0" applyFont="1" applyFill="1" applyBorder="1" applyAlignment="1" applyProtection="1">
      <alignment horizontal="left" vertical="center" wrapText="1"/>
    </xf>
    <xf numFmtId="0" fontId="6" fillId="3" borderId="6" xfId="0" applyFont="1" applyFill="1" applyBorder="1" applyAlignment="1" applyProtection="1">
      <alignment horizontal="left" wrapText="1"/>
    </xf>
    <xf numFmtId="0" fontId="6" fillId="3" borderId="6" xfId="0" applyFont="1" applyFill="1" applyBorder="1" applyAlignment="1" applyProtection="1">
      <alignment horizontal="left" vertical="center" wrapText="1"/>
    </xf>
    <xf numFmtId="0" fontId="3" fillId="3" borderId="6" xfId="0" applyFont="1" applyFill="1" applyBorder="1" applyAlignment="1" applyProtection="1">
      <alignment vertical="center" wrapText="1"/>
    </xf>
    <xf numFmtId="0" fontId="6" fillId="3" borderId="6" xfId="0" applyFont="1" applyFill="1" applyBorder="1" applyAlignment="1" applyProtection="1">
      <alignment horizontal="left"/>
    </xf>
    <xf numFmtId="0" fontId="3" fillId="3" borderId="6" xfId="0" applyFont="1" applyFill="1" applyBorder="1" applyProtection="1"/>
    <xf numFmtId="0" fontId="6" fillId="3" borderId="6" xfId="0" applyFont="1" applyFill="1" applyBorder="1" applyProtection="1"/>
    <xf numFmtId="0" fontId="6" fillId="3" borderId="6" xfId="0" applyFont="1" applyFill="1" applyBorder="1" applyAlignment="1" applyProtection="1">
      <alignment wrapText="1"/>
    </xf>
    <xf numFmtId="0" fontId="8" fillId="3" borderId="0" xfId="0" applyFont="1" applyFill="1" applyAlignment="1" applyProtection="1">
      <alignment horizontal="center" vertical="center"/>
      <protection locked="0"/>
    </xf>
    <xf numFmtId="0" fontId="12" fillId="0" borderId="0" xfId="0" applyFont="1" applyFill="1" applyProtection="1">
      <protection locked="0"/>
    </xf>
    <xf numFmtId="0" fontId="5" fillId="0" borderId="0" xfId="0" applyFont="1" applyFill="1" applyProtection="1">
      <protection locked="0"/>
    </xf>
    <xf numFmtId="0" fontId="12" fillId="0" borderId="0" xfId="0" applyFont="1"/>
    <xf numFmtId="0" fontId="0" fillId="0" borderId="0" xfId="0" applyFill="1"/>
    <xf numFmtId="0" fontId="5" fillId="0" borderId="0" xfId="0" applyFont="1" applyFill="1" applyAlignment="1" applyProtection="1">
      <alignment wrapText="1"/>
      <protection locked="0"/>
    </xf>
    <xf numFmtId="0" fontId="6" fillId="0" borderId="6" xfId="0" applyFont="1" applyBorder="1" applyProtection="1">
      <protection locked="0"/>
    </xf>
    <xf numFmtId="0" fontId="6" fillId="3" borderId="0" xfId="0" applyFont="1" applyFill="1" applyBorder="1" applyAlignment="1" applyProtection="1">
      <alignment horizontal="center" vertical="center"/>
    </xf>
    <xf numFmtId="0" fontId="6" fillId="3" borderId="0" xfId="0" applyFont="1" applyFill="1" applyProtection="1">
      <protection locked="0"/>
    </xf>
    <xf numFmtId="166" fontId="8" fillId="3" borderId="0" xfId="5" applyNumberFormat="1" applyFont="1" applyFill="1" applyAlignment="1" applyProtection="1">
      <alignment horizontal="center" vertical="center"/>
      <protection locked="0"/>
    </xf>
    <xf numFmtId="166" fontId="8" fillId="3" borderId="0" xfId="0" applyNumberFormat="1" applyFont="1" applyFill="1" applyAlignment="1" applyProtection="1">
      <alignment horizontal="center" vertical="center"/>
      <protection locked="0"/>
    </xf>
    <xf numFmtId="166" fontId="6" fillId="3" borderId="0" xfId="4" applyNumberFormat="1" applyFont="1" applyFill="1" applyBorder="1" applyAlignment="1" applyProtection="1">
      <alignment horizontal="center" vertical="center"/>
    </xf>
    <xf numFmtId="166" fontId="6" fillId="0" borderId="0" xfId="5" applyNumberFormat="1" applyFont="1" applyProtection="1">
      <protection locked="0"/>
    </xf>
    <xf numFmtId="166" fontId="6" fillId="0" borderId="0" xfId="0" applyNumberFormat="1" applyFont="1" applyProtection="1">
      <protection locked="0"/>
    </xf>
    <xf numFmtId="166" fontId="3" fillId="0" borderId="0" xfId="0" applyNumberFormat="1" applyFont="1" applyFill="1" applyBorder="1" applyProtection="1">
      <protection locked="0"/>
    </xf>
    <xf numFmtId="166" fontId="7" fillId="3" borderId="0" xfId="4" applyNumberFormat="1" applyFont="1" applyFill="1" applyBorder="1" applyAlignment="1" applyProtection="1">
      <alignment vertical="center"/>
      <protection locked="0"/>
    </xf>
    <xf numFmtId="166" fontId="7" fillId="3" borderId="0" xfId="5" applyNumberFormat="1" applyFont="1" applyFill="1" applyBorder="1" applyAlignment="1" applyProtection="1">
      <alignment horizontal="center" vertical="center"/>
    </xf>
    <xf numFmtId="0" fontId="5" fillId="3" borderId="6" xfId="0" applyFont="1" applyFill="1" applyBorder="1" applyAlignment="1" applyProtection="1">
      <alignment horizontal="right" vertical="center" wrapText="1"/>
    </xf>
    <xf numFmtId="0" fontId="6" fillId="3" borderId="6" xfId="0" applyFont="1" applyFill="1" applyBorder="1" applyAlignment="1" applyProtection="1">
      <alignment horizontal="center" vertical="center"/>
    </xf>
    <xf numFmtId="0" fontId="17" fillId="3" borderId="0" xfId="0" applyFont="1" applyFill="1" applyProtection="1">
      <protection locked="0"/>
    </xf>
    <xf numFmtId="0" fontId="18" fillId="3" borderId="0" xfId="0" applyFont="1" applyFill="1" applyBorder="1" applyAlignment="1" applyProtection="1">
      <alignment horizontal="center" vertical="center"/>
    </xf>
    <xf numFmtId="166" fontId="17" fillId="3" borderId="3" xfId="5" applyNumberFormat="1" applyFont="1" applyFill="1" applyBorder="1" applyAlignment="1" applyProtection="1">
      <alignment horizontal="right" vertical="center"/>
    </xf>
    <xf numFmtId="166" fontId="17" fillId="3" borderId="8" xfId="5" applyNumberFormat="1" applyFont="1" applyFill="1" applyBorder="1" applyAlignment="1" applyProtection="1">
      <alignment horizontal="right" vertical="center"/>
    </xf>
    <xf numFmtId="0" fontId="20" fillId="3" borderId="0" xfId="0" applyFont="1" applyFill="1" applyAlignment="1">
      <alignment horizontal="left" vertical="center"/>
    </xf>
    <xf numFmtId="0" fontId="22" fillId="3" borderId="30" xfId="0" applyFont="1" applyFill="1" applyBorder="1" applyAlignment="1">
      <alignment horizontal="left" vertical="center"/>
    </xf>
    <xf numFmtId="0" fontId="23" fillId="3" borderId="0" xfId="0" applyFont="1" applyFill="1" applyAlignment="1">
      <alignment horizontal="left" vertical="center"/>
    </xf>
    <xf numFmtId="0" fontId="22" fillId="3" borderId="26" xfId="0" applyFont="1" applyFill="1" applyBorder="1" applyAlignment="1">
      <alignment horizontal="left" vertical="center"/>
    </xf>
    <xf numFmtId="166" fontId="6" fillId="0" borderId="29" xfId="5" applyNumberFormat="1" applyFont="1" applyBorder="1" applyProtection="1">
      <protection locked="0"/>
    </xf>
    <xf numFmtId="0" fontId="21" fillId="3" borderId="0" xfId="0" applyFont="1" applyFill="1" applyBorder="1" applyAlignment="1">
      <alignment vertical="center"/>
    </xf>
    <xf numFmtId="0" fontId="21" fillId="3" borderId="29" xfId="0" applyFont="1" applyFill="1" applyBorder="1" applyAlignment="1">
      <alignment vertical="center"/>
    </xf>
    <xf numFmtId="166" fontId="5" fillId="5" borderId="6" xfId="5" applyNumberFormat="1" applyFont="1" applyFill="1" applyBorder="1" applyAlignment="1" applyProtection="1">
      <alignment horizontal="center" vertical="center" wrapText="1"/>
    </xf>
    <xf numFmtId="166" fontId="5" fillId="5" borderId="6" xfId="0" applyNumberFormat="1" applyFont="1" applyFill="1" applyBorder="1" applyAlignment="1" applyProtection="1">
      <alignment horizontal="center" vertical="center" wrapText="1"/>
      <protection locked="0"/>
    </xf>
    <xf numFmtId="0" fontId="13" fillId="3" borderId="25" xfId="0" applyFont="1" applyFill="1" applyBorder="1" applyAlignment="1" applyProtection="1">
      <alignment wrapText="1"/>
      <protection locked="0"/>
    </xf>
    <xf numFmtId="0" fontId="18" fillId="0" borderId="25" xfId="0" applyFont="1" applyBorder="1" applyAlignment="1">
      <alignment wrapText="1"/>
    </xf>
    <xf numFmtId="0" fontId="13" fillId="3" borderId="6" xfId="0" applyFont="1" applyFill="1" applyBorder="1" applyAlignment="1" applyProtection="1">
      <alignment wrapText="1"/>
      <protection locked="0"/>
    </xf>
    <xf numFmtId="0" fontId="13" fillId="3" borderId="6" xfId="0" applyFont="1" applyFill="1" applyBorder="1" applyAlignment="1" applyProtection="1">
      <alignment horizontal="left" wrapText="1"/>
      <protection locked="0"/>
    </xf>
    <xf numFmtId="0" fontId="26" fillId="7" borderId="0" xfId="0" applyFont="1" applyFill="1" applyBorder="1" applyAlignment="1">
      <alignment vertical="center"/>
    </xf>
    <xf numFmtId="164" fontId="0" fillId="0" borderId="0" xfId="1" applyFont="1"/>
    <xf numFmtId="0" fontId="27" fillId="0" borderId="0" xfId="0" applyFont="1"/>
    <xf numFmtId="164" fontId="0" fillId="0" borderId="8" xfId="0" applyNumberFormat="1" applyBorder="1"/>
    <xf numFmtId="3" fontId="7" fillId="0" borderId="6" xfId="1" applyNumberFormat="1" applyFont="1" applyFill="1" applyBorder="1" applyAlignment="1" applyProtection="1">
      <alignment horizontal="right" vertical="center"/>
    </xf>
    <xf numFmtId="3" fontId="28" fillId="0" borderId="6" xfId="1" applyNumberFormat="1" applyFont="1" applyFill="1" applyBorder="1" applyAlignment="1" applyProtection="1">
      <alignment horizontal="right" vertical="center"/>
    </xf>
    <xf numFmtId="166" fontId="12" fillId="0" borderId="0" xfId="0" applyNumberFormat="1" applyFont="1" applyFill="1" applyBorder="1" applyAlignment="1" applyProtection="1">
      <alignment horizontal="right"/>
    </xf>
    <xf numFmtId="3" fontId="15" fillId="0" borderId="0" xfId="0" applyNumberFormat="1" applyFont="1" applyFill="1" applyBorder="1" applyAlignment="1" applyProtection="1">
      <alignment horizontal="right"/>
    </xf>
    <xf numFmtId="166" fontId="12" fillId="0" borderId="0" xfId="5" applyNumberFormat="1" applyFont="1" applyFill="1" applyAlignment="1" applyProtection="1">
      <alignment horizontal="right"/>
      <protection locked="0"/>
    </xf>
    <xf numFmtId="166" fontId="12" fillId="0" borderId="0" xfId="0" applyNumberFormat="1" applyFont="1" applyFill="1" applyAlignment="1" applyProtection="1">
      <alignment horizontal="right"/>
      <protection locked="0"/>
    </xf>
    <xf numFmtId="3" fontId="16" fillId="0" borderId="0" xfId="0" applyNumberFormat="1" applyFont="1" applyFill="1" applyBorder="1" applyAlignment="1" applyProtection="1">
      <alignment horizontal="right" vertical="center"/>
      <protection locked="0"/>
    </xf>
    <xf numFmtId="3" fontId="15" fillId="0" borderId="0" xfId="0" applyNumberFormat="1" applyFont="1" applyFill="1" applyBorder="1" applyAlignment="1" applyProtection="1">
      <alignment horizontal="right"/>
      <protection locked="0"/>
    </xf>
    <xf numFmtId="166" fontId="12" fillId="0" borderId="29" xfId="5" applyNumberFormat="1" applyFont="1" applyFill="1" applyBorder="1" applyAlignment="1" applyProtection="1">
      <alignment horizontal="right"/>
      <protection locked="0"/>
    </xf>
    <xf numFmtId="166" fontId="12" fillId="0" borderId="29" xfId="0" applyNumberFormat="1" applyFont="1" applyFill="1" applyBorder="1" applyAlignment="1" applyProtection="1">
      <alignment horizontal="right"/>
      <protection locked="0"/>
    </xf>
    <xf numFmtId="3" fontId="7" fillId="3" borderId="6" xfId="1" applyNumberFormat="1" applyFont="1" applyFill="1" applyBorder="1" applyAlignment="1" applyProtection="1">
      <alignment horizontal="right" vertical="center"/>
    </xf>
    <xf numFmtId="3" fontId="28" fillId="3" borderId="6" xfId="1" applyNumberFormat="1" applyFont="1" applyFill="1" applyBorder="1" applyAlignment="1" applyProtection="1">
      <alignment horizontal="right" vertical="center"/>
    </xf>
    <xf numFmtId="166" fontId="12" fillId="0" borderId="0" xfId="5" applyNumberFormat="1" applyFont="1" applyFill="1" applyBorder="1" applyAlignment="1" applyProtection="1">
      <alignment horizontal="right"/>
    </xf>
    <xf numFmtId="167" fontId="7" fillId="3" borderId="6" xfId="1" applyNumberFormat="1" applyFont="1" applyFill="1" applyBorder="1" applyAlignment="1" applyProtection="1">
      <alignment horizontal="right" vertical="center"/>
    </xf>
    <xf numFmtId="167" fontId="28" fillId="3" borderId="6" xfId="1" applyNumberFormat="1" applyFont="1" applyFill="1" applyBorder="1" applyAlignment="1" applyProtection="1">
      <alignment horizontal="right" vertical="center"/>
    </xf>
    <xf numFmtId="167" fontId="15" fillId="0" borderId="0" xfId="0" applyNumberFormat="1" applyFont="1" applyFill="1" applyBorder="1" applyAlignment="1" applyProtection="1">
      <alignment horizontal="right"/>
    </xf>
    <xf numFmtId="166" fontId="15" fillId="0" borderId="0" xfId="5" applyNumberFormat="1" applyFont="1" applyFill="1" applyBorder="1" applyAlignment="1" applyProtection="1">
      <alignment horizontal="right" vertical="center"/>
      <protection locked="0"/>
    </xf>
    <xf numFmtId="166" fontId="15" fillId="0" borderId="0" xfId="0" applyNumberFormat="1" applyFont="1" applyFill="1" applyBorder="1" applyAlignment="1" applyProtection="1">
      <alignment horizontal="right" vertical="center"/>
      <protection locked="0"/>
    </xf>
    <xf numFmtId="167" fontId="15" fillId="0" borderId="0" xfId="0" applyNumberFormat="1" applyFont="1" applyFill="1" applyAlignment="1" applyProtection="1">
      <alignment horizontal="right"/>
      <protection locked="0"/>
    </xf>
    <xf numFmtId="167" fontId="16" fillId="0" borderId="0" xfId="0" applyNumberFormat="1" applyFont="1" applyFill="1" applyBorder="1" applyAlignment="1" applyProtection="1">
      <alignment horizontal="right" vertical="center"/>
      <protection locked="0"/>
    </xf>
    <xf numFmtId="167" fontId="15" fillId="0" borderId="0" xfId="0" applyNumberFormat="1" applyFont="1" applyFill="1" applyBorder="1" applyAlignment="1" applyProtection="1">
      <alignment horizontal="right"/>
      <protection locked="0"/>
    </xf>
    <xf numFmtId="167" fontId="15" fillId="0" borderId="0" xfId="1" applyNumberFormat="1" applyFont="1" applyFill="1" applyBorder="1" applyAlignment="1" applyProtection="1">
      <alignment horizontal="right"/>
    </xf>
    <xf numFmtId="3" fontId="15" fillId="0" borderId="0" xfId="0" applyNumberFormat="1" applyFont="1" applyFill="1" applyAlignment="1" applyProtection="1">
      <alignment horizontal="right"/>
      <protection locked="0"/>
    </xf>
    <xf numFmtId="0" fontId="5" fillId="0" borderId="0" xfId="0" applyFont="1" applyFill="1" applyAlignment="1" applyProtection="1">
      <alignment horizontal="center"/>
      <protection locked="0"/>
    </xf>
    <xf numFmtId="166" fontId="3" fillId="0" borderId="0" xfId="0" applyNumberFormat="1" applyFont="1" applyFill="1" applyBorder="1" applyAlignment="1" applyProtection="1">
      <alignment horizontal="center"/>
      <protection locked="0"/>
    </xf>
    <xf numFmtId="0" fontId="12" fillId="0" borderId="0" xfId="0" applyFont="1" applyAlignment="1">
      <alignment horizontal="center"/>
    </xf>
    <xf numFmtId="0" fontId="12" fillId="0" borderId="0" xfId="0" applyFont="1" applyFill="1" applyAlignment="1" applyProtection="1">
      <alignment horizontal="center"/>
      <protection locked="0"/>
    </xf>
    <xf numFmtId="41" fontId="7" fillId="0" borderId="6" xfId="6" applyNumberFormat="1" applyFont="1" applyFill="1" applyBorder="1" applyAlignment="1" applyProtection="1">
      <alignment horizontal="right" vertical="center"/>
    </xf>
    <xf numFmtId="41" fontId="28" fillId="0" borderId="6" xfId="6" applyNumberFormat="1" applyFont="1" applyFill="1" applyBorder="1" applyAlignment="1" applyProtection="1">
      <alignment horizontal="right" vertical="center"/>
    </xf>
    <xf numFmtId="41" fontId="15" fillId="0" borderId="0" xfId="6" applyNumberFormat="1" applyFont="1" applyFill="1" applyBorder="1" applyAlignment="1" applyProtection="1">
      <alignment horizontal="right"/>
    </xf>
    <xf numFmtId="41" fontId="16" fillId="0" borderId="0" xfId="6" applyNumberFormat="1" applyFont="1" applyFill="1" applyBorder="1" applyAlignment="1" applyProtection="1">
      <alignment horizontal="right" vertical="center"/>
      <protection locked="0"/>
    </xf>
    <xf numFmtId="41" fontId="15" fillId="0" borderId="0" xfId="6" applyNumberFormat="1" applyFont="1" applyFill="1" applyBorder="1" applyAlignment="1" applyProtection="1">
      <alignment horizontal="right"/>
      <protection locked="0"/>
    </xf>
    <xf numFmtId="0" fontId="26" fillId="7" borderId="30" xfId="0" applyFont="1" applyFill="1" applyBorder="1" applyAlignment="1">
      <alignment vertical="center"/>
    </xf>
    <xf numFmtId="166" fontId="12" fillId="0" borderId="0" xfId="5" applyNumberFormat="1" applyFont="1" applyFill="1" applyBorder="1" applyAlignment="1" applyProtection="1">
      <alignment horizontal="right"/>
      <protection locked="0"/>
    </xf>
    <xf numFmtId="166" fontId="12" fillId="0" borderId="0" xfId="0" applyNumberFormat="1" applyFont="1" applyFill="1" applyBorder="1" applyAlignment="1" applyProtection="1">
      <alignment horizontal="right"/>
      <protection locked="0"/>
    </xf>
    <xf numFmtId="166" fontId="12" fillId="0" borderId="30" xfId="5" applyNumberFormat="1" applyFont="1" applyFill="1" applyBorder="1" applyAlignment="1" applyProtection="1">
      <alignment horizontal="right"/>
      <protection locked="0"/>
    </xf>
    <xf numFmtId="166" fontId="12" fillId="0" borderId="30" xfId="0" applyNumberFormat="1" applyFont="1" applyFill="1" applyBorder="1" applyAlignment="1" applyProtection="1">
      <alignment horizontal="right"/>
      <protection locked="0"/>
    </xf>
    <xf numFmtId="0" fontId="6" fillId="0" borderId="0" xfId="0" applyFont="1" applyAlignment="1" applyProtection="1">
      <alignment wrapText="1"/>
      <protection locked="0"/>
    </xf>
    <xf numFmtId="0" fontId="6" fillId="0" borderId="0" xfId="0" applyFont="1" applyFill="1" applyAlignment="1" applyProtection="1">
      <alignment wrapText="1"/>
      <protection locked="0"/>
    </xf>
    <xf numFmtId="166" fontId="5" fillId="0" borderId="6" xfId="0" applyNumberFormat="1" applyFont="1" applyFill="1" applyBorder="1" applyProtection="1">
      <protection locked="0"/>
    </xf>
    <xf numFmtId="166" fontId="6" fillId="0" borderId="6" xfId="1" applyNumberFormat="1" applyFont="1" applyFill="1" applyBorder="1" applyAlignment="1" applyProtection="1">
      <alignment horizontal="right" vertical="center"/>
    </xf>
    <xf numFmtId="166" fontId="0" fillId="0" borderId="14" xfId="5" applyNumberFormat="1" applyFont="1" applyFill="1" applyBorder="1" applyAlignment="1">
      <alignment horizontal="right"/>
    </xf>
    <xf numFmtId="166" fontId="0" fillId="0" borderId="14" xfId="0" applyNumberFormat="1" applyFill="1" applyBorder="1" applyAlignment="1">
      <alignment horizontal="right"/>
    </xf>
    <xf numFmtId="3" fontId="4" fillId="0" borderId="2" xfId="0" applyNumberFormat="1" applyFont="1" applyFill="1" applyBorder="1" applyAlignment="1">
      <alignment horizontal="right"/>
    </xf>
    <xf numFmtId="166" fontId="0" fillId="0" borderId="2" xfId="5" applyNumberFormat="1" applyFont="1" applyFill="1" applyBorder="1" applyAlignment="1">
      <alignment horizontal="right"/>
    </xf>
    <xf numFmtId="166" fontId="0" fillId="0" borderId="2" xfId="0" applyNumberFormat="1" applyFill="1" applyBorder="1" applyAlignment="1">
      <alignment horizontal="right"/>
    </xf>
    <xf numFmtId="41" fontId="4" fillId="0" borderId="2" xfId="6" applyNumberFormat="1" applyFont="1" applyFill="1" applyBorder="1" applyAlignment="1">
      <alignment horizontal="right"/>
    </xf>
    <xf numFmtId="167" fontId="4" fillId="0" borderId="0" xfId="0" applyNumberFormat="1" applyFont="1" applyFill="1" applyBorder="1" applyAlignment="1">
      <alignment horizontal="right"/>
    </xf>
    <xf numFmtId="167" fontId="7" fillId="0" borderId="6" xfId="1" applyNumberFormat="1" applyFont="1" applyFill="1" applyBorder="1" applyAlignment="1" applyProtection="1">
      <alignment horizontal="right" vertical="center"/>
    </xf>
    <xf numFmtId="167" fontId="28" fillId="0" borderId="6" xfId="1" applyNumberFormat="1" applyFont="1" applyFill="1" applyBorder="1" applyAlignment="1" applyProtection="1">
      <alignment horizontal="right" vertical="center"/>
    </xf>
    <xf numFmtId="166" fontId="6" fillId="0" borderId="6" xfId="5" applyNumberFormat="1" applyFont="1" applyFill="1" applyBorder="1" applyAlignment="1" applyProtection="1">
      <alignment horizontal="right" vertical="center"/>
      <protection locked="0"/>
    </xf>
    <xf numFmtId="0" fontId="0" fillId="0" borderId="6" xfId="0" applyBorder="1" applyAlignment="1">
      <alignment wrapText="1"/>
    </xf>
    <xf numFmtId="166" fontId="0" fillId="0" borderId="6" xfId="5" applyNumberFormat="1" applyFont="1" applyFill="1" applyBorder="1" applyAlignment="1">
      <alignment horizontal="right"/>
    </xf>
    <xf numFmtId="166" fontId="0" fillId="0" borderId="6" xfId="0" applyNumberFormat="1" applyFill="1" applyBorder="1" applyAlignment="1">
      <alignment horizontal="right"/>
    </xf>
    <xf numFmtId="3" fontId="4" fillId="0" borderId="6" xfId="0" applyNumberFormat="1" applyFont="1" applyFill="1" applyBorder="1" applyAlignment="1">
      <alignment horizontal="right"/>
    </xf>
    <xf numFmtId="0" fontId="5" fillId="0" borderId="6" xfId="0" applyFont="1" applyFill="1" applyBorder="1" applyAlignment="1" applyProtection="1">
      <alignment horizontal="center" vertical="center"/>
      <protection locked="0"/>
    </xf>
    <xf numFmtId="3" fontId="5" fillId="0" borderId="6" xfId="0" applyNumberFormat="1" applyFont="1" applyFill="1" applyBorder="1" applyAlignment="1" applyProtection="1">
      <alignment horizontal="center" vertical="center"/>
      <protection locked="0"/>
    </xf>
    <xf numFmtId="41" fontId="5" fillId="0" borderId="6" xfId="6" applyNumberFormat="1" applyFont="1" applyFill="1" applyBorder="1" applyAlignment="1" applyProtection="1">
      <alignment horizontal="center" vertical="center"/>
      <protection locked="0"/>
    </xf>
    <xf numFmtId="0" fontId="25" fillId="0" borderId="6" xfId="0" applyFont="1" applyBorder="1" applyAlignment="1">
      <alignment horizontal="right" wrapText="1"/>
    </xf>
    <xf numFmtId="0" fontId="13" fillId="0" borderId="6" xfId="0" applyFont="1" applyBorder="1" applyAlignment="1">
      <alignment wrapText="1"/>
    </xf>
    <xf numFmtId="0" fontId="3" fillId="0" borderId="6" xfId="0" applyFont="1" applyFill="1" applyBorder="1" applyAlignment="1" applyProtection="1">
      <alignment horizontal="center" vertical="center"/>
      <protection locked="0"/>
    </xf>
    <xf numFmtId="166" fontId="15" fillId="0" borderId="6" xfId="5" applyNumberFormat="1" applyFont="1" applyFill="1" applyBorder="1" applyAlignment="1" applyProtection="1">
      <alignment horizontal="right"/>
    </xf>
    <xf numFmtId="2" fontId="16" fillId="0" borderId="6" xfId="0" applyNumberFormat="1" applyFont="1" applyFill="1" applyBorder="1" applyAlignment="1" applyProtection="1">
      <alignment horizontal="center" vertical="center" wrapText="1"/>
      <protection locked="0"/>
    </xf>
    <xf numFmtId="166" fontId="12" fillId="0" borderId="6" xfId="0" applyNumberFormat="1" applyFont="1" applyFill="1" applyBorder="1" applyAlignment="1" applyProtection="1">
      <alignment horizontal="right"/>
    </xf>
    <xf numFmtId="3" fontId="15" fillId="0" borderId="6" xfId="0" applyNumberFormat="1" applyFont="1" applyFill="1" applyBorder="1" applyAlignment="1" applyProtection="1">
      <alignment horizontal="right"/>
    </xf>
    <xf numFmtId="0" fontId="17" fillId="3" borderId="6" xfId="0" applyFont="1" applyFill="1" applyBorder="1" applyAlignment="1" applyProtection="1">
      <alignment horizontal="center"/>
      <protection locked="0"/>
    </xf>
    <xf numFmtId="166" fontId="12" fillId="0" borderId="6" xfId="5" applyNumberFormat="1" applyFont="1" applyFill="1" applyBorder="1" applyAlignment="1" applyProtection="1">
      <alignment horizontal="right"/>
      <protection locked="0"/>
    </xf>
    <xf numFmtId="166" fontId="12" fillId="0" borderId="6" xfId="0" applyNumberFormat="1" applyFont="1" applyFill="1" applyBorder="1" applyAlignment="1" applyProtection="1">
      <alignment horizontal="right"/>
      <protection locked="0"/>
    </xf>
    <xf numFmtId="3" fontId="15" fillId="0" borderId="6" xfId="0" applyNumberFormat="1" applyFont="1" applyFill="1" applyBorder="1" applyAlignment="1" applyProtection="1">
      <alignment horizontal="right"/>
      <protection locked="0"/>
    </xf>
    <xf numFmtId="0" fontId="14" fillId="0" borderId="6" xfId="0" applyFont="1" applyFill="1" applyBorder="1" applyAlignment="1" applyProtection="1">
      <alignment horizontal="left" vertical="center" wrapText="1"/>
      <protection locked="0"/>
    </xf>
    <xf numFmtId="3" fontId="16" fillId="0" borderId="6" xfId="0" applyNumberFormat="1" applyFont="1" applyFill="1" applyBorder="1" applyAlignment="1" applyProtection="1">
      <alignment horizontal="right" vertical="center"/>
      <protection locked="0"/>
    </xf>
    <xf numFmtId="0" fontId="26" fillId="7" borderId="6" xfId="0" applyFont="1" applyFill="1" applyBorder="1" applyAlignment="1">
      <alignment vertical="center"/>
    </xf>
    <xf numFmtId="0" fontId="21" fillId="0" borderId="6" xfId="0" applyFont="1" applyFill="1" applyBorder="1" applyAlignment="1">
      <alignment vertical="center"/>
    </xf>
    <xf numFmtId="0" fontId="22" fillId="0" borderId="6" xfId="0" applyFont="1" applyFill="1" applyBorder="1" applyAlignment="1">
      <alignment horizontal="left" vertical="center"/>
    </xf>
    <xf numFmtId="0" fontId="16" fillId="8" borderId="6" xfId="0" applyFont="1" applyFill="1" applyBorder="1" applyAlignment="1" applyProtection="1">
      <alignment horizontal="center" vertical="center" wrapText="1"/>
      <protection locked="0"/>
    </xf>
    <xf numFmtId="0" fontId="17" fillId="8" borderId="6" xfId="0" applyFont="1" applyFill="1" applyBorder="1" applyAlignment="1" applyProtection="1">
      <alignment horizontal="center" vertical="center" wrapText="1"/>
      <protection locked="0"/>
    </xf>
    <xf numFmtId="0" fontId="5" fillId="8" borderId="6" xfId="0" applyFont="1" applyFill="1" applyBorder="1" applyAlignment="1" applyProtection="1">
      <alignment horizontal="center" vertical="center"/>
      <protection locked="0"/>
    </xf>
    <xf numFmtId="3" fontId="5" fillId="8" borderId="6" xfId="0" applyNumberFormat="1" applyFont="1" applyFill="1" applyBorder="1" applyAlignment="1" applyProtection="1">
      <alignment horizontal="center" vertical="center"/>
      <protection locked="0"/>
    </xf>
    <xf numFmtId="166" fontId="4" fillId="6" borderId="6" xfId="5" applyNumberFormat="1" applyFont="1" applyFill="1" applyBorder="1" applyAlignment="1">
      <alignment horizontal="right"/>
    </xf>
    <xf numFmtId="166" fontId="6" fillId="0" borderId="6" xfId="5" applyNumberFormat="1" applyFont="1" applyFill="1" applyBorder="1" applyAlignment="1" applyProtection="1">
      <alignment horizontal="center" vertical="center"/>
    </xf>
    <xf numFmtId="166" fontId="6" fillId="0" borderId="6" xfId="4" applyNumberFormat="1" applyFont="1" applyFill="1" applyBorder="1" applyAlignment="1" applyProtection="1">
      <alignment horizontal="center" vertical="center"/>
    </xf>
    <xf numFmtId="166" fontId="6" fillId="0" borderId="6" xfId="4" applyNumberFormat="1" applyFont="1" applyFill="1" applyBorder="1" applyAlignment="1" applyProtection="1">
      <alignment vertical="center"/>
      <protection locked="0"/>
    </xf>
    <xf numFmtId="166" fontId="5" fillId="0" borderId="6" xfId="5" applyNumberFormat="1" applyFont="1" applyFill="1" applyBorder="1" applyAlignment="1" applyProtection="1">
      <alignment horizontal="center" vertical="center" wrapText="1"/>
    </xf>
    <xf numFmtId="166" fontId="5" fillId="0" borderId="6" xfId="0" applyNumberFormat="1" applyFont="1" applyFill="1" applyBorder="1" applyAlignment="1" applyProtection="1">
      <alignment horizontal="center" vertical="center" wrapText="1"/>
      <protection locked="0"/>
    </xf>
    <xf numFmtId="168" fontId="6" fillId="0" borderId="0" xfId="1" applyNumberFormat="1" applyFont="1" applyProtection="1">
      <protection locked="0"/>
    </xf>
    <xf numFmtId="166" fontId="7" fillId="6" borderId="6" xfId="4" applyNumberFormat="1" applyFont="1" applyFill="1" applyBorder="1" applyAlignment="1" applyProtection="1">
      <alignment vertical="center"/>
      <protection locked="0"/>
    </xf>
    <xf numFmtId="166" fontId="5" fillId="0" borderId="25" xfId="0" applyNumberFormat="1" applyFont="1" applyFill="1" applyBorder="1" applyProtection="1">
      <protection locked="0"/>
    </xf>
    <xf numFmtId="3" fontId="28" fillId="0" borderId="25" xfId="1" applyNumberFormat="1" applyFont="1" applyFill="1" applyBorder="1" applyAlignment="1" applyProtection="1">
      <alignment horizontal="right" vertical="center"/>
    </xf>
    <xf numFmtId="166" fontId="4" fillId="6" borderId="25" xfId="5" applyNumberFormat="1" applyFont="1" applyFill="1" applyBorder="1" applyAlignment="1">
      <alignment horizontal="right"/>
    </xf>
    <xf numFmtId="3" fontId="5" fillId="8" borderId="25" xfId="0" applyNumberFormat="1" applyFont="1" applyFill="1" applyBorder="1" applyAlignment="1" applyProtection="1">
      <alignment horizontal="center" vertical="center"/>
      <protection locked="0"/>
    </xf>
    <xf numFmtId="3" fontId="15" fillId="0" borderId="25" xfId="0" applyNumberFormat="1" applyFont="1" applyFill="1" applyBorder="1" applyAlignment="1" applyProtection="1">
      <alignment horizontal="right"/>
    </xf>
    <xf numFmtId="3" fontId="5" fillId="8" borderId="28" xfId="0" applyNumberFormat="1" applyFont="1" applyFill="1" applyBorder="1" applyAlignment="1" applyProtection="1">
      <alignment horizontal="center" vertical="center"/>
      <protection locked="0"/>
    </xf>
    <xf numFmtId="3" fontId="5" fillId="0" borderId="28" xfId="0" applyNumberFormat="1" applyFont="1" applyFill="1" applyBorder="1" applyAlignment="1" applyProtection="1">
      <alignment horizontal="center" vertical="center"/>
      <protection locked="0"/>
    </xf>
    <xf numFmtId="166" fontId="4" fillId="4" borderId="6" xfId="5" applyNumberFormat="1" applyFont="1" applyFill="1" applyBorder="1" applyAlignment="1">
      <alignment horizontal="right"/>
    </xf>
    <xf numFmtId="0" fontId="31" fillId="3" borderId="29" xfId="7" applyFill="1" applyBorder="1" applyAlignment="1">
      <alignment vertical="center"/>
    </xf>
    <xf numFmtId="0" fontId="21" fillId="3" borderId="29" xfId="0" applyFont="1" applyFill="1" applyBorder="1" applyAlignment="1">
      <alignment horizontal="left" vertical="center"/>
    </xf>
    <xf numFmtId="0" fontId="21" fillId="3" borderId="26" xfId="0" applyFont="1" applyFill="1" applyBorder="1" applyAlignment="1">
      <alignment horizontal="left" vertical="center"/>
    </xf>
    <xf numFmtId="0" fontId="21" fillId="3" borderId="26" xfId="0" applyFont="1" applyFill="1" applyBorder="1" applyAlignment="1">
      <alignment vertical="center"/>
    </xf>
    <xf numFmtId="0" fontId="4" fillId="2" borderId="1" xfId="0" applyFont="1" applyFill="1" applyBorder="1" applyAlignment="1" applyProtection="1">
      <alignment horizontal="center"/>
    </xf>
    <xf numFmtId="0" fontId="4" fillId="2" borderId="2" xfId="0" applyFont="1" applyFill="1" applyBorder="1" applyAlignment="1" applyProtection="1">
      <alignment horizontal="center"/>
    </xf>
    <xf numFmtId="0" fontId="4" fillId="2" borderId="3" xfId="0" applyFont="1" applyFill="1" applyBorder="1" applyAlignment="1" applyProtection="1">
      <alignment horizontal="center"/>
    </xf>
    <xf numFmtId="0" fontId="4" fillId="2" borderId="1" xfId="0" applyFont="1" applyFill="1" applyBorder="1" applyAlignment="1" applyProtection="1">
      <alignment horizontal="center" wrapText="1"/>
    </xf>
    <xf numFmtId="0" fontId="4" fillId="2" borderId="2" xfId="0" applyFont="1" applyFill="1" applyBorder="1" applyAlignment="1" applyProtection="1">
      <alignment horizontal="center" wrapText="1"/>
    </xf>
    <xf numFmtId="0" fontId="4" fillId="2" borderId="3" xfId="0" applyFont="1" applyFill="1" applyBorder="1" applyAlignment="1" applyProtection="1">
      <alignment horizontal="center" wrapText="1"/>
    </xf>
    <xf numFmtId="0" fontId="29" fillId="0" borderId="6" xfId="0" applyFont="1" applyFill="1" applyBorder="1" applyAlignment="1" applyProtection="1">
      <alignment horizontal="left" vertical="center" wrapText="1"/>
    </xf>
    <xf numFmtId="0" fontId="30" fillId="0" borderId="6" xfId="0" applyFont="1" applyFill="1" applyBorder="1" applyAlignment="1" applyProtection="1">
      <alignment horizontal="left" vertical="center" wrapText="1"/>
    </xf>
    <xf numFmtId="0" fontId="8" fillId="0" borderId="0" xfId="0" applyFont="1" applyAlignment="1" applyProtection="1">
      <alignment horizontal="center" vertical="center"/>
      <protection locked="0"/>
    </xf>
    <xf numFmtId="166" fontId="7" fillId="5" borderId="26" xfId="0" applyNumberFormat="1" applyFont="1" applyFill="1" applyBorder="1" applyAlignment="1" applyProtection="1">
      <alignment horizontal="center" vertical="center" wrapText="1"/>
    </xf>
    <xf numFmtId="166" fontId="7" fillId="5" borderId="27" xfId="0" applyNumberFormat="1" applyFont="1" applyFill="1" applyBorder="1" applyAlignment="1" applyProtection="1">
      <alignment horizontal="center" vertical="center" wrapText="1"/>
    </xf>
    <xf numFmtId="0" fontId="7" fillId="3" borderId="0" xfId="0" applyFont="1" applyFill="1" applyAlignment="1" applyProtection="1">
      <alignment horizontal="right" vertical="center"/>
      <protection locked="0"/>
    </xf>
    <xf numFmtId="0" fontId="24" fillId="0" borderId="0" xfId="0" applyNumberFormat="1" applyFont="1" applyFill="1" applyAlignment="1" applyProtection="1">
      <alignment horizontal="center" vertical="center" wrapText="1"/>
      <protection locked="0"/>
    </xf>
    <xf numFmtId="0" fontId="9" fillId="0" borderId="25" xfId="0" applyFont="1" applyFill="1" applyBorder="1" applyAlignment="1" applyProtection="1">
      <alignment horizontal="left" vertical="center" wrapText="1"/>
    </xf>
    <xf numFmtId="0" fontId="9" fillId="0" borderId="26" xfId="0" applyFont="1" applyFill="1" applyBorder="1" applyAlignment="1" applyProtection="1">
      <alignment horizontal="left" vertical="center" wrapText="1"/>
    </xf>
    <xf numFmtId="0" fontId="9" fillId="0" borderId="27" xfId="0" applyFont="1" applyFill="1" applyBorder="1" applyAlignment="1" applyProtection="1">
      <alignment horizontal="left" vertical="center" wrapText="1"/>
    </xf>
    <xf numFmtId="0" fontId="15" fillId="8" borderId="6" xfId="0" applyFont="1" applyFill="1" applyBorder="1" applyAlignment="1" applyProtection="1">
      <alignment horizontal="center"/>
      <protection locked="0"/>
    </xf>
    <xf numFmtId="166" fontId="6" fillId="0" borderId="26" xfId="5" applyNumberFormat="1" applyFont="1" applyFill="1" applyBorder="1" applyAlignment="1" applyProtection="1">
      <alignment horizontal="center"/>
      <protection locked="0"/>
    </xf>
    <xf numFmtId="0" fontId="10" fillId="0" borderId="25" xfId="0" applyFont="1" applyFill="1" applyBorder="1" applyAlignment="1" applyProtection="1">
      <alignment horizontal="left" vertical="center" wrapText="1"/>
    </xf>
    <xf numFmtId="0" fontId="10" fillId="0" borderId="26" xfId="0" applyFont="1" applyFill="1" applyBorder="1" applyAlignment="1" applyProtection="1">
      <alignment horizontal="left" vertical="center" wrapText="1"/>
    </xf>
    <xf numFmtId="0" fontId="10" fillId="0" borderId="27" xfId="0" applyFont="1" applyFill="1" applyBorder="1" applyAlignment="1" applyProtection="1">
      <alignment horizontal="left" vertical="center" wrapText="1"/>
    </xf>
    <xf numFmtId="166" fontId="8" fillId="0" borderId="6" xfId="0" applyNumberFormat="1" applyFont="1" applyFill="1" applyBorder="1" applyAlignment="1" applyProtection="1">
      <alignment horizontal="right"/>
    </xf>
    <xf numFmtId="0" fontId="8" fillId="0" borderId="0" xfId="0" applyFont="1" applyAlignment="1">
      <alignment horizontal="left"/>
    </xf>
    <xf numFmtId="0" fontId="27" fillId="0" borderId="0" xfId="0" applyFont="1" applyAlignment="1">
      <alignment horizontal="center" wrapText="1"/>
    </xf>
    <xf numFmtId="0" fontId="27" fillId="0" borderId="0" xfId="0" applyFont="1" applyAlignment="1">
      <alignment horizontal="center"/>
    </xf>
    <xf numFmtId="0" fontId="27" fillId="0" borderId="0" xfId="0" applyFont="1" applyAlignment="1">
      <alignment horizontal="left" wrapText="1"/>
    </xf>
  </cellXfs>
  <cellStyles count="8">
    <cellStyle name="Hipervínculo" xfId="7" builtinId="8"/>
    <cellStyle name="Millares" xfId="4" builtinId="3"/>
    <cellStyle name="Millares [0]" xfId="5" builtinId="6"/>
    <cellStyle name="Moneda" xfId="1" builtinId="4"/>
    <cellStyle name="Moneda [0]" xfId="6" builtinId="7"/>
    <cellStyle name="Moneda 2" xfId="3"/>
    <cellStyle name="Normal" xfId="0" builtinId="0"/>
    <cellStyle name="Norm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INVERMOTOS_ARAUCA@HOTMAIL.COM"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INVERMOTOS_ARAUCA@HOTMAIL.COM"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mailto:GERENCIA@FRENOPARTES.COM" TargetMode="External"/><Relationship Id="rId1" Type="http://schemas.openxmlformats.org/officeDocument/2006/relationships/hyperlink" Target="mailto:INVERMOTOS_ARAUC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Views>
    <sheetView topLeftCell="A16" workbookViewId="0">
      <selection activeCell="E15" sqref="E15"/>
    </sheetView>
  </sheetViews>
  <sheetFormatPr baseColWidth="10" defaultColWidth="10.88671875" defaultRowHeight="14.4" x14ac:dyDescent="0.3"/>
  <cols>
    <col min="1" max="1" width="5.33203125" style="4" bestFit="1" customWidth="1"/>
    <col min="2" max="2" width="32.44140625" style="5" customWidth="1"/>
    <col min="3" max="3" width="19.44140625" style="6" customWidth="1"/>
    <col min="4" max="4" width="19" style="6" customWidth="1"/>
    <col min="5" max="5" width="21.109375" style="6" customWidth="1"/>
    <col min="6" max="16384" width="10.88671875" style="5"/>
  </cols>
  <sheetData>
    <row r="1" spans="1:5" ht="15" thickBot="1" x14ac:dyDescent="0.35">
      <c r="A1" s="193" t="s">
        <v>24</v>
      </c>
      <c r="B1" s="194"/>
      <c r="C1" s="194"/>
      <c r="D1" s="194"/>
      <c r="E1" s="195"/>
    </row>
    <row r="2" spans="1:5" s="7" customFormat="1" x14ac:dyDescent="0.3">
      <c r="A2" s="8" t="s">
        <v>3</v>
      </c>
      <c r="B2" s="8" t="s">
        <v>4</v>
      </c>
      <c r="C2" s="9" t="s">
        <v>5</v>
      </c>
      <c r="D2" s="9" t="s">
        <v>6</v>
      </c>
      <c r="E2" s="9" t="s">
        <v>7</v>
      </c>
    </row>
    <row r="3" spans="1:5" x14ac:dyDescent="0.3">
      <c r="A3" s="10">
        <v>1</v>
      </c>
      <c r="B3" s="11" t="s">
        <v>8</v>
      </c>
      <c r="C3" s="12"/>
      <c r="D3" s="12"/>
      <c r="E3" s="12"/>
    </row>
    <row r="4" spans="1:5" x14ac:dyDescent="0.3">
      <c r="A4" s="10">
        <v>2</v>
      </c>
      <c r="B4" s="11" t="s">
        <v>9</v>
      </c>
      <c r="C4" s="12"/>
      <c r="D4" s="12"/>
      <c r="E4" s="12"/>
    </row>
    <row r="5" spans="1:5" x14ac:dyDescent="0.3">
      <c r="A5" s="10">
        <v>3</v>
      </c>
      <c r="B5" s="11" t="s">
        <v>10</v>
      </c>
      <c r="C5" s="12"/>
      <c r="D5" s="12"/>
      <c r="E5" s="12"/>
    </row>
    <row r="6" spans="1:5" x14ac:dyDescent="0.3">
      <c r="A6" s="10">
        <v>4</v>
      </c>
      <c r="B6" s="11" t="s">
        <v>11</v>
      </c>
      <c r="C6" s="12"/>
      <c r="D6" s="12"/>
      <c r="E6" s="12"/>
    </row>
    <row r="7" spans="1:5" x14ac:dyDescent="0.3">
      <c r="A7" s="10">
        <v>5</v>
      </c>
      <c r="B7" s="11" t="s">
        <v>12</v>
      </c>
      <c r="C7" s="12"/>
      <c r="D7" s="12"/>
      <c r="E7" s="12"/>
    </row>
    <row r="8" spans="1:5" x14ac:dyDescent="0.3">
      <c r="A8" s="10">
        <v>6</v>
      </c>
      <c r="B8" s="11" t="s">
        <v>13</v>
      </c>
      <c r="C8" s="12"/>
      <c r="D8" s="12"/>
      <c r="E8" s="12"/>
    </row>
    <row r="9" spans="1:5" x14ac:dyDescent="0.3">
      <c r="A9" s="10">
        <v>7</v>
      </c>
      <c r="B9" s="11" t="s">
        <v>14</v>
      </c>
      <c r="C9" s="12"/>
      <c r="D9" s="12"/>
      <c r="E9" s="12"/>
    </row>
    <row r="10" spans="1:5" x14ac:dyDescent="0.3">
      <c r="A10" s="10">
        <v>8</v>
      </c>
      <c r="B10" s="11" t="s">
        <v>15</v>
      </c>
      <c r="C10" s="12"/>
      <c r="D10" s="12"/>
      <c r="E10" s="12"/>
    </row>
    <row r="11" spans="1:5" x14ac:dyDescent="0.3">
      <c r="A11" s="10">
        <v>9</v>
      </c>
      <c r="B11" s="11" t="s">
        <v>16</v>
      </c>
      <c r="C11" s="12"/>
      <c r="D11" s="12"/>
      <c r="E11" s="12"/>
    </row>
    <row r="12" spans="1:5" x14ac:dyDescent="0.3">
      <c r="A12" s="10">
        <v>10</v>
      </c>
      <c r="B12" s="11" t="s">
        <v>17</v>
      </c>
      <c r="C12" s="12"/>
      <c r="D12" s="12"/>
      <c r="E12" s="12"/>
    </row>
    <row r="13" spans="1:5" x14ac:dyDescent="0.3">
      <c r="A13" s="10">
        <v>11</v>
      </c>
      <c r="B13" s="11" t="s">
        <v>18</v>
      </c>
      <c r="C13" s="12"/>
      <c r="D13" s="12"/>
      <c r="E13" s="12"/>
    </row>
    <row r="14" spans="1:5" x14ac:dyDescent="0.3">
      <c r="A14" s="13">
        <v>12</v>
      </c>
      <c r="B14" s="14" t="s">
        <v>19</v>
      </c>
      <c r="C14" s="15"/>
      <c r="D14" s="15"/>
      <c r="E14" s="15"/>
    </row>
    <row r="15" spans="1:5" x14ac:dyDescent="0.3">
      <c r="A15" s="10">
        <v>13</v>
      </c>
      <c r="B15" s="14" t="s">
        <v>26</v>
      </c>
      <c r="C15" s="12"/>
      <c r="D15" s="12"/>
      <c r="E15" s="12"/>
    </row>
    <row r="16" spans="1:5" x14ac:dyDescent="0.3">
      <c r="A16" s="10">
        <v>14</v>
      </c>
      <c r="B16" s="14" t="s">
        <v>27</v>
      </c>
      <c r="C16" s="12" t="e">
        <f>SUM(#REF!)</f>
        <v>#REF!</v>
      </c>
      <c r="D16" s="12" t="e">
        <f>SUM(#REF!)</f>
        <v>#REF!</v>
      </c>
      <c r="E16" s="12" t="e">
        <f>SUM(#REF!)</f>
        <v>#REF!</v>
      </c>
    </row>
    <row r="17" spans="1:5" x14ac:dyDescent="0.3">
      <c r="A17" s="10">
        <v>15</v>
      </c>
      <c r="B17" s="14" t="s">
        <v>28</v>
      </c>
      <c r="C17" s="12" t="e">
        <f>SUM(#REF!)</f>
        <v>#REF!</v>
      </c>
      <c r="D17" s="12" t="e">
        <f>SUM(#REF!)</f>
        <v>#REF!</v>
      </c>
      <c r="E17" s="12" t="e">
        <f>SUM(#REF!)</f>
        <v>#REF!</v>
      </c>
    </row>
    <row r="18" spans="1:5" x14ac:dyDescent="0.3">
      <c r="A18" s="10">
        <v>16</v>
      </c>
      <c r="B18" s="14" t="s">
        <v>29</v>
      </c>
      <c r="C18" s="12" t="e">
        <f>SUM(#REF!)</f>
        <v>#REF!</v>
      </c>
      <c r="D18" s="12" t="e">
        <f>SUM(#REF!)</f>
        <v>#REF!</v>
      </c>
      <c r="E18" s="12" t="e">
        <f>SUM(#REF!)</f>
        <v>#REF!</v>
      </c>
    </row>
    <row r="19" spans="1:5" x14ac:dyDescent="0.3">
      <c r="A19" s="10">
        <v>17</v>
      </c>
      <c r="B19" s="14" t="s">
        <v>30</v>
      </c>
      <c r="C19" s="12" t="e">
        <f>SUM(#REF!)</f>
        <v>#REF!</v>
      </c>
      <c r="D19" s="12" t="e">
        <f>SUM(#REF!)</f>
        <v>#REF!</v>
      </c>
      <c r="E19" s="12" t="e">
        <f>SUM(#REF!)</f>
        <v>#REF!</v>
      </c>
    </row>
    <row r="20" spans="1:5" x14ac:dyDescent="0.3">
      <c r="A20" s="10">
        <v>18</v>
      </c>
      <c r="B20" s="14" t="s">
        <v>31</v>
      </c>
      <c r="C20" s="12" t="e">
        <f>SUM(#REF!)</f>
        <v>#REF!</v>
      </c>
      <c r="D20" s="12" t="e">
        <f>SUM(#REF!)</f>
        <v>#REF!</v>
      </c>
      <c r="E20" s="12" t="e">
        <f>SUM(#REF!)</f>
        <v>#REF!</v>
      </c>
    </row>
    <row r="21" spans="1:5" x14ac:dyDescent="0.3">
      <c r="A21" s="10">
        <v>19</v>
      </c>
      <c r="B21" s="14" t="s">
        <v>32</v>
      </c>
      <c r="C21" s="12" t="e">
        <f>SUM(#REF!)</f>
        <v>#REF!</v>
      </c>
      <c r="D21" s="12" t="e">
        <f>SUM(#REF!)</f>
        <v>#REF!</v>
      </c>
      <c r="E21" s="12" t="e">
        <f>SUM(#REF!)</f>
        <v>#REF!</v>
      </c>
    </row>
    <row r="22" spans="1:5" x14ac:dyDescent="0.3">
      <c r="A22" s="10">
        <v>20</v>
      </c>
      <c r="B22" s="14" t="s">
        <v>33</v>
      </c>
      <c r="C22" s="12" t="e">
        <f>SUM(#REF!)</f>
        <v>#REF!</v>
      </c>
      <c r="D22" s="12" t="e">
        <f>SUM(#REF!)</f>
        <v>#REF!</v>
      </c>
      <c r="E22" s="12" t="e">
        <f>SUM(#REF!)</f>
        <v>#REF!</v>
      </c>
    </row>
    <row r="23" spans="1:5" x14ac:dyDescent="0.3">
      <c r="A23" s="10">
        <v>21</v>
      </c>
      <c r="B23" s="14" t="s">
        <v>34</v>
      </c>
      <c r="C23" s="12" t="e">
        <f>SUM(#REF!)</f>
        <v>#REF!</v>
      </c>
      <c r="D23" s="12" t="e">
        <f>SUM(#REF!)</f>
        <v>#REF!</v>
      </c>
      <c r="E23" s="12" t="e">
        <f>SUM(#REF!)</f>
        <v>#REF!</v>
      </c>
    </row>
    <row r="24" spans="1:5" x14ac:dyDescent="0.3">
      <c r="A24" s="10">
        <v>22</v>
      </c>
      <c r="B24" s="14" t="s">
        <v>35</v>
      </c>
      <c r="C24" s="12" t="e">
        <f>SUM(#REF!)</f>
        <v>#REF!</v>
      </c>
      <c r="D24" s="12" t="e">
        <f>SUM(#REF!)</f>
        <v>#REF!</v>
      </c>
      <c r="E24" s="12" t="e">
        <f>SUM(#REF!)</f>
        <v>#REF!</v>
      </c>
    </row>
    <row r="25" spans="1:5" x14ac:dyDescent="0.3">
      <c r="A25" s="10">
        <v>23</v>
      </c>
      <c r="B25" s="14" t="s">
        <v>36</v>
      </c>
      <c r="C25" s="12" t="e">
        <f>SUM(#REF!)</f>
        <v>#REF!</v>
      </c>
      <c r="D25" s="12" t="e">
        <f>SUM(#REF!)</f>
        <v>#REF!</v>
      </c>
      <c r="E25" s="12" t="e">
        <f>SUM(#REF!)</f>
        <v>#REF!</v>
      </c>
    </row>
    <row r="26" spans="1:5" x14ac:dyDescent="0.3">
      <c r="A26" s="10">
        <v>24</v>
      </c>
      <c r="B26" s="14" t="s">
        <v>37</v>
      </c>
      <c r="C26" s="12" t="e">
        <f>SUM(#REF!)</f>
        <v>#REF!</v>
      </c>
      <c r="D26" s="12" t="e">
        <f>SUM(#REF!)</f>
        <v>#REF!</v>
      </c>
      <c r="E26" s="12" t="e">
        <f>SUM(#REF!)</f>
        <v>#REF!</v>
      </c>
    </row>
    <row r="27" spans="1:5" x14ac:dyDescent="0.3">
      <c r="A27" s="10">
        <v>25</v>
      </c>
      <c r="B27" s="14" t="s">
        <v>38</v>
      </c>
      <c r="C27" s="12" t="e">
        <f>SUM(#REF!)</f>
        <v>#REF!</v>
      </c>
      <c r="D27" s="12" t="e">
        <f>SUM(#REF!)</f>
        <v>#REF!</v>
      </c>
      <c r="E27" s="12" t="e">
        <f>SUM(#REF!)</f>
        <v>#REF!</v>
      </c>
    </row>
    <row r="28" spans="1:5" x14ac:dyDescent="0.3">
      <c r="A28" s="10">
        <v>26</v>
      </c>
      <c r="B28" s="14" t="s">
        <v>39</v>
      </c>
      <c r="C28" s="12" t="e">
        <f>SUM(#REF!)</f>
        <v>#REF!</v>
      </c>
      <c r="D28" s="12" t="e">
        <f>SUM(#REF!)</f>
        <v>#REF!</v>
      </c>
      <c r="E28" s="12" t="e">
        <f>SUM(#REF!)</f>
        <v>#REF!</v>
      </c>
    </row>
    <row r="29" spans="1:5" x14ac:dyDescent="0.3">
      <c r="A29" s="10">
        <v>27</v>
      </c>
      <c r="B29" s="14" t="s">
        <v>40</v>
      </c>
      <c r="C29" s="12" t="e">
        <f>SUM(#REF!)</f>
        <v>#REF!</v>
      </c>
      <c r="D29" s="12" t="e">
        <f>SUM(#REF!)</f>
        <v>#REF!</v>
      </c>
      <c r="E29" s="12" t="e">
        <f>SUM(#REF!)</f>
        <v>#REF!</v>
      </c>
    </row>
    <row r="30" spans="1:5" x14ac:dyDescent="0.3">
      <c r="A30" s="10">
        <v>28</v>
      </c>
      <c r="B30" s="14" t="s">
        <v>41</v>
      </c>
      <c r="C30" s="12" t="e">
        <f>SUM(#REF!)</f>
        <v>#REF!</v>
      </c>
      <c r="D30" s="12" t="e">
        <f>SUM(#REF!)</f>
        <v>#REF!</v>
      </c>
      <c r="E30" s="12" t="e">
        <f>SUM(#REF!)</f>
        <v>#REF!</v>
      </c>
    </row>
    <row r="31" spans="1:5" ht="15" thickBot="1" x14ac:dyDescent="0.35">
      <c r="A31" s="13"/>
      <c r="B31" s="14"/>
      <c r="C31" s="15"/>
      <c r="D31" s="15"/>
      <c r="E31" s="15"/>
    </row>
    <row r="32" spans="1:5" ht="15" thickBot="1" x14ac:dyDescent="0.35">
      <c r="A32" s="16"/>
      <c r="B32" s="17" t="s">
        <v>21</v>
      </c>
      <c r="C32" s="18" t="e">
        <f>SUM(C3:C31)</f>
        <v>#REF!</v>
      </c>
      <c r="D32" s="18" t="e">
        <f t="shared" ref="D32:E32" si="0">SUM(D3:D31)</f>
        <v>#REF!</v>
      </c>
      <c r="E32" s="18" t="e">
        <f t="shared" si="0"/>
        <v>#REF!</v>
      </c>
    </row>
    <row r="37" spans="2:2" ht="15" thickBot="1" x14ac:dyDescent="0.35">
      <c r="B37" s="1"/>
    </row>
    <row r="38" spans="2:2" x14ac:dyDescent="0.3">
      <c r="B38" s="2" t="s">
        <v>43</v>
      </c>
    </row>
    <row r="39" spans="2:2" x14ac:dyDescent="0.3">
      <c r="B39" s="3" t="s">
        <v>44</v>
      </c>
    </row>
    <row r="40" spans="2:2" x14ac:dyDescent="0.3">
      <c r="B40" s="3" t="s">
        <v>45</v>
      </c>
    </row>
    <row r="41" spans="2:2" x14ac:dyDescent="0.3">
      <c r="B41" s="3" t="s">
        <v>46</v>
      </c>
    </row>
    <row r="42" spans="2:2" x14ac:dyDescent="0.3">
      <c r="B42" s="3" t="s">
        <v>47</v>
      </c>
    </row>
  </sheetData>
  <mergeCells count="1">
    <mergeCell ref="A1:E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Views>
    <sheetView topLeftCell="A7" workbookViewId="0">
      <selection activeCell="C35" sqref="C35"/>
    </sheetView>
  </sheetViews>
  <sheetFormatPr baseColWidth="10" defaultColWidth="10.88671875" defaultRowHeight="14.4" x14ac:dyDescent="0.3"/>
  <cols>
    <col min="1" max="1" width="5.33203125" style="4" bestFit="1" customWidth="1"/>
    <col min="2" max="2" width="33.88671875" style="5" customWidth="1"/>
    <col min="3" max="3" width="21.33203125" style="6" customWidth="1"/>
    <col min="4" max="5" width="22.109375" style="6" customWidth="1"/>
    <col min="6" max="16384" width="10.88671875" style="5"/>
  </cols>
  <sheetData>
    <row r="1" spans="1:5" ht="15" thickBot="1" x14ac:dyDescent="0.35">
      <c r="A1" s="193" t="s">
        <v>23</v>
      </c>
      <c r="B1" s="194"/>
      <c r="C1" s="194"/>
      <c r="D1" s="194"/>
      <c r="E1" s="195"/>
    </row>
    <row r="2" spans="1:5" s="7" customFormat="1" ht="15" thickBot="1" x14ac:dyDescent="0.35">
      <c r="A2" s="19" t="s">
        <v>3</v>
      </c>
      <c r="B2" s="19" t="s">
        <v>4</v>
      </c>
      <c r="C2" s="20" t="s">
        <v>5</v>
      </c>
      <c r="D2" s="20" t="s">
        <v>6</v>
      </c>
      <c r="E2" s="21" t="s">
        <v>7</v>
      </c>
    </row>
    <row r="3" spans="1:5" x14ac:dyDescent="0.3">
      <c r="A3" s="22">
        <v>1</v>
      </c>
      <c r="B3" s="23" t="s">
        <v>8</v>
      </c>
      <c r="C3" s="24" t="e">
        <f>SUM(#REF!)</f>
        <v>#REF!</v>
      </c>
      <c r="D3" s="24" t="e">
        <f>SUM(#REF!)</f>
        <v>#REF!</v>
      </c>
      <c r="E3" s="25" t="e">
        <f>SUM(#REF!)</f>
        <v>#REF!</v>
      </c>
    </row>
    <row r="4" spans="1:5" x14ac:dyDescent="0.3">
      <c r="A4" s="10">
        <v>2</v>
      </c>
      <c r="B4" s="11" t="s">
        <v>9</v>
      </c>
      <c r="C4" s="12" t="e">
        <f>SUM(#REF!)</f>
        <v>#REF!</v>
      </c>
      <c r="D4" s="12" t="e">
        <f>SUM(#REF!)</f>
        <v>#REF!</v>
      </c>
      <c r="E4" s="26" t="e">
        <f>SUM(#REF!)</f>
        <v>#REF!</v>
      </c>
    </row>
    <row r="5" spans="1:5" x14ac:dyDescent="0.3">
      <c r="A5" s="10">
        <v>3</v>
      </c>
      <c r="B5" s="11" t="s">
        <v>10</v>
      </c>
      <c r="C5" s="12" t="e">
        <f>SUM(#REF!)</f>
        <v>#REF!</v>
      </c>
      <c r="D5" s="12" t="e">
        <f>SUM(#REF!)</f>
        <v>#REF!</v>
      </c>
      <c r="E5" s="26" t="e">
        <f>SUM(#REF!)</f>
        <v>#REF!</v>
      </c>
    </row>
    <row r="6" spans="1:5" x14ac:dyDescent="0.3">
      <c r="A6" s="10">
        <v>4</v>
      </c>
      <c r="B6" s="11" t="s">
        <v>11</v>
      </c>
      <c r="C6" s="12" t="e">
        <f>SUM(#REF!)</f>
        <v>#REF!</v>
      </c>
      <c r="D6" s="12" t="e">
        <f>SUM(#REF!)</f>
        <v>#REF!</v>
      </c>
      <c r="E6" s="26" t="e">
        <f>SUM(#REF!)</f>
        <v>#REF!</v>
      </c>
    </row>
    <row r="7" spans="1:5" x14ac:dyDescent="0.3">
      <c r="A7" s="10">
        <v>5</v>
      </c>
      <c r="B7" s="11" t="s">
        <v>12</v>
      </c>
      <c r="C7" s="12" t="e">
        <f>SUM(#REF!)</f>
        <v>#REF!</v>
      </c>
      <c r="D7" s="12" t="e">
        <f>SUM(#REF!)</f>
        <v>#REF!</v>
      </c>
      <c r="E7" s="26" t="e">
        <f>SUM(#REF!)</f>
        <v>#REF!</v>
      </c>
    </row>
    <row r="8" spans="1:5" x14ac:dyDescent="0.3">
      <c r="A8" s="10">
        <v>6</v>
      </c>
      <c r="B8" s="11" t="s">
        <v>13</v>
      </c>
      <c r="C8" s="12" t="e">
        <f>SUM(#REF!)</f>
        <v>#REF!</v>
      </c>
      <c r="D8" s="12" t="e">
        <f>SUM(#REF!)</f>
        <v>#REF!</v>
      </c>
      <c r="E8" s="26" t="e">
        <f>SUM(#REF!)</f>
        <v>#REF!</v>
      </c>
    </row>
    <row r="9" spans="1:5" x14ac:dyDescent="0.3">
      <c r="A9" s="10">
        <v>7</v>
      </c>
      <c r="B9" s="11" t="s">
        <v>14</v>
      </c>
      <c r="C9" s="12" t="e">
        <f>SUM(#REF!)</f>
        <v>#REF!</v>
      </c>
      <c r="D9" s="12" t="e">
        <f>SUM(#REF!)</f>
        <v>#REF!</v>
      </c>
      <c r="E9" s="26" t="e">
        <f>SUM(#REF!)</f>
        <v>#REF!</v>
      </c>
    </row>
    <row r="10" spans="1:5" x14ac:dyDescent="0.3">
      <c r="A10" s="10">
        <v>8</v>
      </c>
      <c r="B10" s="11" t="s">
        <v>15</v>
      </c>
      <c r="C10" s="12" t="e">
        <f>SUM(#REF!)</f>
        <v>#REF!</v>
      </c>
      <c r="D10" s="12" t="e">
        <f>SUM(#REF!)</f>
        <v>#REF!</v>
      </c>
      <c r="E10" s="26" t="e">
        <f>SUM(#REF!)</f>
        <v>#REF!</v>
      </c>
    </row>
    <row r="11" spans="1:5" x14ac:dyDescent="0.3">
      <c r="A11" s="10">
        <v>9</v>
      </c>
      <c r="B11" s="11" t="s">
        <v>16</v>
      </c>
      <c r="C11" s="12" t="e">
        <f>SUM(#REF!)</f>
        <v>#REF!</v>
      </c>
      <c r="D11" s="12" t="e">
        <f>SUM(#REF!)</f>
        <v>#REF!</v>
      </c>
      <c r="E11" s="26" t="e">
        <f>SUM(#REF!)</f>
        <v>#REF!</v>
      </c>
    </row>
    <row r="12" spans="1:5" x14ac:dyDescent="0.3">
      <c r="A12" s="10">
        <v>10</v>
      </c>
      <c r="B12" s="11" t="s">
        <v>17</v>
      </c>
      <c r="C12" s="12" t="e">
        <f>SUM(#REF!)</f>
        <v>#REF!</v>
      </c>
      <c r="D12" s="12" t="e">
        <f>SUM(#REF!)</f>
        <v>#REF!</v>
      </c>
      <c r="E12" s="26" t="e">
        <f>SUM(#REF!)</f>
        <v>#REF!</v>
      </c>
    </row>
    <row r="13" spans="1:5" x14ac:dyDescent="0.3">
      <c r="A13" s="10">
        <v>11</v>
      </c>
      <c r="B13" s="11" t="s">
        <v>18</v>
      </c>
      <c r="C13" s="12" t="e">
        <f>SUM(#REF!)</f>
        <v>#REF!</v>
      </c>
      <c r="D13" s="12" t="e">
        <f>SUM(#REF!)</f>
        <v>#REF!</v>
      </c>
      <c r="E13" s="26" t="e">
        <f>SUM(#REF!)</f>
        <v>#REF!</v>
      </c>
    </row>
    <row r="14" spans="1:5" x14ac:dyDescent="0.3">
      <c r="A14" s="13">
        <v>12</v>
      </c>
      <c r="B14" s="14" t="s">
        <v>19</v>
      </c>
      <c r="C14" s="15" t="e">
        <f>SUM(#REF!)</f>
        <v>#REF!</v>
      </c>
      <c r="D14" s="15" t="e">
        <f>SUM(#REF!)</f>
        <v>#REF!</v>
      </c>
      <c r="E14" s="27" t="e">
        <f>SUM(#REF!)</f>
        <v>#REF!</v>
      </c>
    </row>
    <row r="15" spans="1:5" x14ac:dyDescent="0.3">
      <c r="A15" s="10">
        <v>13</v>
      </c>
      <c r="B15" s="14" t="s">
        <v>26</v>
      </c>
      <c r="C15" s="12" t="e">
        <f>SUM(#REF!)</f>
        <v>#REF!</v>
      </c>
      <c r="D15" s="12" t="e">
        <f>SUM(#REF!)</f>
        <v>#REF!</v>
      </c>
      <c r="E15" s="26" t="e">
        <f>SUM(#REF!)</f>
        <v>#REF!</v>
      </c>
    </row>
    <row r="16" spans="1:5" x14ac:dyDescent="0.3">
      <c r="A16" s="13">
        <v>14</v>
      </c>
      <c r="B16" s="14" t="s">
        <v>27</v>
      </c>
      <c r="C16" s="12" t="e">
        <f>SUM(#REF!)</f>
        <v>#REF!</v>
      </c>
      <c r="D16" s="12" t="e">
        <f>SUM(#REF!)</f>
        <v>#REF!</v>
      </c>
      <c r="E16" s="26" t="e">
        <f>SUM(#REF!)</f>
        <v>#REF!</v>
      </c>
    </row>
    <row r="17" spans="1:5" x14ac:dyDescent="0.3">
      <c r="A17" s="10">
        <v>15</v>
      </c>
      <c r="B17" s="14" t="s">
        <v>28</v>
      </c>
      <c r="C17" s="12" t="e">
        <f>SUM(#REF!)</f>
        <v>#REF!</v>
      </c>
      <c r="D17" s="12" t="e">
        <f>SUM(#REF!)</f>
        <v>#REF!</v>
      </c>
      <c r="E17" s="26" t="e">
        <f>SUM(#REF!)</f>
        <v>#REF!</v>
      </c>
    </row>
    <row r="18" spans="1:5" x14ac:dyDescent="0.3">
      <c r="A18" s="13">
        <v>16</v>
      </c>
      <c r="B18" s="14" t="s">
        <v>29</v>
      </c>
      <c r="C18" s="12" t="e">
        <f>SUM(#REF!)</f>
        <v>#REF!</v>
      </c>
      <c r="D18" s="12" t="e">
        <f>SUM(#REF!)</f>
        <v>#REF!</v>
      </c>
      <c r="E18" s="26" t="e">
        <f>SUM(#REF!)</f>
        <v>#REF!</v>
      </c>
    </row>
    <row r="19" spans="1:5" x14ac:dyDescent="0.3">
      <c r="A19" s="10">
        <v>17</v>
      </c>
      <c r="B19" s="14" t="s">
        <v>30</v>
      </c>
      <c r="C19" s="12" t="e">
        <f>SUM(#REF!)</f>
        <v>#REF!</v>
      </c>
      <c r="D19" s="12" t="e">
        <f>SUM(#REF!)</f>
        <v>#REF!</v>
      </c>
      <c r="E19" s="26" t="e">
        <f>SUM(#REF!)</f>
        <v>#REF!</v>
      </c>
    </row>
    <row r="20" spans="1:5" x14ac:dyDescent="0.3">
      <c r="A20" s="13">
        <v>18</v>
      </c>
      <c r="B20" s="14" t="s">
        <v>31</v>
      </c>
      <c r="C20" s="12" t="e">
        <f>SUM(#REF!)</f>
        <v>#REF!</v>
      </c>
      <c r="D20" s="12" t="e">
        <f>SUM(#REF!)</f>
        <v>#REF!</v>
      </c>
      <c r="E20" s="26" t="e">
        <f>SUM(#REF!)</f>
        <v>#REF!</v>
      </c>
    </row>
    <row r="21" spans="1:5" x14ac:dyDescent="0.3">
      <c r="A21" s="10">
        <v>19</v>
      </c>
      <c r="B21" s="14" t="s">
        <v>32</v>
      </c>
      <c r="C21" s="12" t="e">
        <f>SUM(#REF!)</f>
        <v>#REF!</v>
      </c>
      <c r="D21" s="12" t="e">
        <f>SUM(#REF!)</f>
        <v>#REF!</v>
      </c>
      <c r="E21" s="26" t="e">
        <f>SUM(#REF!)</f>
        <v>#REF!</v>
      </c>
    </row>
    <row r="22" spans="1:5" x14ac:dyDescent="0.3">
      <c r="A22" s="13">
        <v>20</v>
      </c>
      <c r="B22" s="14" t="s">
        <v>33</v>
      </c>
      <c r="C22" s="12" t="e">
        <f>SUM(#REF!)</f>
        <v>#REF!</v>
      </c>
      <c r="D22" s="12" t="e">
        <f>SUM(#REF!)</f>
        <v>#REF!</v>
      </c>
      <c r="E22" s="26" t="e">
        <f>SUM(#REF!)</f>
        <v>#REF!</v>
      </c>
    </row>
    <row r="23" spans="1:5" x14ac:dyDescent="0.3">
      <c r="A23" s="10">
        <v>21</v>
      </c>
      <c r="B23" s="14" t="s">
        <v>34</v>
      </c>
      <c r="C23" s="12" t="e">
        <f>SUM(#REF!)</f>
        <v>#REF!</v>
      </c>
      <c r="D23" s="12" t="e">
        <f>SUM(#REF!)</f>
        <v>#REF!</v>
      </c>
      <c r="E23" s="26" t="e">
        <f>SUM(#REF!)</f>
        <v>#REF!</v>
      </c>
    </row>
    <row r="24" spans="1:5" x14ac:dyDescent="0.3">
      <c r="A24" s="13">
        <v>22</v>
      </c>
      <c r="B24" s="14" t="s">
        <v>35</v>
      </c>
      <c r="C24" s="12" t="e">
        <f>SUM(#REF!)</f>
        <v>#REF!</v>
      </c>
      <c r="D24" s="12" t="e">
        <f>SUM(#REF!)</f>
        <v>#REF!</v>
      </c>
      <c r="E24" s="26" t="e">
        <f>SUM(#REF!)</f>
        <v>#REF!</v>
      </c>
    </row>
    <row r="25" spans="1:5" x14ac:dyDescent="0.3">
      <c r="A25" s="10">
        <v>23</v>
      </c>
      <c r="B25" s="14" t="s">
        <v>36</v>
      </c>
      <c r="C25" s="12" t="e">
        <f>SUM(#REF!)</f>
        <v>#REF!</v>
      </c>
      <c r="D25" s="12" t="e">
        <f>SUM(#REF!)</f>
        <v>#REF!</v>
      </c>
      <c r="E25" s="26" t="e">
        <f>SUM(#REF!)</f>
        <v>#REF!</v>
      </c>
    </row>
    <row r="26" spans="1:5" x14ac:dyDescent="0.3">
      <c r="A26" s="13">
        <v>24</v>
      </c>
      <c r="B26" s="14" t="s">
        <v>37</v>
      </c>
      <c r="C26" s="12" t="e">
        <f>SUM(#REF!)</f>
        <v>#REF!</v>
      </c>
      <c r="D26" s="12" t="e">
        <f>SUM(#REF!)</f>
        <v>#REF!</v>
      </c>
      <c r="E26" s="26" t="e">
        <f>SUM(#REF!)</f>
        <v>#REF!</v>
      </c>
    </row>
    <row r="27" spans="1:5" x14ac:dyDescent="0.3">
      <c r="A27" s="10">
        <v>25</v>
      </c>
      <c r="B27" s="14" t="s">
        <v>38</v>
      </c>
      <c r="C27" s="12" t="e">
        <f>SUM(#REF!)</f>
        <v>#REF!</v>
      </c>
      <c r="D27" s="12" t="e">
        <f>SUM(#REF!)</f>
        <v>#REF!</v>
      </c>
      <c r="E27" s="26" t="e">
        <f>SUM(#REF!)</f>
        <v>#REF!</v>
      </c>
    </row>
    <row r="28" spans="1:5" x14ac:dyDescent="0.3">
      <c r="A28" s="13">
        <v>26</v>
      </c>
      <c r="B28" s="14" t="s">
        <v>39</v>
      </c>
      <c r="C28" s="12" t="e">
        <f>SUM(#REF!)</f>
        <v>#REF!</v>
      </c>
      <c r="D28" s="12" t="e">
        <f>SUM(#REF!)</f>
        <v>#REF!</v>
      </c>
      <c r="E28" s="26" t="e">
        <f>SUM(#REF!)</f>
        <v>#REF!</v>
      </c>
    </row>
    <row r="29" spans="1:5" x14ac:dyDescent="0.3">
      <c r="A29" s="10">
        <v>27</v>
      </c>
      <c r="B29" s="14" t="s">
        <v>40</v>
      </c>
      <c r="C29" s="12" t="e">
        <f>SUM(#REF!)</f>
        <v>#REF!</v>
      </c>
      <c r="D29" s="12" t="e">
        <f>SUM(#REF!)</f>
        <v>#REF!</v>
      </c>
      <c r="E29" s="26" t="e">
        <f>SUM(#REF!)</f>
        <v>#REF!</v>
      </c>
    </row>
    <row r="30" spans="1:5" x14ac:dyDescent="0.3">
      <c r="A30" s="13">
        <v>28</v>
      </c>
      <c r="B30" s="14" t="s">
        <v>41</v>
      </c>
      <c r="C30" s="12" t="e">
        <f>SUM(#REF!)</f>
        <v>#REF!</v>
      </c>
      <c r="D30" s="12" t="e">
        <f>SUM(#REF!)</f>
        <v>#REF!</v>
      </c>
      <c r="E30" s="26" t="e">
        <f>SUM(#REF!)</f>
        <v>#REF!</v>
      </c>
    </row>
    <row r="31" spans="1:5" ht="15" thickBot="1" x14ac:dyDescent="0.35">
      <c r="A31" s="13"/>
      <c r="B31" s="14"/>
      <c r="C31" s="15"/>
      <c r="D31" s="15"/>
      <c r="E31" s="27"/>
    </row>
    <row r="32" spans="1:5" ht="15" thickBot="1" x14ac:dyDescent="0.35">
      <c r="A32" s="16"/>
      <c r="B32" s="17" t="s">
        <v>21</v>
      </c>
      <c r="C32" s="18" t="e">
        <f>SUM(C3:C31)</f>
        <v>#REF!</v>
      </c>
      <c r="D32" s="18" t="e">
        <f t="shared" ref="D32:E32" si="0">SUM(D3:D31)</f>
        <v>#REF!</v>
      </c>
      <c r="E32" s="18" t="e">
        <f t="shared" si="0"/>
        <v>#REF!</v>
      </c>
    </row>
    <row r="37" spans="2:2" ht="15" thickBot="1" x14ac:dyDescent="0.35">
      <c r="B37" s="1"/>
    </row>
    <row r="38" spans="2:2" x14ac:dyDescent="0.3">
      <c r="B38" s="2" t="s">
        <v>43</v>
      </c>
    </row>
    <row r="39" spans="2:2" x14ac:dyDescent="0.3">
      <c r="B39" s="3" t="s">
        <v>44</v>
      </c>
    </row>
    <row r="40" spans="2:2" x14ac:dyDescent="0.3">
      <c r="B40" s="3" t="s">
        <v>45</v>
      </c>
    </row>
    <row r="41" spans="2:2" x14ac:dyDescent="0.3">
      <c r="B41" s="3" t="s">
        <v>46</v>
      </c>
    </row>
    <row r="42" spans="2:2" x14ac:dyDescent="0.3">
      <c r="B42" s="3" t="s">
        <v>47</v>
      </c>
    </row>
  </sheetData>
  <mergeCells count="1">
    <mergeCell ref="A1:E1"/>
  </mergeCells>
  <pageMargins left="0.70866141732283472" right="0.70866141732283472" top="0.74803149606299213" bottom="0.74803149606299213" header="0.31496062992125984" footer="0.31496062992125984"/>
  <pageSetup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7"/>
  <sheetViews>
    <sheetView workbookViewId="0">
      <selection activeCell="C8" sqref="C8"/>
    </sheetView>
  </sheetViews>
  <sheetFormatPr baseColWidth="10" defaultColWidth="10.88671875" defaultRowHeight="14.4" x14ac:dyDescent="0.3"/>
  <cols>
    <col min="1" max="1" width="4.109375" style="5" customWidth="1"/>
    <col min="2" max="2" width="31.33203125" style="5" customWidth="1"/>
    <col min="3" max="3" width="19.44140625" style="6" customWidth="1"/>
    <col min="4" max="4" width="19.6640625" style="6" customWidth="1"/>
    <col min="5" max="5" width="20.88671875" style="6" customWidth="1"/>
    <col min="6" max="16384" width="10.88671875" style="5"/>
  </cols>
  <sheetData>
    <row r="1" spans="2:5" ht="15.75" customHeight="1" thickBot="1" x14ac:dyDescent="0.35">
      <c r="B1" s="196" t="s">
        <v>42</v>
      </c>
      <c r="C1" s="197"/>
      <c r="D1" s="197"/>
      <c r="E1" s="198"/>
    </row>
    <row r="2" spans="2:5" s="7" customFormat="1" ht="15" thickBot="1" x14ac:dyDescent="0.35">
      <c r="B2" s="28" t="s">
        <v>20</v>
      </c>
      <c r="C2" s="29" t="s">
        <v>5</v>
      </c>
      <c r="D2" s="29" t="s">
        <v>6</v>
      </c>
      <c r="E2" s="30" t="s">
        <v>7</v>
      </c>
    </row>
    <row r="3" spans="2:5" x14ac:dyDescent="0.3">
      <c r="B3" s="31" t="s">
        <v>25</v>
      </c>
      <c r="C3" s="32" t="e">
        <f>SUM('con mto'!C32)</f>
        <v>#REF!</v>
      </c>
      <c r="D3" s="32" t="e">
        <f>SUM('con mto'!D32)</f>
        <v>#REF!</v>
      </c>
      <c r="E3" s="33" t="e">
        <f>SUM('con mto'!E32)</f>
        <v>#REF!</v>
      </c>
    </row>
    <row r="4" spans="2:5" x14ac:dyDescent="0.3">
      <c r="B4" s="34" t="s">
        <v>22</v>
      </c>
      <c r="C4" s="35" t="e">
        <f>SUM('con rtos'!C32)</f>
        <v>#REF!</v>
      </c>
      <c r="D4" s="35" t="e">
        <f>SUM('con rtos'!D32)</f>
        <v>#REF!</v>
      </c>
      <c r="E4" s="36" t="e">
        <f>SUM('con rtos'!E32)</f>
        <v>#REF!</v>
      </c>
    </row>
    <row r="5" spans="2:5" ht="15" thickBot="1" x14ac:dyDescent="0.35">
      <c r="B5" s="37" t="s">
        <v>21</v>
      </c>
      <c r="C5" s="38" t="e">
        <f>SUM(C3:C4)</f>
        <v>#REF!</v>
      </c>
      <c r="D5" s="38" t="e">
        <f>SUM(D3:D4)</f>
        <v>#REF!</v>
      </c>
      <c r="E5" s="39" t="e">
        <f>SUM(E3:E4)</f>
        <v>#REF!</v>
      </c>
    </row>
    <row r="12" spans="2:5" ht="15" thickBot="1" x14ac:dyDescent="0.35">
      <c r="B12" s="1"/>
    </row>
    <row r="13" spans="2:5" x14ac:dyDescent="0.3">
      <c r="B13" s="2" t="s">
        <v>43</v>
      </c>
    </row>
    <row r="14" spans="2:5" x14ac:dyDescent="0.3">
      <c r="B14" s="3" t="s">
        <v>44</v>
      </c>
    </row>
    <row r="15" spans="2:5" x14ac:dyDescent="0.3">
      <c r="B15" s="3" t="s">
        <v>45</v>
      </c>
    </row>
    <row r="16" spans="2:5" x14ac:dyDescent="0.3">
      <c r="B16" s="3" t="s">
        <v>46</v>
      </c>
    </row>
    <row r="17" spans="2:2" x14ac:dyDescent="0.3">
      <c r="B17" s="3" t="s">
        <v>47</v>
      </c>
    </row>
  </sheetData>
  <mergeCells count="1">
    <mergeCell ref="B1:E1"/>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sheetPr>
  <dimension ref="A1:W141"/>
  <sheetViews>
    <sheetView zoomScaleNormal="100" workbookViewId="0">
      <selection activeCell="E129" sqref="E129"/>
    </sheetView>
  </sheetViews>
  <sheetFormatPr baseColWidth="10" defaultColWidth="9.109375" defaultRowHeight="13.2" x14ac:dyDescent="0.25"/>
  <cols>
    <col min="1" max="1" width="5.33203125" style="44" customWidth="1"/>
    <col min="2" max="2" width="91" style="43" bestFit="1" customWidth="1"/>
    <col min="3" max="3" width="16.44140625" style="67" customWidth="1"/>
    <col min="4" max="4" width="15.33203125" style="68" customWidth="1"/>
    <col min="5" max="5" width="14.6640625" style="68" bestFit="1" customWidth="1"/>
    <col min="6" max="6" width="7" style="43" customWidth="1"/>
    <col min="7" max="7" width="7.33203125" style="43" customWidth="1"/>
    <col min="8" max="8" width="4" style="43" customWidth="1"/>
    <col min="9" max="9" width="15" style="43" customWidth="1"/>
    <col min="10" max="23" width="2.33203125" style="43" customWidth="1"/>
    <col min="24" max="24" width="9.109375" style="42" customWidth="1"/>
    <col min="25" max="16384" width="9.109375" style="42"/>
  </cols>
  <sheetData>
    <row r="1" spans="1:9" ht="27.9" customHeight="1" x14ac:dyDescent="0.25">
      <c r="A1" s="201" t="s">
        <v>569</v>
      </c>
      <c r="B1" s="201"/>
      <c r="C1" s="201"/>
      <c r="D1" s="201"/>
      <c r="E1" s="201"/>
    </row>
    <row r="2" spans="1:9" ht="19.5" customHeight="1" x14ac:dyDescent="0.25">
      <c r="A2" s="55"/>
      <c r="B2" s="204" t="s">
        <v>570</v>
      </c>
      <c r="C2" s="204"/>
      <c r="D2" s="204"/>
      <c r="E2" s="204"/>
    </row>
    <row r="3" spans="1:9" ht="9.75" customHeight="1" x14ac:dyDescent="0.25">
      <c r="A3" s="55"/>
      <c r="B3" s="55"/>
      <c r="C3" s="64"/>
      <c r="D3" s="65"/>
      <c r="E3" s="65"/>
    </row>
    <row r="4" spans="1:9" ht="38.25" customHeight="1" x14ac:dyDescent="0.25">
      <c r="A4" s="40" t="s">
        <v>3</v>
      </c>
      <c r="B4" s="40" t="s">
        <v>571</v>
      </c>
      <c r="C4" s="202" t="s">
        <v>572</v>
      </c>
      <c r="D4" s="202"/>
      <c r="E4" s="203"/>
    </row>
    <row r="5" spans="1:9" x14ac:dyDescent="0.25">
      <c r="A5" s="45">
        <v>1</v>
      </c>
      <c r="B5" s="85" t="s">
        <v>172</v>
      </c>
      <c r="C5" s="85" t="s">
        <v>177</v>
      </c>
      <c r="D5" s="86" t="s">
        <v>178</v>
      </c>
      <c r="E5" s="86" t="s">
        <v>179</v>
      </c>
    </row>
    <row r="6" spans="1:9" ht="52.8" x14ac:dyDescent="0.25">
      <c r="A6" s="46" t="s">
        <v>109</v>
      </c>
      <c r="B6" s="47" t="s">
        <v>184</v>
      </c>
      <c r="C6" s="174">
        <v>247899</v>
      </c>
      <c r="D6" s="175">
        <f t="shared" ref="D6:D12" si="0">C6*0.19</f>
        <v>47100.81</v>
      </c>
      <c r="E6" s="176">
        <f>+C6+D6</f>
        <v>294999.81</v>
      </c>
    </row>
    <row r="7" spans="1:9" ht="66" x14ac:dyDescent="0.25">
      <c r="A7" s="46" t="s">
        <v>110</v>
      </c>
      <c r="B7" s="41" t="s">
        <v>185</v>
      </c>
      <c r="C7" s="174">
        <v>153781.51260504202</v>
      </c>
      <c r="D7" s="175">
        <f t="shared" si="0"/>
        <v>29218.487394957985</v>
      </c>
      <c r="E7" s="176">
        <f t="shared" ref="E7:E12" si="1">+C7+D7</f>
        <v>183000</v>
      </c>
      <c r="G7" s="68"/>
      <c r="I7" s="179"/>
    </row>
    <row r="8" spans="1:9" ht="39.6" x14ac:dyDescent="0.25">
      <c r="A8" s="46" t="s">
        <v>111</v>
      </c>
      <c r="B8" s="48" t="s">
        <v>186</v>
      </c>
      <c r="C8" s="174">
        <v>208403.36134453781</v>
      </c>
      <c r="D8" s="175">
        <f t="shared" si="0"/>
        <v>39596.638655462186</v>
      </c>
      <c r="E8" s="176">
        <f t="shared" si="1"/>
        <v>248000</v>
      </c>
      <c r="G8" s="68"/>
      <c r="I8" s="179"/>
    </row>
    <row r="9" spans="1:9" ht="39.6" x14ac:dyDescent="0.25">
      <c r="A9" s="46" t="s">
        <v>112</v>
      </c>
      <c r="B9" s="49" t="s">
        <v>108</v>
      </c>
      <c r="C9" s="174">
        <v>343697.47899159667</v>
      </c>
      <c r="D9" s="175">
        <f t="shared" si="0"/>
        <v>65302.521008403368</v>
      </c>
      <c r="E9" s="176">
        <f t="shared" si="1"/>
        <v>409000.00000000006</v>
      </c>
      <c r="G9" s="68"/>
      <c r="I9" s="179"/>
    </row>
    <row r="10" spans="1:9" ht="52.8" x14ac:dyDescent="0.25">
      <c r="A10" s="46" t="s">
        <v>113</v>
      </c>
      <c r="B10" s="50" t="s">
        <v>187</v>
      </c>
      <c r="C10" s="174">
        <v>167226.89075630254</v>
      </c>
      <c r="D10" s="175">
        <f t="shared" si="0"/>
        <v>31773.109243697483</v>
      </c>
      <c r="E10" s="176">
        <f t="shared" si="1"/>
        <v>199000.00000000003</v>
      </c>
      <c r="G10" s="68"/>
      <c r="I10" s="179"/>
    </row>
    <row r="11" spans="1:9" ht="26.4" x14ac:dyDescent="0.25">
      <c r="A11" s="46" t="s">
        <v>180</v>
      </c>
      <c r="B11" s="50" t="s">
        <v>181</v>
      </c>
      <c r="C11" s="174">
        <v>163025.21008403364</v>
      </c>
      <c r="D11" s="175">
        <f t="shared" si="0"/>
        <v>30974.78991596639</v>
      </c>
      <c r="E11" s="176">
        <f t="shared" si="1"/>
        <v>194000.00000000003</v>
      </c>
      <c r="G11" s="68"/>
      <c r="I11" s="179"/>
    </row>
    <row r="12" spans="1:9" ht="26.4" x14ac:dyDescent="0.25">
      <c r="A12" s="46" t="s">
        <v>182</v>
      </c>
      <c r="B12" s="50" t="s">
        <v>183</v>
      </c>
      <c r="C12" s="174">
        <v>126890.75630252101</v>
      </c>
      <c r="D12" s="175">
        <f t="shared" si="0"/>
        <v>24109.243697478993</v>
      </c>
      <c r="E12" s="176">
        <f t="shared" si="1"/>
        <v>151000</v>
      </c>
      <c r="G12" s="68"/>
      <c r="I12" s="179"/>
    </row>
    <row r="13" spans="1:9" x14ac:dyDescent="0.25">
      <c r="A13" s="46"/>
      <c r="B13" s="72" t="s">
        <v>177</v>
      </c>
      <c r="C13" s="180">
        <f>SUM(C6:C12)</f>
        <v>1410924.2100840339</v>
      </c>
      <c r="D13" s="180">
        <f t="shared" ref="D13:E13" si="2">SUM(D6:D12)</f>
        <v>268075.59991596639</v>
      </c>
      <c r="E13" s="180">
        <f t="shared" si="2"/>
        <v>1678999.81</v>
      </c>
      <c r="G13" s="68"/>
      <c r="I13" s="179"/>
    </row>
    <row r="14" spans="1:9" x14ac:dyDescent="0.25">
      <c r="A14" s="45">
        <v>2</v>
      </c>
      <c r="B14" s="85" t="s">
        <v>173</v>
      </c>
      <c r="C14" s="177" t="s">
        <v>177</v>
      </c>
      <c r="D14" s="178" t="s">
        <v>178</v>
      </c>
      <c r="E14" s="178" t="s">
        <v>179</v>
      </c>
      <c r="G14" s="68"/>
      <c r="I14" s="179"/>
    </row>
    <row r="15" spans="1:9" x14ac:dyDescent="0.25">
      <c r="A15" s="46" t="s">
        <v>114</v>
      </c>
      <c r="B15" s="51" t="s">
        <v>50</v>
      </c>
      <c r="C15" s="174">
        <v>22689.0756302521</v>
      </c>
      <c r="D15" s="175">
        <f t="shared" ref="D15:D26" si="3">C15*0.19</f>
        <v>4310.9243697478987</v>
      </c>
      <c r="E15" s="176">
        <f t="shared" ref="E15:E19" si="4">+C15+D15</f>
        <v>27000</v>
      </c>
      <c r="G15" s="68"/>
      <c r="I15" s="179"/>
    </row>
    <row r="16" spans="1:9" x14ac:dyDescent="0.25">
      <c r="A16" s="46" t="s">
        <v>115</v>
      </c>
      <c r="B16" s="51" t="s">
        <v>51</v>
      </c>
      <c r="C16" s="174">
        <v>22689.0756302521</v>
      </c>
      <c r="D16" s="175">
        <f t="shared" si="3"/>
        <v>4310.9243697478987</v>
      </c>
      <c r="E16" s="176">
        <f t="shared" si="4"/>
        <v>27000</v>
      </c>
      <c r="G16" s="68"/>
      <c r="I16" s="179"/>
    </row>
    <row r="17" spans="1:9" x14ac:dyDescent="0.25">
      <c r="A17" s="46" t="s">
        <v>116</v>
      </c>
      <c r="B17" s="51" t="s">
        <v>52</v>
      </c>
      <c r="C17" s="174">
        <v>26890.756302521011</v>
      </c>
      <c r="D17" s="175">
        <f t="shared" si="3"/>
        <v>5109.2436974789925</v>
      </c>
      <c r="E17" s="176">
        <f t="shared" si="4"/>
        <v>32000.000000000004</v>
      </c>
      <c r="G17" s="68"/>
      <c r="I17" s="179"/>
    </row>
    <row r="18" spans="1:9" x14ac:dyDescent="0.25">
      <c r="A18" s="46" t="s">
        <v>117</v>
      </c>
      <c r="B18" s="51" t="s">
        <v>53</v>
      </c>
      <c r="C18" s="174">
        <v>13445.378151260506</v>
      </c>
      <c r="D18" s="175">
        <f t="shared" si="3"/>
        <v>2554.6218487394963</v>
      </c>
      <c r="E18" s="176">
        <f t="shared" si="4"/>
        <v>16000.000000000002</v>
      </c>
      <c r="G18" s="68"/>
      <c r="I18" s="179"/>
    </row>
    <row r="19" spans="1:9" x14ac:dyDescent="0.25">
      <c r="A19" s="46" t="s">
        <v>118</v>
      </c>
      <c r="B19" s="51" t="s">
        <v>54</v>
      </c>
      <c r="C19" s="174">
        <v>9243.6974789915967</v>
      </c>
      <c r="D19" s="175">
        <f t="shared" si="3"/>
        <v>1756.3025210084033</v>
      </c>
      <c r="E19" s="176">
        <f t="shared" si="4"/>
        <v>11000</v>
      </c>
      <c r="G19" s="68"/>
      <c r="I19" s="179"/>
    </row>
    <row r="20" spans="1:9" x14ac:dyDescent="0.25">
      <c r="A20" s="46" t="s">
        <v>119</v>
      </c>
      <c r="B20" s="51" t="s">
        <v>55</v>
      </c>
      <c r="C20" s="174" t="s">
        <v>605</v>
      </c>
      <c r="D20" s="175" t="s">
        <v>605</v>
      </c>
      <c r="E20" s="176" t="s">
        <v>605</v>
      </c>
      <c r="G20" s="68"/>
      <c r="I20" s="179"/>
    </row>
    <row r="21" spans="1:9" x14ac:dyDescent="0.25">
      <c r="A21" s="46" t="s">
        <v>491</v>
      </c>
      <c r="B21" s="61" t="s">
        <v>492</v>
      </c>
      <c r="C21" s="174" t="s">
        <v>605</v>
      </c>
      <c r="D21" s="175" t="s">
        <v>605</v>
      </c>
      <c r="E21" s="176" t="s">
        <v>605</v>
      </c>
      <c r="G21" s="68"/>
      <c r="I21" s="179"/>
    </row>
    <row r="22" spans="1:9" x14ac:dyDescent="0.25">
      <c r="A22" s="46" t="s">
        <v>493</v>
      </c>
      <c r="B22" s="61" t="s">
        <v>494</v>
      </c>
      <c r="C22" s="174">
        <v>18487.394957983193</v>
      </c>
      <c r="D22" s="175">
        <f t="shared" si="3"/>
        <v>3512.6050420168067</v>
      </c>
      <c r="E22" s="176">
        <f t="shared" ref="E22:E23" si="5">+C22+D22</f>
        <v>22000</v>
      </c>
      <c r="G22" s="68"/>
      <c r="I22" s="179"/>
    </row>
    <row r="23" spans="1:9" x14ac:dyDescent="0.25">
      <c r="A23" s="46" t="s">
        <v>495</v>
      </c>
      <c r="B23" s="61" t="s">
        <v>203</v>
      </c>
      <c r="C23" s="174">
        <v>13445.378151260506</v>
      </c>
      <c r="D23" s="175">
        <f t="shared" si="3"/>
        <v>2554.6218487394963</v>
      </c>
      <c r="E23" s="176">
        <f t="shared" si="5"/>
        <v>16000.000000000002</v>
      </c>
      <c r="G23" s="68"/>
      <c r="I23" s="179"/>
    </row>
    <row r="24" spans="1:9" x14ac:dyDescent="0.25">
      <c r="A24" s="46" t="s">
        <v>496</v>
      </c>
      <c r="B24" s="61" t="s">
        <v>497</v>
      </c>
      <c r="C24" s="174" t="s">
        <v>605</v>
      </c>
      <c r="D24" s="175" t="s">
        <v>605</v>
      </c>
      <c r="E24" s="176" t="s">
        <v>605</v>
      </c>
      <c r="G24" s="68"/>
      <c r="I24" s="179"/>
    </row>
    <row r="25" spans="1:9" x14ac:dyDescent="0.25">
      <c r="A25" s="46" t="s">
        <v>498</v>
      </c>
      <c r="B25" s="61" t="s">
        <v>499</v>
      </c>
      <c r="C25" s="174" t="s">
        <v>605</v>
      </c>
      <c r="D25" s="175" t="s">
        <v>605</v>
      </c>
      <c r="E25" s="176" t="s">
        <v>605</v>
      </c>
      <c r="G25" s="68"/>
      <c r="I25" s="179"/>
    </row>
    <row r="26" spans="1:9" x14ac:dyDescent="0.25">
      <c r="A26" s="46" t="s">
        <v>500</v>
      </c>
      <c r="B26" s="61" t="s">
        <v>501</v>
      </c>
      <c r="C26" s="174">
        <v>26891</v>
      </c>
      <c r="D26" s="175">
        <f t="shared" si="3"/>
        <v>5109.29</v>
      </c>
      <c r="E26" s="176">
        <f t="shared" ref="E26" si="6">+C26+D26</f>
        <v>32000.29</v>
      </c>
      <c r="G26" s="68"/>
      <c r="I26" s="179"/>
    </row>
    <row r="27" spans="1:9" x14ac:dyDescent="0.25">
      <c r="A27" s="46"/>
      <c r="B27" s="72" t="s">
        <v>177</v>
      </c>
      <c r="C27" s="180">
        <f>SUM(C15:C26)</f>
        <v>153781.75630252104</v>
      </c>
      <c r="D27" s="180">
        <f t="shared" ref="D27:E27" si="7">SUM(D15:D26)</f>
        <v>29218.533697478997</v>
      </c>
      <c r="E27" s="180">
        <f t="shared" si="7"/>
        <v>183000.29</v>
      </c>
      <c r="G27" s="68"/>
      <c r="I27" s="179"/>
    </row>
    <row r="28" spans="1:9" x14ac:dyDescent="0.25">
      <c r="A28" s="45">
        <v>3</v>
      </c>
      <c r="B28" s="85" t="s">
        <v>2</v>
      </c>
      <c r="C28" s="177" t="s">
        <v>177</v>
      </c>
      <c r="D28" s="178" t="s">
        <v>178</v>
      </c>
      <c r="E28" s="178" t="s">
        <v>179</v>
      </c>
      <c r="G28" s="68"/>
      <c r="I28" s="179"/>
    </row>
    <row r="29" spans="1:9" x14ac:dyDescent="0.25">
      <c r="A29" s="46" t="s">
        <v>120</v>
      </c>
      <c r="B29" s="52" t="s">
        <v>56</v>
      </c>
      <c r="C29" s="174">
        <v>189915.96638655462</v>
      </c>
      <c r="D29" s="175">
        <f t="shared" ref="D29:D34" si="8">C29*0.19</f>
        <v>36084.033613445376</v>
      </c>
      <c r="E29" s="176">
        <f t="shared" ref="E29:E30" si="9">+C29+D29</f>
        <v>226000</v>
      </c>
      <c r="G29" s="68"/>
      <c r="I29" s="179"/>
    </row>
    <row r="30" spans="1:9" x14ac:dyDescent="0.25">
      <c r="A30" s="46" t="s">
        <v>122</v>
      </c>
      <c r="B30" s="52" t="s">
        <v>60</v>
      </c>
      <c r="C30" s="174">
        <v>452100.84033613448</v>
      </c>
      <c r="D30" s="175">
        <f t="shared" si="8"/>
        <v>85899.159663865546</v>
      </c>
      <c r="E30" s="176">
        <f t="shared" si="9"/>
        <v>538000</v>
      </c>
      <c r="G30" s="68"/>
      <c r="I30" s="179"/>
    </row>
    <row r="31" spans="1:9" x14ac:dyDescent="0.25">
      <c r="A31" s="46" t="s">
        <v>121</v>
      </c>
      <c r="B31" s="52" t="s">
        <v>57</v>
      </c>
      <c r="C31" s="176" t="s">
        <v>605</v>
      </c>
      <c r="D31" s="176" t="s">
        <v>605</v>
      </c>
      <c r="E31" s="176" t="s">
        <v>605</v>
      </c>
      <c r="G31" s="68"/>
      <c r="I31" s="179"/>
    </row>
    <row r="32" spans="1:9" x14ac:dyDescent="0.25">
      <c r="A32" s="46" t="s">
        <v>123</v>
      </c>
      <c r="B32" s="52" t="s">
        <v>58</v>
      </c>
      <c r="C32" s="174">
        <v>54621.848739495799</v>
      </c>
      <c r="D32" s="175">
        <f t="shared" si="8"/>
        <v>10378.151260504203</v>
      </c>
      <c r="E32" s="176">
        <f t="shared" ref="E32:E34" si="10">+C32+D32</f>
        <v>65000</v>
      </c>
      <c r="G32" s="68"/>
      <c r="I32" s="179"/>
    </row>
    <row r="33" spans="1:9" x14ac:dyDescent="0.25">
      <c r="A33" s="46" t="s">
        <v>124</v>
      </c>
      <c r="B33" s="53" t="s">
        <v>59</v>
      </c>
      <c r="C33" s="174">
        <v>81512.605042016818</v>
      </c>
      <c r="D33" s="175">
        <f t="shared" si="8"/>
        <v>15487.394957983195</v>
      </c>
      <c r="E33" s="176">
        <f t="shared" si="10"/>
        <v>97000.000000000015</v>
      </c>
      <c r="G33" s="68"/>
      <c r="I33" s="179"/>
    </row>
    <row r="34" spans="1:9" x14ac:dyDescent="0.25">
      <c r="A34" s="46" t="s">
        <v>188</v>
      </c>
      <c r="B34" s="53" t="s">
        <v>189</v>
      </c>
      <c r="C34" s="174">
        <v>54621.848739495799</v>
      </c>
      <c r="D34" s="175">
        <f t="shared" si="8"/>
        <v>10378.151260504203</v>
      </c>
      <c r="E34" s="176">
        <f t="shared" si="10"/>
        <v>65000</v>
      </c>
      <c r="G34" s="68"/>
      <c r="I34" s="179"/>
    </row>
    <row r="35" spans="1:9" x14ac:dyDescent="0.25">
      <c r="A35" s="46" t="s">
        <v>502</v>
      </c>
      <c r="B35" s="43" t="s">
        <v>503</v>
      </c>
      <c r="C35" s="176" t="s">
        <v>605</v>
      </c>
      <c r="D35" s="176" t="s">
        <v>605</v>
      </c>
      <c r="E35" s="176" t="s">
        <v>605</v>
      </c>
      <c r="G35" s="68"/>
      <c r="I35" s="179"/>
    </row>
    <row r="36" spans="1:9" x14ac:dyDescent="0.25">
      <c r="A36" s="46"/>
      <c r="B36" s="72" t="s">
        <v>177</v>
      </c>
      <c r="C36" s="180">
        <f>SUM(C29:C35)</f>
        <v>832773.1092436976</v>
      </c>
      <c r="D36" s="180">
        <f t="shared" ref="D36:E36" si="11">SUM(D29:D35)</f>
        <v>158226.89075630254</v>
      </c>
      <c r="E36" s="180">
        <f t="shared" si="11"/>
        <v>991000</v>
      </c>
      <c r="G36" s="68"/>
      <c r="I36" s="179"/>
    </row>
    <row r="37" spans="1:9" x14ac:dyDescent="0.25">
      <c r="A37" s="45">
        <v>4</v>
      </c>
      <c r="B37" s="85" t="s">
        <v>48</v>
      </c>
      <c r="C37" s="177" t="s">
        <v>177</v>
      </c>
      <c r="D37" s="178" t="s">
        <v>178</v>
      </c>
      <c r="E37" s="178" t="s">
        <v>179</v>
      </c>
      <c r="G37" s="68"/>
      <c r="I37" s="179"/>
    </row>
    <row r="38" spans="1:9" x14ac:dyDescent="0.25">
      <c r="A38" s="46" t="s">
        <v>125</v>
      </c>
      <c r="B38" s="53" t="s">
        <v>71</v>
      </c>
      <c r="C38" s="174">
        <v>452100.84033613448</v>
      </c>
      <c r="D38" s="175">
        <f t="shared" ref="D38:D52" si="12">C38*0.19</f>
        <v>85899.159663865546</v>
      </c>
      <c r="E38" s="176">
        <f t="shared" ref="E38:E52" si="13">+C38+D38</f>
        <v>538000</v>
      </c>
      <c r="G38" s="68"/>
      <c r="I38" s="179"/>
    </row>
    <row r="39" spans="1:9" x14ac:dyDescent="0.25">
      <c r="A39" s="46" t="s">
        <v>126</v>
      </c>
      <c r="B39" s="53" t="s">
        <v>61</v>
      </c>
      <c r="C39" s="174">
        <v>54621.848739495799</v>
      </c>
      <c r="D39" s="175">
        <f t="shared" si="12"/>
        <v>10378.151260504203</v>
      </c>
      <c r="E39" s="176">
        <f t="shared" si="13"/>
        <v>65000</v>
      </c>
      <c r="G39" s="68"/>
      <c r="I39" s="179"/>
    </row>
    <row r="40" spans="1:9" x14ac:dyDescent="0.25">
      <c r="A40" s="46" t="s">
        <v>127</v>
      </c>
      <c r="B40" s="53" t="s">
        <v>62</v>
      </c>
      <c r="C40" s="174">
        <v>22689.0756302521</v>
      </c>
      <c r="D40" s="175">
        <f t="shared" si="12"/>
        <v>4310.9243697478987</v>
      </c>
      <c r="E40" s="176">
        <f t="shared" si="13"/>
        <v>27000</v>
      </c>
      <c r="G40" s="68"/>
      <c r="I40" s="179"/>
    </row>
    <row r="41" spans="1:9" x14ac:dyDescent="0.25">
      <c r="A41" s="46" t="s">
        <v>128</v>
      </c>
      <c r="B41" s="53" t="s">
        <v>63</v>
      </c>
      <c r="C41" s="174">
        <v>45378.151260504201</v>
      </c>
      <c r="D41" s="175">
        <f t="shared" si="12"/>
        <v>8621.8487394957974</v>
      </c>
      <c r="E41" s="176">
        <f t="shared" si="13"/>
        <v>54000</v>
      </c>
      <c r="G41" s="68"/>
      <c r="I41" s="179"/>
    </row>
    <row r="42" spans="1:9" x14ac:dyDescent="0.25">
      <c r="A42" s="46" t="s">
        <v>129</v>
      </c>
      <c r="B42" s="53" t="s">
        <v>64</v>
      </c>
      <c r="C42" s="174">
        <v>7563.0252100840344</v>
      </c>
      <c r="D42" s="175">
        <f t="shared" si="12"/>
        <v>1436.9747899159665</v>
      </c>
      <c r="E42" s="176">
        <f t="shared" si="13"/>
        <v>9000</v>
      </c>
      <c r="G42" s="68"/>
      <c r="I42" s="179"/>
    </row>
    <row r="43" spans="1:9" x14ac:dyDescent="0.25">
      <c r="A43" s="46" t="s">
        <v>130</v>
      </c>
      <c r="B43" s="53" t="s">
        <v>65</v>
      </c>
      <c r="C43" s="174">
        <v>22689.0756302521</v>
      </c>
      <c r="D43" s="175">
        <f t="shared" si="12"/>
        <v>4310.9243697478987</v>
      </c>
      <c r="E43" s="176">
        <f t="shared" si="13"/>
        <v>27000</v>
      </c>
      <c r="G43" s="68"/>
      <c r="I43" s="179"/>
    </row>
    <row r="44" spans="1:9" x14ac:dyDescent="0.25">
      <c r="A44" s="46" t="s">
        <v>131</v>
      </c>
      <c r="B44" s="53" t="s">
        <v>66</v>
      </c>
      <c r="C44" s="174">
        <v>26890.756302521011</v>
      </c>
      <c r="D44" s="175">
        <f t="shared" si="12"/>
        <v>5109.2436974789925</v>
      </c>
      <c r="E44" s="176">
        <f t="shared" si="13"/>
        <v>32000.000000000004</v>
      </c>
      <c r="G44" s="68"/>
      <c r="I44" s="179"/>
    </row>
    <row r="45" spans="1:9" x14ac:dyDescent="0.25">
      <c r="A45" s="46" t="s">
        <v>132</v>
      </c>
      <c r="B45" s="53" t="s">
        <v>67</v>
      </c>
      <c r="C45" s="174">
        <v>72268.907563025219</v>
      </c>
      <c r="D45" s="175">
        <f t="shared" si="12"/>
        <v>13731.092436974792</v>
      </c>
      <c r="E45" s="176">
        <f t="shared" si="13"/>
        <v>86000.000000000015</v>
      </c>
      <c r="G45" s="68"/>
      <c r="I45" s="179"/>
    </row>
    <row r="46" spans="1:9" x14ac:dyDescent="0.25">
      <c r="A46" s="46" t="s">
        <v>133</v>
      </c>
      <c r="B46" s="53" t="s">
        <v>103</v>
      </c>
      <c r="C46" s="174">
        <v>15126.050420168069</v>
      </c>
      <c r="D46" s="175">
        <f t="shared" si="12"/>
        <v>2873.9495798319331</v>
      </c>
      <c r="E46" s="176">
        <f t="shared" si="13"/>
        <v>18000</v>
      </c>
      <c r="G46" s="68"/>
      <c r="I46" s="179"/>
    </row>
    <row r="47" spans="1:9" x14ac:dyDescent="0.25">
      <c r="A47" s="46" t="s">
        <v>134</v>
      </c>
      <c r="B47" s="53" t="s">
        <v>68</v>
      </c>
      <c r="C47" s="174">
        <v>58823.529411764706</v>
      </c>
      <c r="D47" s="175">
        <f t="shared" si="12"/>
        <v>11176.470588235294</v>
      </c>
      <c r="E47" s="176">
        <f t="shared" si="13"/>
        <v>70000</v>
      </c>
      <c r="G47" s="68"/>
      <c r="I47" s="179"/>
    </row>
    <row r="48" spans="1:9" x14ac:dyDescent="0.25">
      <c r="A48" s="46" t="s">
        <v>135</v>
      </c>
      <c r="B48" s="53" t="s">
        <v>69</v>
      </c>
      <c r="C48" s="174">
        <v>26890.756302521011</v>
      </c>
      <c r="D48" s="175">
        <f t="shared" si="12"/>
        <v>5109.2436974789925</v>
      </c>
      <c r="E48" s="176">
        <f t="shared" si="13"/>
        <v>32000.000000000004</v>
      </c>
      <c r="G48" s="68"/>
      <c r="I48" s="179"/>
    </row>
    <row r="49" spans="1:9" x14ac:dyDescent="0.25">
      <c r="A49" s="46" t="s">
        <v>136</v>
      </c>
      <c r="B49" s="53" t="s">
        <v>70</v>
      </c>
      <c r="C49" s="174">
        <v>49579.831932773108</v>
      </c>
      <c r="D49" s="175">
        <f t="shared" si="12"/>
        <v>9420.1680672268903</v>
      </c>
      <c r="E49" s="176">
        <f t="shared" si="13"/>
        <v>59000</v>
      </c>
      <c r="G49" s="68"/>
      <c r="I49" s="179"/>
    </row>
    <row r="50" spans="1:9" x14ac:dyDescent="0.25">
      <c r="A50" s="46" t="s">
        <v>137</v>
      </c>
      <c r="B50" s="53" t="s">
        <v>104</v>
      </c>
      <c r="C50" s="174">
        <v>31932.773109243699</v>
      </c>
      <c r="D50" s="175">
        <f t="shared" si="12"/>
        <v>6067.226890756303</v>
      </c>
      <c r="E50" s="176">
        <f t="shared" si="13"/>
        <v>38000</v>
      </c>
      <c r="G50" s="68"/>
      <c r="I50" s="179"/>
    </row>
    <row r="51" spans="1:9" x14ac:dyDescent="0.25">
      <c r="A51" s="46" t="s">
        <v>504</v>
      </c>
      <c r="B51" s="61" t="s">
        <v>505</v>
      </c>
      <c r="C51" s="174">
        <v>40336.134453781517</v>
      </c>
      <c r="D51" s="175">
        <f t="shared" si="12"/>
        <v>7663.8655462184879</v>
      </c>
      <c r="E51" s="176">
        <f t="shared" si="13"/>
        <v>48000.000000000007</v>
      </c>
      <c r="G51" s="68"/>
      <c r="I51" s="179"/>
    </row>
    <row r="52" spans="1:9" x14ac:dyDescent="0.25">
      <c r="A52" s="46" t="s">
        <v>506</v>
      </c>
      <c r="B52" s="61" t="s">
        <v>507</v>
      </c>
      <c r="C52" s="174">
        <v>452100.84033613448</v>
      </c>
      <c r="D52" s="175">
        <f t="shared" si="12"/>
        <v>85899.159663865546</v>
      </c>
      <c r="E52" s="176">
        <f t="shared" si="13"/>
        <v>538000</v>
      </c>
      <c r="G52" s="68"/>
      <c r="I52" s="179"/>
    </row>
    <row r="53" spans="1:9" x14ac:dyDescent="0.25">
      <c r="A53" s="46"/>
      <c r="B53" s="72" t="s">
        <v>177</v>
      </c>
      <c r="C53" s="180">
        <f>SUM(C38:C52)</f>
        <v>1378991.5966386555</v>
      </c>
      <c r="D53" s="180">
        <f t="shared" ref="D53" si="14">SUM(D38:D52)</f>
        <v>262008.40336134456</v>
      </c>
      <c r="E53" s="180">
        <f>SUM(E38:E52)</f>
        <v>1641000</v>
      </c>
      <c r="G53" s="68"/>
      <c r="I53" s="179"/>
    </row>
    <row r="54" spans="1:9" x14ac:dyDescent="0.25">
      <c r="A54" s="45">
        <v>5</v>
      </c>
      <c r="B54" s="85" t="s">
        <v>174</v>
      </c>
      <c r="C54" s="177" t="s">
        <v>177</v>
      </c>
      <c r="D54" s="178" t="s">
        <v>178</v>
      </c>
      <c r="E54" s="178" t="s">
        <v>179</v>
      </c>
      <c r="G54" s="68"/>
      <c r="I54" s="179"/>
    </row>
    <row r="55" spans="1:9" x14ac:dyDescent="0.25">
      <c r="A55" s="46" t="s">
        <v>138</v>
      </c>
      <c r="B55" s="53" t="s">
        <v>72</v>
      </c>
      <c r="C55" s="174">
        <v>58823.529411764706</v>
      </c>
      <c r="D55" s="175">
        <f t="shared" ref="D55:D66" si="15">C55*0.19</f>
        <v>11176.470588235294</v>
      </c>
      <c r="E55" s="176">
        <f t="shared" ref="E55:E66" si="16">+C55+D55</f>
        <v>70000</v>
      </c>
      <c r="G55" s="68"/>
      <c r="I55" s="179"/>
    </row>
    <row r="56" spans="1:9" x14ac:dyDescent="0.25">
      <c r="A56" s="46" t="s">
        <v>139</v>
      </c>
      <c r="B56" s="53" t="s">
        <v>73</v>
      </c>
      <c r="C56" s="174">
        <v>85714.285714285725</v>
      </c>
      <c r="D56" s="175">
        <f t="shared" si="15"/>
        <v>16285.714285714288</v>
      </c>
      <c r="E56" s="176">
        <f t="shared" si="16"/>
        <v>102000.00000000001</v>
      </c>
      <c r="G56" s="68"/>
      <c r="I56" s="179"/>
    </row>
    <row r="57" spans="1:9" x14ac:dyDescent="0.25">
      <c r="A57" s="46" t="s">
        <v>140</v>
      </c>
      <c r="B57" s="53" t="s">
        <v>74</v>
      </c>
      <c r="C57" s="174">
        <v>45378.151260504201</v>
      </c>
      <c r="D57" s="175">
        <f t="shared" si="15"/>
        <v>8621.8487394957974</v>
      </c>
      <c r="E57" s="176">
        <f t="shared" si="16"/>
        <v>54000</v>
      </c>
      <c r="G57" s="68"/>
      <c r="I57" s="179"/>
    </row>
    <row r="58" spans="1:9" x14ac:dyDescent="0.25">
      <c r="A58" s="46" t="s">
        <v>141</v>
      </c>
      <c r="B58" s="53" t="s">
        <v>75</v>
      </c>
      <c r="C58" s="174">
        <v>22689.0756302521</v>
      </c>
      <c r="D58" s="175">
        <f t="shared" si="15"/>
        <v>4310.9243697478987</v>
      </c>
      <c r="E58" s="176">
        <f t="shared" si="16"/>
        <v>27000</v>
      </c>
      <c r="G58" s="68"/>
      <c r="I58" s="179"/>
    </row>
    <row r="59" spans="1:9" x14ac:dyDescent="0.25">
      <c r="A59" s="46" t="s">
        <v>142</v>
      </c>
      <c r="B59" s="53" t="s">
        <v>76</v>
      </c>
      <c r="C59" s="174">
        <v>20168.067226890758</v>
      </c>
      <c r="D59" s="175">
        <f t="shared" si="15"/>
        <v>3831.932773109244</v>
      </c>
      <c r="E59" s="176">
        <f t="shared" si="16"/>
        <v>24000.000000000004</v>
      </c>
      <c r="G59" s="68"/>
      <c r="I59" s="179"/>
    </row>
    <row r="60" spans="1:9" x14ac:dyDescent="0.25">
      <c r="A60" s="46" t="s">
        <v>143</v>
      </c>
      <c r="B60" s="53" t="s">
        <v>77</v>
      </c>
      <c r="C60" s="174">
        <v>20168.067226890758</v>
      </c>
      <c r="D60" s="175">
        <f t="shared" si="15"/>
        <v>3831.932773109244</v>
      </c>
      <c r="E60" s="176">
        <f t="shared" si="16"/>
        <v>24000.000000000004</v>
      </c>
      <c r="G60" s="68"/>
      <c r="I60" s="179"/>
    </row>
    <row r="61" spans="1:9" x14ac:dyDescent="0.25">
      <c r="A61" s="46" t="s">
        <v>144</v>
      </c>
      <c r="B61" s="53" t="s">
        <v>78</v>
      </c>
      <c r="C61" s="174">
        <v>22689.0756302521</v>
      </c>
      <c r="D61" s="175">
        <f t="shared" si="15"/>
        <v>4310.9243697478987</v>
      </c>
      <c r="E61" s="176">
        <f t="shared" si="16"/>
        <v>27000</v>
      </c>
      <c r="G61" s="68"/>
      <c r="I61" s="179"/>
    </row>
    <row r="62" spans="1:9" x14ac:dyDescent="0.25">
      <c r="A62" s="46" t="s">
        <v>145</v>
      </c>
      <c r="B62" s="53" t="s">
        <v>79</v>
      </c>
      <c r="C62" s="174">
        <v>26890.756302521011</v>
      </c>
      <c r="D62" s="175">
        <f t="shared" si="15"/>
        <v>5109.2436974789925</v>
      </c>
      <c r="E62" s="176">
        <f t="shared" si="16"/>
        <v>32000.000000000004</v>
      </c>
      <c r="G62" s="68"/>
      <c r="I62" s="179"/>
    </row>
    <row r="63" spans="1:9" x14ac:dyDescent="0.25">
      <c r="A63" s="46" t="s">
        <v>146</v>
      </c>
      <c r="B63" s="53" t="s">
        <v>80</v>
      </c>
      <c r="C63" s="174">
        <v>49579.831932773108</v>
      </c>
      <c r="D63" s="175">
        <f t="shared" si="15"/>
        <v>9420.1680672268903</v>
      </c>
      <c r="E63" s="176">
        <f t="shared" si="16"/>
        <v>59000</v>
      </c>
      <c r="G63" s="68"/>
      <c r="I63" s="179"/>
    </row>
    <row r="64" spans="1:9" x14ac:dyDescent="0.25">
      <c r="A64" s="46" t="s">
        <v>508</v>
      </c>
      <c r="B64" s="61" t="s">
        <v>509</v>
      </c>
      <c r="C64" s="174">
        <v>117647.05882352941</v>
      </c>
      <c r="D64" s="175">
        <f t="shared" si="15"/>
        <v>22352.941176470587</v>
      </c>
      <c r="E64" s="176">
        <f t="shared" si="16"/>
        <v>140000</v>
      </c>
      <c r="G64" s="68"/>
      <c r="I64" s="179"/>
    </row>
    <row r="65" spans="1:9" x14ac:dyDescent="0.25">
      <c r="A65" s="46" t="s">
        <v>510</v>
      </c>
      <c r="B65" s="61" t="s">
        <v>511</v>
      </c>
      <c r="C65" s="174">
        <v>172268.90756302522</v>
      </c>
      <c r="D65" s="175">
        <f t="shared" si="15"/>
        <v>32731.092436974792</v>
      </c>
      <c r="E65" s="176">
        <f t="shared" si="16"/>
        <v>205000</v>
      </c>
      <c r="G65" s="68"/>
      <c r="I65" s="179"/>
    </row>
    <row r="66" spans="1:9" x14ac:dyDescent="0.25">
      <c r="A66" s="46" t="s">
        <v>512</v>
      </c>
      <c r="B66" s="61" t="s">
        <v>513</v>
      </c>
      <c r="C66" s="174">
        <v>144537.81512605044</v>
      </c>
      <c r="D66" s="175">
        <f t="shared" si="15"/>
        <v>27462.184873949584</v>
      </c>
      <c r="E66" s="176">
        <f t="shared" si="16"/>
        <v>172000.00000000003</v>
      </c>
      <c r="G66" s="68"/>
      <c r="I66" s="179"/>
    </row>
    <row r="67" spans="1:9" x14ac:dyDescent="0.25">
      <c r="A67" s="46"/>
      <c r="B67" s="72" t="s">
        <v>177</v>
      </c>
      <c r="C67" s="180">
        <v>785714.2857142858</v>
      </c>
      <c r="D67" s="180">
        <f t="shared" ref="D67" si="17">SUM(D55:D66)</f>
        <v>149445.37815126049</v>
      </c>
      <c r="E67" s="180">
        <f>SUM(E55:E66)</f>
        <v>936000</v>
      </c>
      <c r="G67" s="68"/>
      <c r="I67" s="179"/>
    </row>
    <row r="68" spans="1:9" x14ac:dyDescent="0.25">
      <c r="A68" s="45">
        <v>6</v>
      </c>
      <c r="B68" s="85" t="s">
        <v>175</v>
      </c>
      <c r="C68" s="177" t="s">
        <v>177</v>
      </c>
      <c r="D68" s="178" t="s">
        <v>178</v>
      </c>
      <c r="E68" s="178" t="s">
        <v>179</v>
      </c>
      <c r="G68" s="68"/>
      <c r="I68" s="179"/>
    </row>
    <row r="69" spans="1:9" x14ac:dyDescent="0.25">
      <c r="A69" s="46" t="s">
        <v>147</v>
      </c>
      <c r="B69" s="53" t="s">
        <v>81</v>
      </c>
      <c r="C69" s="174">
        <v>121848.73949579832</v>
      </c>
      <c r="D69" s="175">
        <f t="shared" ref="D69:D70" si="18">C69*0.19</f>
        <v>23151.26050420168</v>
      </c>
      <c r="E69" s="176">
        <f t="shared" ref="E69:E70" si="19">+C69+D69</f>
        <v>145000</v>
      </c>
      <c r="G69" s="68"/>
      <c r="I69" s="179"/>
    </row>
    <row r="70" spans="1:9" x14ac:dyDescent="0.25">
      <c r="A70" s="46" t="s">
        <v>190</v>
      </c>
      <c r="B70" s="53" t="s">
        <v>191</v>
      </c>
      <c r="C70" s="174">
        <v>226050.42016806724</v>
      </c>
      <c r="D70" s="175">
        <f t="shared" si="18"/>
        <v>42949.579831932773</v>
      </c>
      <c r="E70" s="176">
        <f t="shared" si="19"/>
        <v>269000</v>
      </c>
      <c r="G70" s="68"/>
      <c r="I70" s="179"/>
    </row>
    <row r="71" spans="1:9" x14ac:dyDescent="0.25">
      <c r="A71" s="46"/>
      <c r="B71" s="72" t="s">
        <v>177</v>
      </c>
      <c r="C71" s="180">
        <f>SUM(C69:C70)</f>
        <v>347899.15966386558</v>
      </c>
      <c r="D71" s="180">
        <f t="shared" ref="D71:E71" si="20">SUM(D69:D70)</f>
        <v>66100.840336134454</v>
      </c>
      <c r="E71" s="180">
        <f t="shared" si="20"/>
        <v>414000</v>
      </c>
      <c r="G71" s="68"/>
      <c r="I71" s="179"/>
    </row>
    <row r="72" spans="1:9" x14ac:dyDescent="0.25">
      <c r="A72" s="45">
        <v>7</v>
      </c>
      <c r="B72" s="85" t="s">
        <v>0</v>
      </c>
      <c r="C72" s="177" t="s">
        <v>177</v>
      </c>
      <c r="D72" s="178" t="s">
        <v>178</v>
      </c>
      <c r="E72" s="178" t="s">
        <v>179</v>
      </c>
      <c r="G72" s="68"/>
      <c r="I72" s="179"/>
    </row>
    <row r="73" spans="1:9" x14ac:dyDescent="0.25">
      <c r="A73" s="46" t="s">
        <v>148</v>
      </c>
      <c r="B73" s="53" t="s">
        <v>82</v>
      </c>
      <c r="C73" s="174">
        <v>31932.773109243699</v>
      </c>
      <c r="D73" s="175">
        <f t="shared" ref="D73:D86" si="21">C73*0.19</f>
        <v>6067.226890756303</v>
      </c>
      <c r="E73" s="176">
        <f t="shared" ref="E73:E84" si="22">+C73+D73</f>
        <v>38000</v>
      </c>
      <c r="G73" s="68"/>
      <c r="I73" s="179"/>
    </row>
    <row r="74" spans="1:9" x14ac:dyDescent="0.25">
      <c r="A74" s="46" t="s">
        <v>149</v>
      </c>
      <c r="B74" s="53" t="s">
        <v>105</v>
      </c>
      <c r="C74" s="174">
        <v>31932.773109243699</v>
      </c>
      <c r="D74" s="175">
        <f t="shared" si="21"/>
        <v>6067.226890756303</v>
      </c>
      <c r="E74" s="176">
        <f t="shared" si="22"/>
        <v>38000</v>
      </c>
      <c r="G74" s="68"/>
      <c r="I74" s="179"/>
    </row>
    <row r="75" spans="1:9" x14ac:dyDescent="0.25">
      <c r="A75" s="46" t="s">
        <v>150</v>
      </c>
      <c r="B75" s="53" t="s">
        <v>83</v>
      </c>
      <c r="C75" s="174">
        <v>40336.134453781517</v>
      </c>
      <c r="D75" s="175">
        <f t="shared" si="21"/>
        <v>7663.8655462184879</v>
      </c>
      <c r="E75" s="176">
        <f t="shared" si="22"/>
        <v>48000.000000000007</v>
      </c>
      <c r="G75" s="68"/>
      <c r="I75" s="179"/>
    </row>
    <row r="76" spans="1:9" x14ac:dyDescent="0.25">
      <c r="A76" s="46" t="s">
        <v>151</v>
      </c>
      <c r="B76" s="53" t="s">
        <v>84</v>
      </c>
      <c r="C76" s="174">
        <v>40336.134453781517</v>
      </c>
      <c r="D76" s="175">
        <f t="shared" si="21"/>
        <v>7663.8655462184879</v>
      </c>
      <c r="E76" s="176">
        <f t="shared" si="22"/>
        <v>48000.000000000007</v>
      </c>
      <c r="G76" s="68"/>
      <c r="I76" s="179"/>
    </row>
    <row r="77" spans="1:9" x14ac:dyDescent="0.25">
      <c r="A77" s="46" t="s">
        <v>152</v>
      </c>
      <c r="B77" s="53" t="s">
        <v>85</v>
      </c>
      <c r="C77" s="174">
        <v>40336.134453781517</v>
      </c>
      <c r="D77" s="175">
        <f t="shared" si="21"/>
        <v>7663.8655462184879</v>
      </c>
      <c r="E77" s="176">
        <f t="shared" si="22"/>
        <v>48000.000000000007</v>
      </c>
      <c r="G77" s="68"/>
      <c r="I77" s="179"/>
    </row>
    <row r="78" spans="1:9" x14ac:dyDescent="0.25">
      <c r="A78" s="46" t="s">
        <v>153</v>
      </c>
      <c r="B78" s="53" t="s">
        <v>86</v>
      </c>
      <c r="C78" s="174">
        <v>58823.529411764706</v>
      </c>
      <c r="D78" s="175">
        <f t="shared" si="21"/>
        <v>11176.470588235294</v>
      </c>
      <c r="E78" s="176">
        <f t="shared" si="22"/>
        <v>70000</v>
      </c>
      <c r="G78" s="68"/>
      <c r="I78" s="179"/>
    </row>
    <row r="79" spans="1:9" x14ac:dyDescent="0.25">
      <c r="A79" s="46" t="s">
        <v>154</v>
      </c>
      <c r="B79" s="53" t="s">
        <v>87</v>
      </c>
      <c r="C79" s="174">
        <v>58823.529411764706</v>
      </c>
      <c r="D79" s="175">
        <f t="shared" si="21"/>
        <v>11176.470588235294</v>
      </c>
      <c r="E79" s="176">
        <f t="shared" si="22"/>
        <v>70000</v>
      </c>
      <c r="G79" s="68"/>
      <c r="I79" s="179"/>
    </row>
    <row r="80" spans="1:9" x14ac:dyDescent="0.25">
      <c r="A80" s="46" t="s">
        <v>155</v>
      </c>
      <c r="B80" s="53" t="s">
        <v>88</v>
      </c>
      <c r="C80" s="174">
        <v>58823.529411764706</v>
      </c>
      <c r="D80" s="175">
        <f t="shared" si="21"/>
        <v>11176.470588235294</v>
      </c>
      <c r="E80" s="176">
        <f t="shared" si="22"/>
        <v>70000</v>
      </c>
      <c r="G80" s="68"/>
      <c r="I80" s="179"/>
    </row>
    <row r="81" spans="1:9" x14ac:dyDescent="0.25">
      <c r="A81" s="46" t="s">
        <v>156</v>
      </c>
      <c r="B81" s="53" t="s">
        <v>89</v>
      </c>
      <c r="C81" s="174">
        <v>58823.529411764706</v>
      </c>
      <c r="D81" s="175">
        <f t="shared" si="21"/>
        <v>11176.470588235294</v>
      </c>
      <c r="E81" s="176">
        <f t="shared" si="22"/>
        <v>70000</v>
      </c>
      <c r="G81" s="68"/>
      <c r="I81" s="179"/>
    </row>
    <row r="82" spans="1:9" x14ac:dyDescent="0.25">
      <c r="A82" s="46" t="s">
        <v>157</v>
      </c>
      <c r="B82" s="53" t="s">
        <v>90</v>
      </c>
      <c r="C82" s="174">
        <v>31932.773109243699</v>
      </c>
      <c r="D82" s="175">
        <f t="shared" si="21"/>
        <v>6067.226890756303</v>
      </c>
      <c r="E82" s="176">
        <f t="shared" si="22"/>
        <v>38000</v>
      </c>
      <c r="G82" s="68"/>
      <c r="I82" s="179"/>
    </row>
    <row r="83" spans="1:9" x14ac:dyDescent="0.25">
      <c r="A83" s="46" t="s">
        <v>514</v>
      </c>
      <c r="B83" s="61" t="s">
        <v>515</v>
      </c>
      <c r="C83" s="174">
        <v>15966.386554621849</v>
      </c>
      <c r="D83" s="175">
        <f t="shared" si="21"/>
        <v>3033.6134453781515</v>
      </c>
      <c r="E83" s="176">
        <f t="shared" si="22"/>
        <v>19000</v>
      </c>
      <c r="G83" s="68"/>
      <c r="I83" s="179"/>
    </row>
    <row r="84" spans="1:9" x14ac:dyDescent="0.25">
      <c r="A84" s="46" t="s">
        <v>516</v>
      </c>
      <c r="B84" s="61" t="s">
        <v>517</v>
      </c>
      <c r="C84" s="174">
        <v>31932.773109243699</v>
      </c>
      <c r="D84" s="175">
        <f t="shared" si="21"/>
        <v>6067.226890756303</v>
      </c>
      <c r="E84" s="176">
        <f t="shared" si="22"/>
        <v>38000</v>
      </c>
      <c r="G84" s="68"/>
      <c r="I84" s="179"/>
    </row>
    <row r="85" spans="1:9" x14ac:dyDescent="0.25">
      <c r="A85" s="46" t="s">
        <v>518</v>
      </c>
      <c r="B85" s="61" t="s">
        <v>519</v>
      </c>
      <c r="C85" s="176" t="s">
        <v>605</v>
      </c>
      <c r="D85" s="176" t="s">
        <v>605</v>
      </c>
      <c r="E85" s="176" t="s">
        <v>605</v>
      </c>
      <c r="G85" s="68"/>
      <c r="I85" s="179"/>
    </row>
    <row r="86" spans="1:9" x14ac:dyDescent="0.25">
      <c r="A86" s="46" t="s">
        <v>520</v>
      </c>
      <c r="B86" s="61" t="s">
        <v>521</v>
      </c>
      <c r="C86" s="174">
        <v>18487.394957983193</v>
      </c>
      <c r="D86" s="175">
        <f t="shared" si="21"/>
        <v>3512.6050420168067</v>
      </c>
      <c r="E86" s="176">
        <f t="shared" ref="E86" si="23">+C86+D86</f>
        <v>22000</v>
      </c>
      <c r="G86" s="68"/>
      <c r="I86" s="179"/>
    </row>
    <row r="87" spans="1:9" x14ac:dyDescent="0.25">
      <c r="A87" s="46"/>
      <c r="B87" s="72" t="s">
        <v>177</v>
      </c>
      <c r="C87" s="180">
        <f>SUM(C73:C86)</f>
        <v>518487.39495798323</v>
      </c>
      <c r="D87" s="180">
        <f t="shared" ref="D87" si="24">SUM(D73:D86)</f>
        <v>98512.605042016789</v>
      </c>
      <c r="E87" s="180">
        <f>SUM(E73:E86)</f>
        <v>617000</v>
      </c>
      <c r="G87" s="68"/>
      <c r="I87" s="179"/>
    </row>
    <row r="88" spans="1:9" x14ac:dyDescent="0.25">
      <c r="A88" s="45">
        <v>8</v>
      </c>
      <c r="B88" s="85" t="s">
        <v>1</v>
      </c>
      <c r="C88" s="177" t="s">
        <v>177</v>
      </c>
      <c r="D88" s="178" t="s">
        <v>178</v>
      </c>
      <c r="E88" s="178" t="s">
        <v>179</v>
      </c>
      <c r="G88" s="68"/>
      <c r="I88" s="179"/>
    </row>
    <row r="89" spans="1:9" x14ac:dyDescent="0.25">
      <c r="A89" s="46" t="s">
        <v>158</v>
      </c>
      <c r="B89" s="54" t="s">
        <v>106</v>
      </c>
      <c r="C89" s="174">
        <v>216806.72268907563</v>
      </c>
      <c r="D89" s="175">
        <f t="shared" ref="D89:D105" si="25">C89*0.19</f>
        <v>41193.277310924372</v>
      </c>
      <c r="E89" s="176">
        <f t="shared" ref="E89:E105" si="26">+C89+D89</f>
        <v>258000</v>
      </c>
      <c r="G89" s="68"/>
      <c r="I89" s="179"/>
    </row>
    <row r="90" spans="1:9" x14ac:dyDescent="0.25">
      <c r="A90" s="46" t="s">
        <v>159</v>
      </c>
      <c r="B90" s="53" t="s">
        <v>91</v>
      </c>
      <c r="C90" s="174">
        <v>172268.90756302522</v>
      </c>
      <c r="D90" s="175">
        <f t="shared" si="25"/>
        <v>32731.092436974792</v>
      </c>
      <c r="E90" s="176">
        <f t="shared" si="26"/>
        <v>205000</v>
      </c>
      <c r="G90" s="68"/>
      <c r="I90" s="179"/>
    </row>
    <row r="91" spans="1:9" x14ac:dyDescent="0.25">
      <c r="A91" s="46" t="s">
        <v>160</v>
      </c>
      <c r="B91" s="53" t="s">
        <v>92</v>
      </c>
      <c r="C91" s="174">
        <v>15966.386554621849</v>
      </c>
      <c r="D91" s="175">
        <f t="shared" si="25"/>
        <v>3033.6134453781515</v>
      </c>
      <c r="E91" s="176">
        <f t="shared" si="26"/>
        <v>19000</v>
      </c>
      <c r="G91" s="68"/>
      <c r="I91" s="179"/>
    </row>
    <row r="92" spans="1:9" x14ac:dyDescent="0.25">
      <c r="A92" s="46" t="s">
        <v>161</v>
      </c>
      <c r="B92" s="53" t="s">
        <v>93</v>
      </c>
      <c r="C92" s="174">
        <v>126890.75630252101</v>
      </c>
      <c r="D92" s="175">
        <f t="shared" si="25"/>
        <v>24109.243697478993</v>
      </c>
      <c r="E92" s="176">
        <f t="shared" si="26"/>
        <v>151000</v>
      </c>
      <c r="G92" s="68"/>
      <c r="I92" s="179"/>
    </row>
    <row r="93" spans="1:9" x14ac:dyDescent="0.25">
      <c r="A93" s="46" t="s">
        <v>162</v>
      </c>
      <c r="B93" s="53" t="s">
        <v>107</v>
      </c>
      <c r="C93" s="174">
        <v>40336.134453781517</v>
      </c>
      <c r="D93" s="175">
        <f t="shared" si="25"/>
        <v>7663.8655462184879</v>
      </c>
      <c r="E93" s="176">
        <f t="shared" si="26"/>
        <v>48000.000000000007</v>
      </c>
      <c r="G93" s="68"/>
      <c r="I93" s="179"/>
    </row>
    <row r="94" spans="1:9" x14ac:dyDescent="0.25">
      <c r="A94" s="46" t="s">
        <v>163</v>
      </c>
      <c r="B94" s="53" t="s">
        <v>94</v>
      </c>
      <c r="C94" s="174">
        <v>42857.142857142862</v>
      </c>
      <c r="D94" s="175">
        <f t="shared" si="25"/>
        <v>8142.857142857144</v>
      </c>
      <c r="E94" s="176">
        <f t="shared" si="26"/>
        <v>51000.000000000007</v>
      </c>
      <c r="G94" s="68"/>
      <c r="I94" s="179"/>
    </row>
    <row r="95" spans="1:9" x14ac:dyDescent="0.25">
      <c r="A95" s="46" t="s">
        <v>164</v>
      </c>
      <c r="B95" s="53" t="s">
        <v>95</v>
      </c>
      <c r="C95" s="174">
        <v>72268.907563025219</v>
      </c>
      <c r="D95" s="175">
        <f t="shared" si="25"/>
        <v>13731.092436974792</v>
      </c>
      <c r="E95" s="176">
        <f t="shared" si="26"/>
        <v>86000.000000000015</v>
      </c>
      <c r="G95" s="68"/>
      <c r="I95" s="179"/>
    </row>
    <row r="96" spans="1:9" x14ac:dyDescent="0.25">
      <c r="A96" s="46" t="s">
        <v>522</v>
      </c>
      <c r="B96" s="61" t="s">
        <v>523</v>
      </c>
      <c r="C96" s="174">
        <v>216806.72268907563</v>
      </c>
      <c r="D96" s="175">
        <f t="shared" si="25"/>
        <v>41193.277310924372</v>
      </c>
      <c r="E96" s="176">
        <f t="shared" si="26"/>
        <v>258000</v>
      </c>
      <c r="G96" s="68"/>
      <c r="I96" s="179"/>
    </row>
    <row r="97" spans="1:9" x14ac:dyDescent="0.25">
      <c r="A97" s="46" t="s">
        <v>524</v>
      </c>
      <c r="B97" s="61" t="s">
        <v>525</v>
      </c>
      <c r="C97" s="174">
        <v>216806.72268907563</v>
      </c>
      <c r="D97" s="175">
        <f t="shared" si="25"/>
        <v>41193.277310924372</v>
      </c>
      <c r="E97" s="176">
        <f t="shared" si="26"/>
        <v>258000</v>
      </c>
      <c r="G97" s="68"/>
      <c r="I97" s="179"/>
    </row>
    <row r="98" spans="1:9" x14ac:dyDescent="0.25">
      <c r="A98" s="46" t="s">
        <v>526</v>
      </c>
      <c r="B98" s="61" t="s">
        <v>527</v>
      </c>
      <c r="C98" s="174">
        <v>216806.72268907563</v>
      </c>
      <c r="D98" s="175">
        <f t="shared" si="25"/>
        <v>41193.277310924372</v>
      </c>
      <c r="E98" s="176">
        <f t="shared" si="26"/>
        <v>258000</v>
      </c>
      <c r="G98" s="68"/>
      <c r="I98" s="179"/>
    </row>
    <row r="99" spans="1:9" x14ac:dyDescent="0.25">
      <c r="A99" s="46" t="s">
        <v>528</v>
      </c>
      <c r="B99" s="61" t="s">
        <v>529</v>
      </c>
      <c r="C99" s="174">
        <v>163025.21008403364</v>
      </c>
      <c r="D99" s="175">
        <f t="shared" si="25"/>
        <v>30974.78991596639</v>
      </c>
      <c r="E99" s="176">
        <f t="shared" si="26"/>
        <v>194000.00000000003</v>
      </c>
      <c r="G99" s="68"/>
      <c r="I99" s="179"/>
    </row>
    <row r="100" spans="1:9" x14ac:dyDescent="0.25">
      <c r="A100" s="46" t="s">
        <v>530</v>
      </c>
      <c r="B100" s="61" t="s">
        <v>531</v>
      </c>
      <c r="C100" s="174">
        <v>216806.72268907563</v>
      </c>
      <c r="D100" s="175">
        <f t="shared" si="25"/>
        <v>41193.277310924372</v>
      </c>
      <c r="E100" s="176">
        <f t="shared" si="26"/>
        <v>258000</v>
      </c>
      <c r="G100" s="68"/>
      <c r="I100" s="179"/>
    </row>
    <row r="101" spans="1:9" x14ac:dyDescent="0.25">
      <c r="A101" s="46" t="s">
        <v>532</v>
      </c>
      <c r="B101" s="61" t="s">
        <v>533</v>
      </c>
      <c r="C101" s="174">
        <v>45378.151260504201</v>
      </c>
      <c r="D101" s="175">
        <f t="shared" si="25"/>
        <v>8621.8487394957974</v>
      </c>
      <c r="E101" s="176">
        <f t="shared" si="26"/>
        <v>54000</v>
      </c>
      <c r="G101" s="68"/>
      <c r="I101" s="179"/>
    </row>
    <row r="102" spans="1:9" x14ac:dyDescent="0.25">
      <c r="A102" s="46" t="s">
        <v>534</v>
      </c>
      <c r="B102" s="61" t="s">
        <v>535</v>
      </c>
      <c r="C102" s="174">
        <v>81512.605042016818</v>
      </c>
      <c r="D102" s="175">
        <f t="shared" si="25"/>
        <v>15487.394957983195</v>
      </c>
      <c r="E102" s="176">
        <f t="shared" si="26"/>
        <v>97000.000000000015</v>
      </c>
      <c r="G102" s="68"/>
      <c r="I102" s="179"/>
    </row>
    <row r="103" spans="1:9" x14ac:dyDescent="0.25">
      <c r="A103" s="46" t="s">
        <v>536</v>
      </c>
      <c r="B103" s="61" t="s">
        <v>537</v>
      </c>
      <c r="C103" s="174">
        <v>163025.21008403364</v>
      </c>
      <c r="D103" s="175">
        <f t="shared" si="25"/>
        <v>30974.78991596639</v>
      </c>
      <c r="E103" s="176">
        <f t="shared" si="26"/>
        <v>194000.00000000003</v>
      </c>
      <c r="G103" s="68"/>
      <c r="I103" s="179"/>
    </row>
    <row r="104" spans="1:9" x14ac:dyDescent="0.25">
      <c r="A104" s="46" t="s">
        <v>538</v>
      </c>
      <c r="B104" s="61" t="s">
        <v>539</v>
      </c>
      <c r="C104" s="174">
        <v>68067.226890756312</v>
      </c>
      <c r="D104" s="175">
        <f t="shared" si="25"/>
        <v>12932.773109243699</v>
      </c>
      <c r="E104" s="176">
        <f t="shared" si="26"/>
        <v>81000.000000000015</v>
      </c>
      <c r="G104" s="68"/>
      <c r="I104" s="179"/>
    </row>
    <row r="105" spans="1:9" x14ac:dyDescent="0.25">
      <c r="A105" s="46" t="s">
        <v>540</v>
      </c>
      <c r="B105" s="61" t="s">
        <v>541</v>
      </c>
      <c r="C105" s="174">
        <v>31932.773109243699</v>
      </c>
      <c r="D105" s="175">
        <f t="shared" si="25"/>
        <v>6067.226890756303</v>
      </c>
      <c r="E105" s="176">
        <f t="shared" si="26"/>
        <v>38000</v>
      </c>
      <c r="G105" s="68"/>
      <c r="I105" s="179"/>
    </row>
    <row r="106" spans="1:9" x14ac:dyDescent="0.25">
      <c r="A106" s="46"/>
      <c r="B106" s="72" t="s">
        <v>177</v>
      </c>
      <c r="C106" s="180">
        <f>SUM(C89:C105)</f>
        <v>2107563.0252100844</v>
      </c>
      <c r="D106" s="180">
        <f t="shared" ref="D106:E106" si="27">SUM(D89:D105)</f>
        <v>400436.97478991596</v>
      </c>
      <c r="E106" s="180">
        <f t="shared" si="27"/>
        <v>2508000</v>
      </c>
      <c r="G106" s="68"/>
      <c r="I106" s="179"/>
    </row>
    <row r="107" spans="1:9" x14ac:dyDescent="0.25">
      <c r="A107" s="45">
        <v>9</v>
      </c>
      <c r="B107" s="85" t="s">
        <v>176</v>
      </c>
      <c r="C107" s="177" t="s">
        <v>177</v>
      </c>
      <c r="D107" s="178" t="s">
        <v>178</v>
      </c>
      <c r="E107" s="178" t="s">
        <v>179</v>
      </c>
      <c r="G107" s="68"/>
      <c r="I107" s="179"/>
    </row>
    <row r="108" spans="1:9" x14ac:dyDescent="0.25">
      <c r="A108" s="46" t="s">
        <v>165</v>
      </c>
      <c r="B108" s="53" t="s">
        <v>96</v>
      </c>
      <c r="C108" s="174">
        <v>189916</v>
      </c>
      <c r="D108" s="175">
        <f t="shared" ref="D108:D115" si="28">C108*0.19</f>
        <v>36084.04</v>
      </c>
      <c r="E108" s="176">
        <f t="shared" ref="E108" si="29">+C108+D108</f>
        <v>226000.04</v>
      </c>
      <c r="G108" s="68"/>
      <c r="I108" s="179"/>
    </row>
    <row r="109" spans="1:9" x14ac:dyDescent="0.25">
      <c r="A109" s="46" t="s">
        <v>166</v>
      </c>
      <c r="B109" s="53" t="s">
        <v>97</v>
      </c>
      <c r="C109" s="176" t="s">
        <v>605</v>
      </c>
      <c r="D109" s="176" t="s">
        <v>605</v>
      </c>
      <c r="E109" s="176" t="s">
        <v>605</v>
      </c>
      <c r="G109" s="68"/>
      <c r="I109" s="179"/>
    </row>
    <row r="110" spans="1:9" x14ac:dyDescent="0.25">
      <c r="A110" s="46" t="s">
        <v>167</v>
      </c>
      <c r="B110" s="53" t="s">
        <v>98</v>
      </c>
      <c r="C110" s="176" t="s">
        <v>605</v>
      </c>
      <c r="D110" s="176" t="s">
        <v>605</v>
      </c>
      <c r="E110" s="176" t="s">
        <v>605</v>
      </c>
      <c r="G110" s="68"/>
      <c r="I110" s="179"/>
    </row>
    <row r="111" spans="1:9" x14ac:dyDescent="0.25">
      <c r="A111" s="46" t="s">
        <v>168</v>
      </c>
      <c r="B111" s="53" t="s">
        <v>99</v>
      </c>
      <c r="C111" s="176" t="s">
        <v>605</v>
      </c>
      <c r="D111" s="176" t="s">
        <v>605</v>
      </c>
      <c r="E111" s="176" t="s">
        <v>605</v>
      </c>
      <c r="G111" s="68"/>
      <c r="I111" s="179"/>
    </row>
    <row r="112" spans="1:9" x14ac:dyDescent="0.25">
      <c r="A112" s="46" t="s">
        <v>542</v>
      </c>
      <c r="B112" s="61" t="s">
        <v>543</v>
      </c>
      <c r="C112" s="176" t="s">
        <v>605</v>
      </c>
      <c r="D112" s="176" t="s">
        <v>605</v>
      </c>
      <c r="E112" s="176" t="s">
        <v>605</v>
      </c>
      <c r="G112" s="68"/>
      <c r="I112" s="179"/>
    </row>
    <row r="113" spans="1:9" x14ac:dyDescent="0.25">
      <c r="A113" s="46" t="s">
        <v>544</v>
      </c>
      <c r="B113" s="61" t="s">
        <v>545</v>
      </c>
      <c r="C113" s="176" t="s">
        <v>605</v>
      </c>
      <c r="D113" s="176" t="s">
        <v>605</v>
      </c>
      <c r="E113" s="176" t="s">
        <v>605</v>
      </c>
      <c r="G113" s="68"/>
      <c r="I113" s="179"/>
    </row>
    <row r="114" spans="1:9" x14ac:dyDescent="0.25">
      <c r="A114" s="46" t="s">
        <v>546</v>
      </c>
      <c r="B114" s="61" t="s">
        <v>547</v>
      </c>
      <c r="C114" s="176" t="s">
        <v>605</v>
      </c>
      <c r="D114" s="176" t="s">
        <v>605</v>
      </c>
      <c r="E114" s="176" t="s">
        <v>605</v>
      </c>
      <c r="G114" s="68"/>
      <c r="I114" s="179"/>
    </row>
    <row r="115" spans="1:9" x14ac:dyDescent="0.25">
      <c r="A115" s="46" t="s">
        <v>548</v>
      </c>
      <c r="B115" s="61" t="s">
        <v>549</v>
      </c>
      <c r="C115" s="174">
        <v>72269</v>
      </c>
      <c r="D115" s="175">
        <f t="shared" si="28"/>
        <v>13731.11</v>
      </c>
      <c r="E115" s="176">
        <f t="shared" ref="E115" si="30">+C115+D115</f>
        <v>86000.11</v>
      </c>
      <c r="G115" s="68"/>
      <c r="I115" s="179"/>
    </row>
    <row r="116" spans="1:9" x14ac:dyDescent="0.25">
      <c r="A116" s="46"/>
      <c r="B116" s="72" t="s">
        <v>177</v>
      </c>
      <c r="C116" s="180">
        <f>SUM(C108:C115)</f>
        <v>262185</v>
      </c>
      <c r="D116" s="180">
        <f t="shared" ref="D116" si="31">SUM(D108:D115)</f>
        <v>49815.15</v>
      </c>
      <c r="E116" s="180">
        <f>SUM(E108:E115)</f>
        <v>312000.15000000002</v>
      </c>
      <c r="G116" s="68"/>
      <c r="I116" s="179"/>
    </row>
    <row r="117" spans="1:9" x14ac:dyDescent="0.25">
      <c r="A117" s="45">
        <v>10</v>
      </c>
      <c r="B117" s="85" t="s">
        <v>49</v>
      </c>
      <c r="C117" s="177" t="s">
        <v>177</v>
      </c>
      <c r="D117" s="178" t="s">
        <v>178</v>
      </c>
      <c r="E117" s="178" t="s">
        <v>179</v>
      </c>
      <c r="G117" s="68"/>
      <c r="I117" s="179"/>
    </row>
    <row r="118" spans="1:9" x14ac:dyDescent="0.25">
      <c r="A118" s="46" t="s">
        <v>169</v>
      </c>
      <c r="B118" s="53" t="s">
        <v>100</v>
      </c>
      <c r="C118" s="174">
        <v>13445.378151260506</v>
      </c>
      <c r="D118" s="175">
        <f t="shared" ref="D118:D124" si="32">C118*0.19</f>
        <v>2554.6218487394963</v>
      </c>
      <c r="E118" s="176">
        <f t="shared" ref="E118" si="33">+C118+D118</f>
        <v>16000.000000000002</v>
      </c>
      <c r="G118" s="68"/>
      <c r="I118" s="179"/>
    </row>
    <row r="119" spans="1:9" x14ac:dyDescent="0.25">
      <c r="A119" s="46" t="s">
        <v>170</v>
      </c>
      <c r="B119" s="53" t="s">
        <v>101</v>
      </c>
      <c r="C119" s="174">
        <v>18487.394957983193</v>
      </c>
      <c r="D119" s="175">
        <f t="shared" si="32"/>
        <v>3512.6050420168067</v>
      </c>
      <c r="E119" s="176">
        <f t="shared" ref="E119:E125" si="34">+C119+D119</f>
        <v>22000</v>
      </c>
      <c r="G119" s="68"/>
      <c r="I119" s="179"/>
    </row>
    <row r="120" spans="1:9" x14ac:dyDescent="0.25">
      <c r="A120" s="46" t="s">
        <v>171</v>
      </c>
      <c r="B120" s="53" t="s">
        <v>102</v>
      </c>
      <c r="C120" s="174">
        <v>63025.210084033613</v>
      </c>
      <c r="D120" s="175">
        <f t="shared" si="32"/>
        <v>11974.789915966387</v>
      </c>
      <c r="E120" s="176">
        <f t="shared" si="34"/>
        <v>75000</v>
      </c>
      <c r="G120" s="68"/>
      <c r="I120" s="179"/>
    </row>
    <row r="121" spans="1:9" x14ac:dyDescent="0.25">
      <c r="A121" s="46" t="s">
        <v>550</v>
      </c>
      <c r="B121" s="61" t="s">
        <v>551</v>
      </c>
      <c r="C121" s="174">
        <v>54621.848739495799</v>
      </c>
      <c r="D121" s="175">
        <f t="shared" si="32"/>
        <v>10378.151260504203</v>
      </c>
      <c r="E121" s="176">
        <f t="shared" si="34"/>
        <v>65000</v>
      </c>
      <c r="G121" s="68"/>
      <c r="I121" s="179"/>
    </row>
    <row r="122" spans="1:9" x14ac:dyDescent="0.25">
      <c r="A122" s="46" t="s">
        <v>552</v>
      </c>
      <c r="B122" s="61" t="s">
        <v>553</v>
      </c>
      <c r="C122" s="174">
        <v>45378.151260504201</v>
      </c>
      <c r="D122" s="175">
        <f t="shared" si="32"/>
        <v>8621.8487394957974</v>
      </c>
      <c r="E122" s="176">
        <f t="shared" si="34"/>
        <v>54000</v>
      </c>
      <c r="G122" s="68"/>
      <c r="I122" s="179"/>
    </row>
    <row r="123" spans="1:9" x14ac:dyDescent="0.25">
      <c r="A123" s="46" t="s">
        <v>554</v>
      </c>
      <c r="B123" s="61" t="s">
        <v>555</v>
      </c>
      <c r="C123" s="174">
        <v>45378.151260504201</v>
      </c>
      <c r="D123" s="175">
        <f t="shared" si="32"/>
        <v>8621.8487394957974</v>
      </c>
      <c r="E123" s="176">
        <f t="shared" si="34"/>
        <v>54000</v>
      </c>
      <c r="G123" s="68"/>
      <c r="I123" s="179"/>
    </row>
    <row r="124" spans="1:9" x14ac:dyDescent="0.25">
      <c r="A124" s="46" t="s">
        <v>556</v>
      </c>
      <c r="B124" s="61" t="s">
        <v>557</v>
      </c>
      <c r="C124" s="174">
        <v>144537.81512605044</v>
      </c>
      <c r="D124" s="175">
        <f t="shared" si="32"/>
        <v>27462.184873949584</v>
      </c>
      <c r="E124" s="176">
        <f t="shared" si="34"/>
        <v>172000.00000000003</v>
      </c>
      <c r="G124" s="68"/>
      <c r="I124" s="179"/>
    </row>
    <row r="125" spans="1:9" x14ac:dyDescent="0.25">
      <c r="A125" s="46" t="s">
        <v>558</v>
      </c>
      <c r="B125" s="61" t="s">
        <v>559</v>
      </c>
      <c r="C125" s="174">
        <v>15966.386554621849</v>
      </c>
      <c r="D125" s="175">
        <f>C125*0.19</f>
        <v>3033.6134453781515</v>
      </c>
      <c r="E125" s="176">
        <f t="shared" si="34"/>
        <v>19000</v>
      </c>
      <c r="G125" s="68"/>
      <c r="I125" s="179"/>
    </row>
    <row r="126" spans="1:9" x14ac:dyDescent="0.25">
      <c r="A126" s="73"/>
      <c r="B126" s="72" t="s">
        <v>177</v>
      </c>
      <c r="C126" s="180">
        <f t="shared" ref="C126:E126" si="35">SUM(C118:C125)</f>
        <v>400840.33613445383</v>
      </c>
      <c r="D126" s="180">
        <f t="shared" si="35"/>
        <v>76159.66386554623</v>
      </c>
      <c r="E126" s="180">
        <f t="shared" si="35"/>
        <v>477000</v>
      </c>
    </row>
    <row r="127" spans="1:9" ht="13.8" thickBot="1" x14ac:dyDescent="0.3">
      <c r="A127" s="62"/>
      <c r="B127" s="63"/>
      <c r="C127" s="71"/>
      <c r="D127" s="66"/>
      <c r="E127" s="70"/>
    </row>
    <row r="128" spans="1:9" ht="16.2" thickBot="1" x14ac:dyDescent="0.35">
      <c r="A128" s="75"/>
      <c r="B128" s="74" t="s">
        <v>573</v>
      </c>
      <c r="C128" s="77">
        <f>SUM(C126+C116+C106+C87+C71+C67+C53+C36+C27+C13)</f>
        <v>8199159.8739495799</v>
      </c>
      <c r="D128" s="76">
        <f t="shared" ref="D128" si="36">SUM(D126+D116+D106+D87+D71+D67+D53+D36+D27+D13)</f>
        <v>1558000.0399159663</v>
      </c>
      <c r="E128" s="76">
        <f>SUM(E126+E116+E106+E87+E71+E67+E53+E36+E27+E13)</f>
        <v>9758000.25</v>
      </c>
    </row>
    <row r="130" spans="1:23" s="133" customFormat="1" ht="37.5" customHeight="1" x14ac:dyDescent="0.25">
      <c r="A130" s="199" t="s">
        <v>600</v>
      </c>
      <c r="B130" s="199"/>
      <c r="C130" s="199"/>
      <c r="D130" s="199"/>
      <c r="E130" s="199"/>
      <c r="F130" s="199"/>
      <c r="G130" s="199"/>
      <c r="H130" s="199"/>
      <c r="I130" s="132"/>
      <c r="J130" s="132"/>
      <c r="K130" s="132"/>
      <c r="L130" s="132"/>
      <c r="M130" s="132"/>
      <c r="N130" s="132"/>
      <c r="O130" s="132"/>
      <c r="P130" s="132"/>
      <c r="Q130" s="132"/>
      <c r="R130" s="132"/>
      <c r="S130" s="132"/>
      <c r="T130" s="132"/>
      <c r="U130" s="132"/>
      <c r="V130" s="132"/>
      <c r="W130" s="132"/>
    </row>
    <row r="131" spans="1:23" s="133" customFormat="1" ht="37.5" customHeight="1" x14ac:dyDescent="0.25">
      <c r="A131" s="199" t="s">
        <v>601</v>
      </c>
      <c r="B131" s="199"/>
      <c r="C131" s="199"/>
      <c r="D131" s="199"/>
      <c r="E131" s="199"/>
      <c r="F131" s="199"/>
      <c r="G131" s="199"/>
      <c r="H131" s="199"/>
      <c r="I131" s="132"/>
      <c r="J131" s="132"/>
      <c r="K131" s="132"/>
      <c r="L131" s="132"/>
      <c r="M131" s="132"/>
      <c r="N131" s="132"/>
      <c r="O131" s="132"/>
      <c r="P131" s="132"/>
      <c r="Q131" s="132"/>
      <c r="R131" s="132"/>
      <c r="S131" s="132"/>
      <c r="T131" s="132"/>
      <c r="U131" s="132"/>
      <c r="V131" s="132"/>
      <c r="W131" s="132"/>
    </row>
    <row r="132" spans="1:23" s="133" customFormat="1" ht="41.25" customHeight="1" x14ac:dyDescent="0.25">
      <c r="A132" s="199" t="s">
        <v>602</v>
      </c>
      <c r="B132" s="199"/>
      <c r="C132" s="199"/>
      <c r="D132" s="199"/>
      <c r="E132" s="199"/>
      <c r="F132" s="199"/>
      <c r="G132" s="199"/>
      <c r="H132" s="199"/>
      <c r="I132" s="132"/>
      <c r="J132" s="132"/>
      <c r="K132" s="132"/>
      <c r="L132" s="132"/>
      <c r="M132" s="132"/>
      <c r="N132" s="132"/>
      <c r="O132" s="132"/>
      <c r="P132" s="132"/>
      <c r="Q132" s="132"/>
      <c r="R132" s="132"/>
      <c r="S132" s="132"/>
      <c r="T132" s="132"/>
      <c r="U132" s="132"/>
      <c r="V132" s="132"/>
      <c r="W132" s="132"/>
    </row>
    <row r="133" spans="1:23" s="133" customFormat="1" ht="37.5" customHeight="1" x14ac:dyDescent="0.25">
      <c r="A133" s="200" t="s">
        <v>603</v>
      </c>
      <c r="B133" s="200"/>
      <c r="C133" s="200"/>
      <c r="D133" s="200"/>
      <c r="E133" s="200"/>
      <c r="F133" s="200"/>
      <c r="G133" s="200"/>
      <c r="H133" s="200"/>
      <c r="I133" s="132"/>
      <c r="J133" s="132"/>
      <c r="K133" s="132"/>
      <c r="L133" s="132"/>
      <c r="M133" s="132"/>
      <c r="N133" s="132"/>
      <c r="O133" s="132"/>
      <c r="P133" s="132"/>
      <c r="Q133" s="132"/>
      <c r="R133" s="132"/>
      <c r="S133" s="132"/>
      <c r="T133" s="132"/>
      <c r="U133" s="132"/>
      <c r="V133" s="132"/>
      <c r="W133" s="132"/>
    </row>
    <row r="136" spans="1:23" s="78" customFormat="1" ht="18" x14ac:dyDescent="0.3">
      <c r="B136" s="91" t="s">
        <v>595</v>
      </c>
      <c r="C136" s="83"/>
      <c r="D136" s="79"/>
      <c r="E136" s="79"/>
      <c r="F136" s="80"/>
    </row>
    <row r="137" spans="1:23" s="78" customFormat="1" ht="18" x14ac:dyDescent="0.3">
      <c r="B137" s="91" t="s">
        <v>596</v>
      </c>
      <c r="C137" s="84"/>
      <c r="D137" s="81"/>
      <c r="E137" s="81"/>
      <c r="F137" s="80"/>
    </row>
    <row r="138" spans="1:23" s="78" customFormat="1" ht="18" x14ac:dyDescent="0.3">
      <c r="B138" s="91" t="s">
        <v>597</v>
      </c>
      <c r="C138" s="84"/>
      <c r="D138" s="81"/>
      <c r="E138" s="81"/>
      <c r="F138" s="80"/>
    </row>
    <row r="139" spans="1:23" s="78" customFormat="1" ht="18" x14ac:dyDescent="0.3">
      <c r="B139" s="91" t="s">
        <v>598</v>
      </c>
      <c r="C139" s="84"/>
      <c r="D139" s="81"/>
      <c r="E139" s="81"/>
      <c r="F139" s="80"/>
    </row>
    <row r="140" spans="1:23" s="78" customFormat="1" ht="18" x14ac:dyDescent="0.3">
      <c r="B140" s="91" t="s">
        <v>599</v>
      </c>
      <c r="C140" s="84"/>
      <c r="D140" s="81"/>
      <c r="E140" s="81"/>
      <c r="F140" s="80"/>
    </row>
    <row r="141" spans="1:23" x14ac:dyDescent="0.25">
      <c r="C141" s="82"/>
    </row>
  </sheetData>
  <mergeCells count="7">
    <mergeCell ref="A132:H132"/>
    <mergeCell ref="A133:H133"/>
    <mergeCell ref="A1:E1"/>
    <mergeCell ref="C4:E4"/>
    <mergeCell ref="A130:H130"/>
    <mergeCell ref="A131:H131"/>
    <mergeCell ref="B2:E2"/>
  </mergeCells>
  <hyperlinks>
    <hyperlink ref="B139" r:id="rId1" display="INVERMOTOS_ARAUCA@HOTMAIL.COM"/>
  </hyperlinks>
  <pageMargins left="0.7" right="0.7" top="0.75" bottom="0.75" header="0.3" footer="0.3"/>
  <pageSetup paperSize="256" orientation="portrait" horizontalDpi="4294967293"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WVL350"/>
  <sheetViews>
    <sheetView topLeftCell="A315" zoomScale="90" zoomScaleNormal="90" workbookViewId="0">
      <selection activeCell="D334" sqref="D334"/>
    </sheetView>
  </sheetViews>
  <sheetFormatPr baseColWidth="10" defaultColWidth="11.44140625" defaultRowHeight="13.8" outlineLevelRow="1" x14ac:dyDescent="0.25"/>
  <cols>
    <col min="1" max="1" width="47.88671875" style="164" customWidth="1"/>
    <col min="2" max="2" width="14.109375" style="161" customWidth="1"/>
    <col min="3" max="3" width="14.109375" style="162" customWidth="1"/>
    <col min="4" max="4" width="14.109375" style="163" customWidth="1"/>
    <col min="5" max="5" width="14.109375" style="99" customWidth="1"/>
    <col min="6" max="6" width="14.109375" style="100" customWidth="1"/>
    <col min="7" max="7" width="14.109375" style="102" customWidth="1"/>
    <col min="8" max="8" width="14" style="99" customWidth="1"/>
    <col min="9" max="9" width="14" style="100" customWidth="1"/>
    <col min="10" max="10" width="14" style="126" customWidth="1"/>
    <col min="11" max="11" width="14.109375" style="99" customWidth="1"/>
    <col min="12" max="12" width="14.109375" style="100" customWidth="1"/>
    <col min="13" max="13" width="14" style="115" customWidth="1"/>
    <col min="14" max="14" width="14.109375" style="99" customWidth="1"/>
    <col min="15" max="15" width="14.109375" style="100" customWidth="1"/>
    <col min="16" max="16" width="14.109375" style="102" customWidth="1"/>
    <col min="17" max="17" width="12.5546875" style="56" bestFit="1" customWidth="1"/>
    <col min="18" max="18" width="11.44140625" style="56" customWidth="1"/>
    <col min="19" max="19" width="12.5546875" style="56" bestFit="1" customWidth="1"/>
    <col min="20" max="16384" width="11.44140625" style="56"/>
  </cols>
  <sheetData>
    <row r="1" spans="1:25" ht="43.5" customHeight="1" x14ac:dyDescent="0.25">
      <c r="A1" s="205" t="s">
        <v>574</v>
      </c>
      <c r="B1" s="205"/>
      <c r="C1" s="205"/>
      <c r="D1" s="205"/>
      <c r="E1" s="205"/>
      <c r="F1" s="205"/>
      <c r="G1" s="205"/>
      <c r="H1" s="205"/>
      <c r="I1" s="205"/>
      <c r="J1" s="205"/>
      <c r="K1" s="205"/>
      <c r="L1" s="205"/>
      <c r="M1" s="205"/>
      <c r="N1" s="205"/>
      <c r="O1" s="205"/>
      <c r="P1" s="205"/>
    </row>
    <row r="2" spans="1:25" s="121" customFormat="1" ht="27.75" customHeight="1" thickBot="1" x14ac:dyDescent="0.3">
      <c r="A2" s="169" t="s">
        <v>571</v>
      </c>
      <c r="B2" s="209" t="s">
        <v>561</v>
      </c>
      <c r="C2" s="209"/>
      <c r="D2" s="209"/>
      <c r="E2" s="209" t="s">
        <v>560</v>
      </c>
      <c r="F2" s="209"/>
      <c r="G2" s="209"/>
      <c r="H2" s="209" t="s">
        <v>582</v>
      </c>
      <c r="I2" s="209"/>
      <c r="J2" s="209"/>
      <c r="K2" s="209" t="s">
        <v>581</v>
      </c>
      <c r="L2" s="209"/>
      <c r="M2" s="209"/>
      <c r="N2" s="209" t="s">
        <v>583</v>
      </c>
      <c r="O2" s="209"/>
      <c r="P2" s="209"/>
      <c r="Q2" s="209" t="s">
        <v>588</v>
      </c>
      <c r="R2" s="209"/>
      <c r="S2" s="209"/>
    </row>
    <row r="3" spans="1:25" customFormat="1" ht="12" customHeight="1" thickBot="1" x14ac:dyDescent="0.35">
      <c r="A3" s="146"/>
      <c r="B3" s="147"/>
      <c r="C3" s="148"/>
      <c r="D3" s="149"/>
      <c r="E3" s="139"/>
      <c r="F3" s="140"/>
      <c r="G3" s="138"/>
      <c r="H3" s="136"/>
      <c r="I3" s="137"/>
      <c r="J3" s="141"/>
      <c r="K3" s="136"/>
      <c r="L3" s="137"/>
      <c r="M3" s="142"/>
      <c r="N3" s="136"/>
      <c r="O3" s="137"/>
      <c r="P3" s="138"/>
      <c r="Q3" s="136"/>
      <c r="R3" s="137"/>
      <c r="S3" s="138"/>
    </row>
    <row r="4" spans="1:25" s="118" customFormat="1" ht="15.6" outlineLevel="1" x14ac:dyDescent="0.25">
      <c r="A4" s="170" t="s">
        <v>195</v>
      </c>
      <c r="B4" s="171" t="s">
        <v>177</v>
      </c>
      <c r="C4" s="171" t="s">
        <v>178</v>
      </c>
      <c r="D4" s="172" t="s">
        <v>568</v>
      </c>
      <c r="E4" s="186" t="s">
        <v>177</v>
      </c>
      <c r="F4" s="186" t="s">
        <v>178</v>
      </c>
      <c r="G4" s="186" t="s">
        <v>568</v>
      </c>
      <c r="H4" s="186" t="s">
        <v>177</v>
      </c>
      <c r="I4" s="186" t="s">
        <v>178</v>
      </c>
      <c r="J4" s="186" t="s">
        <v>568</v>
      </c>
      <c r="K4" s="187" t="s">
        <v>177</v>
      </c>
      <c r="L4" s="186" t="s">
        <v>178</v>
      </c>
      <c r="M4" s="186" t="s">
        <v>568</v>
      </c>
      <c r="N4" s="186" t="s">
        <v>177</v>
      </c>
      <c r="O4" s="186" t="s">
        <v>178</v>
      </c>
      <c r="P4" s="186" t="s">
        <v>568</v>
      </c>
      <c r="Q4" s="186" t="s">
        <v>177</v>
      </c>
      <c r="R4" s="186" t="s">
        <v>178</v>
      </c>
      <c r="S4" s="186" t="s">
        <v>568</v>
      </c>
    </row>
    <row r="5" spans="1:25" s="57" customFormat="1" ht="15" outlineLevel="1" x14ac:dyDescent="0.25">
      <c r="A5" s="89" t="s">
        <v>196</v>
      </c>
      <c r="B5" s="145">
        <v>62184.873949579836</v>
      </c>
      <c r="C5" s="135">
        <f>B5*0.19</f>
        <v>11815.126050420169</v>
      </c>
      <c r="D5" s="181">
        <f>+B5+C5</f>
        <v>74000</v>
      </c>
      <c r="E5" s="145">
        <v>38655.462184873948</v>
      </c>
      <c r="F5" s="135">
        <f>E5*0.19</f>
        <v>7344.5378151260502</v>
      </c>
      <c r="G5" s="105">
        <f>+E5+F5</f>
        <v>46000</v>
      </c>
      <c r="H5" s="145">
        <v>41176.470588235294</v>
      </c>
      <c r="I5" s="135">
        <f>H5*0.19</f>
        <v>7823.5294117647063</v>
      </c>
      <c r="J5" s="122">
        <f>+H5+I5</f>
        <v>49000</v>
      </c>
      <c r="K5" s="145">
        <f>M5/1.19</f>
        <v>47899.159663865546</v>
      </c>
      <c r="L5" s="135">
        <f>K5*0.19</f>
        <v>9100.8403361344535</v>
      </c>
      <c r="M5" s="108">
        <v>57000</v>
      </c>
      <c r="N5" s="145">
        <f>P5/1.19</f>
        <v>31932.773109243699</v>
      </c>
      <c r="O5" s="135">
        <f>N5*0.19</f>
        <v>6067.226890756303</v>
      </c>
      <c r="P5" s="95">
        <v>38000</v>
      </c>
      <c r="Q5" s="145">
        <f>S5/1.19</f>
        <v>28571.428571428572</v>
      </c>
      <c r="R5" s="135">
        <f>Q5*0.19</f>
        <v>5428.5714285714284</v>
      </c>
      <c r="S5" s="134">
        <v>34000</v>
      </c>
      <c r="T5" s="69"/>
      <c r="U5" s="69"/>
      <c r="V5" s="69"/>
      <c r="W5" s="69"/>
      <c r="X5" s="69"/>
      <c r="Y5" s="69"/>
    </row>
    <row r="6" spans="1:25" s="57" customFormat="1" ht="15" outlineLevel="1" x14ac:dyDescent="0.25">
      <c r="A6" s="89" t="s">
        <v>197</v>
      </c>
      <c r="B6" s="145">
        <v>68907.563025210082</v>
      </c>
      <c r="C6" s="135">
        <f t="shared" ref="C6:C15" si="0">B6*0.19</f>
        <v>13092.436974789916</v>
      </c>
      <c r="D6" s="181">
        <f t="shared" ref="D6:D16" si="1">+B6+C6</f>
        <v>82000</v>
      </c>
      <c r="E6" s="145">
        <v>60504.201680672275</v>
      </c>
      <c r="F6" s="135">
        <f t="shared" ref="F6:F35" si="2">E6*0.19</f>
        <v>11495.798319327732</v>
      </c>
      <c r="G6" s="105">
        <f t="shared" ref="G6:G35" si="3">+E6+F6</f>
        <v>72000</v>
      </c>
      <c r="H6" s="145">
        <v>55462.184873949584</v>
      </c>
      <c r="I6" s="135">
        <f t="shared" ref="I6:I18" si="4">H6*0.19</f>
        <v>10537.815126050422</v>
      </c>
      <c r="J6" s="122">
        <f t="shared" ref="J6:J32" si="5">+H6+I6</f>
        <v>66000</v>
      </c>
      <c r="K6" s="145">
        <f t="shared" ref="K6:K14" si="6">M6/1.19</f>
        <v>125210.08403361346</v>
      </c>
      <c r="L6" s="135">
        <f t="shared" ref="L6:L32" si="7">K6*0.19</f>
        <v>23789.915966386558</v>
      </c>
      <c r="M6" s="108">
        <v>149000</v>
      </c>
      <c r="N6" s="145">
        <f t="shared" ref="N6:N14" si="8">P6/1.19</f>
        <v>88235.294117647063</v>
      </c>
      <c r="O6" s="135">
        <f t="shared" ref="O6:O32" si="9">N6*0.19</f>
        <v>16764.705882352941</v>
      </c>
      <c r="P6" s="95">
        <v>105000</v>
      </c>
      <c r="Q6" s="145">
        <f t="shared" ref="Q6:Q14" si="10">S6/1.19</f>
        <v>80672.268907563033</v>
      </c>
      <c r="R6" s="135">
        <f t="shared" ref="R6:R14" si="11">Q6*0.19</f>
        <v>15327.731092436976</v>
      </c>
      <c r="S6" s="134">
        <v>96000</v>
      </c>
      <c r="T6" s="69"/>
      <c r="U6" s="69"/>
      <c r="V6" s="69"/>
      <c r="W6" s="69"/>
      <c r="X6" s="69"/>
      <c r="Y6" s="69"/>
    </row>
    <row r="7" spans="1:25" s="57" customFormat="1" ht="15" outlineLevel="1" x14ac:dyDescent="0.25">
      <c r="A7" s="89" t="s">
        <v>198</v>
      </c>
      <c r="B7" s="145">
        <v>25210.084033613446</v>
      </c>
      <c r="C7" s="135">
        <f t="shared" si="0"/>
        <v>4789.9159663865548</v>
      </c>
      <c r="D7" s="181">
        <f t="shared" si="1"/>
        <v>30000</v>
      </c>
      <c r="E7" s="145">
        <v>22689.0756302521</v>
      </c>
      <c r="F7" s="135">
        <f t="shared" si="2"/>
        <v>4310.9243697478987</v>
      </c>
      <c r="G7" s="105">
        <f t="shared" si="3"/>
        <v>27000</v>
      </c>
      <c r="H7" s="145">
        <v>21008.403361344539</v>
      </c>
      <c r="I7" s="135">
        <f t="shared" si="4"/>
        <v>3991.5966386554624</v>
      </c>
      <c r="J7" s="122">
        <f t="shared" si="5"/>
        <v>25000</v>
      </c>
      <c r="K7" s="145">
        <f t="shared" si="6"/>
        <v>25210.084033613446</v>
      </c>
      <c r="L7" s="135">
        <f t="shared" si="7"/>
        <v>4789.9159663865548</v>
      </c>
      <c r="M7" s="108">
        <v>30000</v>
      </c>
      <c r="N7" s="145">
        <f t="shared" si="8"/>
        <v>18487.394957983193</v>
      </c>
      <c r="O7" s="135">
        <f t="shared" si="9"/>
        <v>3512.6050420168067</v>
      </c>
      <c r="P7" s="95">
        <v>22000</v>
      </c>
      <c r="Q7" s="145">
        <f t="shared" si="10"/>
        <v>16806.722689075632</v>
      </c>
      <c r="R7" s="135">
        <f t="shared" si="11"/>
        <v>3193.2773109243699</v>
      </c>
      <c r="S7" s="134">
        <v>20000</v>
      </c>
      <c r="T7" s="69"/>
      <c r="U7" s="69"/>
      <c r="V7" s="69"/>
      <c r="W7" s="69"/>
      <c r="X7" s="69"/>
      <c r="Y7" s="69"/>
    </row>
    <row r="8" spans="1:25" s="57" customFormat="1" ht="15" outlineLevel="1" x14ac:dyDescent="0.25">
      <c r="A8" s="89" t="s">
        <v>199</v>
      </c>
      <c r="B8" s="145">
        <v>68907.563025210082</v>
      </c>
      <c r="C8" s="135">
        <f t="shared" si="0"/>
        <v>13092.436974789916</v>
      </c>
      <c r="D8" s="181">
        <f t="shared" si="1"/>
        <v>82000</v>
      </c>
      <c r="E8" s="145">
        <v>60504.201680672275</v>
      </c>
      <c r="F8" s="135">
        <f t="shared" si="2"/>
        <v>11495.798319327732</v>
      </c>
      <c r="G8" s="105">
        <f t="shared" si="3"/>
        <v>72000</v>
      </c>
      <c r="H8" s="145">
        <v>28571.428571428572</v>
      </c>
      <c r="I8" s="135">
        <f t="shared" si="4"/>
        <v>5428.5714285714284</v>
      </c>
      <c r="J8" s="122">
        <f t="shared" si="5"/>
        <v>34000</v>
      </c>
      <c r="K8" s="145">
        <f t="shared" si="6"/>
        <v>57142.857142857145</v>
      </c>
      <c r="L8" s="135">
        <f t="shared" si="7"/>
        <v>10857.142857142857</v>
      </c>
      <c r="M8" s="108">
        <v>68000</v>
      </c>
      <c r="N8" s="145">
        <f t="shared" si="8"/>
        <v>40336.134453781517</v>
      </c>
      <c r="O8" s="135">
        <f t="shared" si="9"/>
        <v>7663.8655462184879</v>
      </c>
      <c r="P8" s="95">
        <v>48000</v>
      </c>
      <c r="Q8" s="145">
        <f t="shared" si="10"/>
        <v>36974.789915966387</v>
      </c>
      <c r="R8" s="135">
        <f t="shared" si="11"/>
        <v>7025.2100840336134</v>
      </c>
      <c r="S8" s="134">
        <v>44000</v>
      </c>
      <c r="T8" s="69"/>
      <c r="U8" s="69"/>
      <c r="V8" s="69"/>
      <c r="W8" s="69"/>
      <c r="X8" s="69"/>
      <c r="Y8" s="69"/>
    </row>
    <row r="9" spans="1:25" s="57" customFormat="1" ht="15" outlineLevel="1" x14ac:dyDescent="0.25">
      <c r="A9" s="89" t="s">
        <v>200</v>
      </c>
      <c r="B9" s="145">
        <v>57983.193277310929</v>
      </c>
      <c r="C9" s="135">
        <f t="shared" si="0"/>
        <v>11016.806722689076</v>
      </c>
      <c r="D9" s="181">
        <f t="shared" si="1"/>
        <v>69000</v>
      </c>
      <c r="E9" s="145">
        <v>43697.478991596639</v>
      </c>
      <c r="F9" s="135">
        <f t="shared" si="2"/>
        <v>8302.5210084033624</v>
      </c>
      <c r="G9" s="105">
        <f t="shared" si="3"/>
        <v>52000</v>
      </c>
      <c r="H9" s="145">
        <v>18487.394957983193</v>
      </c>
      <c r="I9" s="135">
        <f t="shared" si="4"/>
        <v>3512.6050420168067</v>
      </c>
      <c r="J9" s="122">
        <f t="shared" si="5"/>
        <v>22000</v>
      </c>
      <c r="K9" s="145">
        <f t="shared" si="6"/>
        <v>55462.184873949584</v>
      </c>
      <c r="L9" s="135">
        <f t="shared" si="7"/>
        <v>10537.815126050422</v>
      </c>
      <c r="M9" s="108">
        <v>66000</v>
      </c>
      <c r="N9" s="145">
        <f t="shared" si="8"/>
        <v>38655.462184873948</v>
      </c>
      <c r="O9" s="135">
        <f t="shared" si="9"/>
        <v>7344.5378151260502</v>
      </c>
      <c r="P9" s="95">
        <v>46000</v>
      </c>
      <c r="Q9" s="145">
        <f t="shared" si="10"/>
        <v>35294.117647058825</v>
      </c>
      <c r="R9" s="135">
        <f t="shared" si="11"/>
        <v>6705.8823529411766</v>
      </c>
      <c r="S9" s="134">
        <v>42000</v>
      </c>
      <c r="T9" s="69"/>
      <c r="U9" s="69"/>
      <c r="V9" s="69"/>
      <c r="W9" s="69"/>
      <c r="X9" s="69"/>
      <c r="Y9" s="69"/>
    </row>
    <row r="10" spans="1:25" s="57" customFormat="1" ht="15" outlineLevel="1" x14ac:dyDescent="0.25">
      <c r="A10" s="89" t="s">
        <v>201</v>
      </c>
      <c r="B10" s="145">
        <v>40336.134453781517</v>
      </c>
      <c r="C10" s="135">
        <f t="shared" si="0"/>
        <v>7663.8655462184879</v>
      </c>
      <c r="D10" s="181">
        <f t="shared" si="1"/>
        <v>48000.000000000007</v>
      </c>
      <c r="E10" s="145">
        <v>30252.100840336137</v>
      </c>
      <c r="F10" s="135">
        <f t="shared" si="2"/>
        <v>5747.8991596638662</v>
      </c>
      <c r="G10" s="105">
        <f t="shared" si="3"/>
        <v>36000</v>
      </c>
      <c r="H10" s="145">
        <v>38655.462184873948</v>
      </c>
      <c r="I10" s="135">
        <f t="shared" si="4"/>
        <v>7344.5378151260502</v>
      </c>
      <c r="J10" s="122">
        <f t="shared" si="5"/>
        <v>46000</v>
      </c>
      <c r="K10" s="145">
        <f t="shared" si="6"/>
        <v>81512.605042016818</v>
      </c>
      <c r="L10" s="135">
        <f t="shared" si="7"/>
        <v>15487.394957983195</v>
      </c>
      <c r="M10" s="108">
        <v>97000</v>
      </c>
      <c r="N10" s="145">
        <f t="shared" si="8"/>
        <v>57983.193277310929</v>
      </c>
      <c r="O10" s="135">
        <f t="shared" si="9"/>
        <v>11016.806722689076</v>
      </c>
      <c r="P10" s="95">
        <v>69000</v>
      </c>
      <c r="Q10" s="145">
        <f t="shared" si="10"/>
        <v>52941.176470588238</v>
      </c>
      <c r="R10" s="135">
        <f t="shared" si="11"/>
        <v>10058.823529411766</v>
      </c>
      <c r="S10" s="134">
        <v>63000</v>
      </c>
      <c r="T10" s="69"/>
      <c r="U10" s="69"/>
      <c r="V10" s="69"/>
      <c r="W10" s="69"/>
      <c r="X10" s="69"/>
      <c r="Y10" s="69"/>
    </row>
    <row r="11" spans="1:25" s="57" customFormat="1" ht="15" outlineLevel="1" x14ac:dyDescent="0.25">
      <c r="A11" s="89" t="s">
        <v>202</v>
      </c>
      <c r="B11" s="145">
        <v>68907.563025210082</v>
      </c>
      <c r="C11" s="135">
        <f t="shared" si="0"/>
        <v>13092.436974789916</v>
      </c>
      <c r="D11" s="181">
        <f t="shared" si="1"/>
        <v>82000</v>
      </c>
      <c r="E11" s="145">
        <v>60504.201680672275</v>
      </c>
      <c r="F11" s="135">
        <f t="shared" si="2"/>
        <v>11495.798319327732</v>
      </c>
      <c r="G11" s="105">
        <f t="shared" si="3"/>
        <v>72000</v>
      </c>
      <c r="H11" s="145">
        <v>158823.5294117647</v>
      </c>
      <c r="I11" s="135">
        <f t="shared" si="4"/>
        <v>30176.470588235294</v>
      </c>
      <c r="J11" s="122">
        <f t="shared" si="5"/>
        <v>189000</v>
      </c>
      <c r="K11" s="145">
        <f t="shared" si="6"/>
        <v>185714.28571428571</v>
      </c>
      <c r="L11" s="135">
        <f t="shared" si="7"/>
        <v>35285.714285714283</v>
      </c>
      <c r="M11" s="108">
        <v>221000</v>
      </c>
      <c r="N11" s="145">
        <f t="shared" si="8"/>
        <v>287394.95798319328</v>
      </c>
      <c r="O11" s="135">
        <f t="shared" si="9"/>
        <v>54605.042016806721</v>
      </c>
      <c r="P11" s="95">
        <v>342000</v>
      </c>
      <c r="Q11" s="145">
        <f t="shared" si="10"/>
        <v>317647.0588235294</v>
      </c>
      <c r="R11" s="135">
        <f t="shared" si="11"/>
        <v>60352.941176470587</v>
      </c>
      <c r="S11" s="134">
        <v>378000</v>
      </c>
      <c r="T11" s="69"/>
      <c r="U11" s="69"/>
      <c r="V11" s="69"/>
      <c r="W11" s="69"/>
      <c r="X11" s="69"/>
      <c r="Y11" s="69"/>
    </row>
    <row r="12" spans="1:25" s="57" customFormat="1" ht="15" outlineLevel="1" x14ac:dyDescent="0.25">
      <c r="A12" s="89" t="s">
        <v>203</v>
      </c>
      <c r="B12" s="145">
        <v>36134.45378151261</v>
      </c>
      <c r="C12" s="135">
        <f t="shared" si="0"/>
        <v>6865.5462184873959</v>
      </c>
      <c r="D12" s="181">
        <f t="shared" si="1"/>
        <v>43000.000000000007</v>
      </c>
      <c r="E12" s="145">
        <v>37815.126050420171</v>
      </c>
      <c r="F12" s="135">
        <f t="shared" si="2"/>
        <v>7184.8739495798327</v>
      </c>
      <c r="G12" s="105">
        <f t="shared" si="3"/>
        <v>45000</v>
      </c>
      <c r="H12" s="145">
        <v>54621.848739495799</v>
      </c>
      <c r="I12" s="135">
        <f t="shared" si="4"/>
        <v>10378.151260504203</v>
      </c>
      <c r="J12" s="122">
        <f t="shared" si="5"/>
        <v>65000</v>
      </c>
      <c r="K12" s="145">
        <f t="shared" si="6"/>
        <v>116806.72268907563</v>
      </c>
      <c r="L12" s="135">
        <f t="shared" si="7"/>
        <v>22193.277310924368</v>
      </c>
      <c r="M12" s="108">
        <v>139000</v>
      </c>
      <c r="N12" s="145">
        <f t="shared" si="8"/>
        <v>82352.941176470587</v>
      </c>
      <c r="O12" s="135">
        <f t="shared" si="9"/>
        <v>15647.058823529413</v>
      </c>
      <c r="P12" s="95">
        <v>98000</v>
      </c>
      <c r="Q12" s="145">
        <f t="shared" si="10"/>
        <v>74789.915966386558</v>
      </c>
      <c r="R12" s="135">
        <f t="shared" si="11"/>
        <v>14210.084033613446</v>
      </c>
      <c r="S12" s="134">
        <v>89000</v>
      </c>
      <c r="T12" s="69"/>
      <c r="U12" s="69"/>
      <c r="V12" s="69"/>
      <c r="W12" s="69"/>
      <c r="X12" s="69"/>
      <c r="Y12" s="69"/>
    </row>
    <row r="13" spans="1:25" s="57" customFormat="1" ht="15" outlineLevel="1" x14ac:dyDescent="0.25">
      <c r="A13" s="89" t="s">
        <v>204</v>
      </c>
      <c r="B13" s="145">
        <v>26890.756302521011</v>
      </c>
      <c r="C13" s="135">
        <f t="shared" si="0"/>
        <v>5109.2436974789925</v>
      </c>
      <c r="D13" s="181">
        <f t="shared" si="1"/>
        <v>32000.000000000004</v>
      </c>
      <c r="E13" s="145">
        <v>23529.411764705885</v>
      </c>
      <c r="F13" s="135">
        <f t="shared" si="2"/>
        <v>4470.588235294118</v>
      </c>
      <c r="G13" s="105">
        <f t="shared" si="3"/>
        <v>28000.000000000004</v>
      </c>
      <c r="H13" s="145">
        <v>13445.378151260506</v>
      </c>
      <c r="I13" s="135">
        <f t="shared" si="4"/>
        <v>2554.6218487394963</v>
      </c>
      <c r="J13" s="122">
        <f t="shared" si="5"/>
        <v>16000.000000000002</v>
      </c>
      <c r="K13" s="145">
        <f t="shared" si="6"/>
        <v>15126.050420168069</v>
      </c>
      <c r="L13" s="135">
        <f t="shared" si="7"/>
        <v>2873.9495798319331</v>
      </c>
      <c r="M13" s="108">
        <v>18000</v>
      </c>
      <c r="N13" s="145">
        <f t="shared" si="8"/>
        <v>10924.36974789916</v>
      </c>
      <c r="O13" s="135">
        <f t="shared" si="9"/>
        <v>2075.6302521008406</v>
      </c>
      <c r="P13" s="95">
        <v>13000</v>
      </c>
      <c r="Q13" s="145">
        <f t="shared" si="10"/>
        <v>10084.033613445379</v>
      </c>
      <c r="R13" s="135">
        <f t="shared" si="11"/>
        <v>1915.966386554622</v>
      </c>
      <c r="S13" s="134">
        <v>12000</v>
      </c>
      <c r="T13" s="69"/>
      <c r="U13" s="69"/>
      <c r="V13" s="69"/>
      <c r="W13" s="69"/>
      <c r="X13" s="69"/>
      <c r="Y13" s="69"/>
    </row>
    <row r="14" spans="1:25" s="57" customFormat="1" ht="15" outlineLevel="1" x14ac:dyDescent="0.25">
      <c r="A14" s="89" t="s">
        <v>205</v>
      </c>
      <c r="B14" s="145">
        <v>58823.529411764706</v>
      </c>
      <c r="C14" s="135">
        <f t="shared" si="0"/>
        <v>11176.470588235294</v>
      </c>
      <c r="D14" s="181">
        <f t="shared" si="1"/>
        <v>70000</v>
      </c>
      <c r="E14" s="145">
        <v>75630.252100840342</v>
      </c>
      <c r="F14" s="135">
        <f t="shared" si="2"/>
        <v>14369.747899159665</v>
      </c>
      <c r="G14" s="105">
        <f t="shared" si="3"/>
        <v>90000</v>
      </c>
      <c r="H14" s="145">
        <v>49579.831932773108</v>
      </c>
      <c r="I14" s="135">
        <f t="shared" si="4"/>
        <v>9420.1680672268903</v>
      </c>
      <c r="J14" s="122">
        <f t="shared" si="5"/>
        <v>59000</v>
      </c>
      <c r="K14" s="145">
        <f t="shared" si="6"/>
        <v>68067.226890756312</v>
      </c>
      <c r="L14" s="135">
        <f t="shared" si="7"/>
        <v>12932.773109243699</v>
      </c>
      <c r="M14" s="108">
        <v>81000</v>
      </c>
      <c r="N14" s="145">
        <f t="shared" si="8"/>
        <v>68067.226890756312</v>
      </c>
      <c r="O14" s="135">
        <f t="shared" si="9"/>
        <v>12932.773109243699</v>
      </c>
      <c r="P14" s="95">
        <v>81000</v>
      </c>
      <c r="Q14" s="145">
        <f t="shared" si="10"/>
        <v>61344.537815126052</v>
      </c>
      <c r="R14" s="135">
        <f t="shared" si="11"/>
        <v>11655.46218487395</v>
      </c>
      <c r="S14" s="134">
        <v>73000</v>
      </c>
      <c r="T14" s="69"/>
      <c r="U14" s="69"/>
      <c r="V14" s="69"/>
      <c r="W14" s="69"/>
      <c r="X14" s="69"/>
      <c r="Y14" s="69"/>
    </row>
    <row r="15" spans="1:25" s="57" customFormat="1" ht="15" outlineLevel="1" x14ac:dyDescent="0.25">
      <c r="A15" s="89" t="s">
        <v>206</v>
      </c>
      <c r="B15" s="145">
        <v>29411.764705882353</v>
      </c>
      <c r="C15" s="135">
        <f t="shared" si="0"/>
        <v>5588.2352941176468</v>
      </c>
      <c r="D15" s="181">
        <f t="shared" si="1"/>
        <v>35000</v>
      </c>
      <c r="E15" s="145">
        <v>21848.73949579832</v>
      </c>
      <c r="F15" s="135">
        <f t="shared" si="2"/>
        <v>4151.2605042016812</v>
      </c>
      <c r="G15" s="105">
        <f t="shared" si="3"/>
        <v>26000</v>
      </c>
      <c r="H15" s="123" t="s">
        <v>605</v>
      </c>
      <c r="I15" s="123" t="s">
        <v>605</v>
      </c>
      <c r="J15" s="123" t="s">
        <v>605</v>
      </c>
      <c r="K15" s="123" t="s">
        <v>605</v>
      </c>
      <c r="L15" s="123" t="s">
        <v>605</v>
      </c>
      <c r="M15" s="123" t="s">
        <v>605</v>
      </c>
      <c r="N15" s="123" t="s">
        <v>605</v>
      </c>
      <c r="O15" s="123" t="s">
        <v>605</v>
      </c>
      <c r="P15" s="96" t="s">
        <v>605</v>
      </c>
      <c r="Q15" s="123" t="s">
        <v>605</v>
      </c>
      <c r="R15" s="123" t="s">
        <v>605</v>
      </c>
      <c r="S15" s="123" t="s">
        <v>605</v>
      </c>
      <c r="T15" s="69"/>
      <c r="U15" s="69"/>
      <c r="V15" s="69"/>
      <c r="W15" s="69"/>
      <c r="X15" s="69"/>
      <c r="Y15" s="69"/>
    </row>
    <row r="16" spans="1:25" s="57" customFormat="1" ht="15" outlineLevel="1" x14ac:dyDescent="0.25">
      <c r="A16" s="89" t="s">
        <v>207</v>
      </c>
      <c r="B16" s="145">
        <v>87394.957983193279</v>
      </c>
      <c r="C16" s="135">
        <f>B16*0.19</f>
        <v>16605.042016806725</v>
      </c>
      <c r="D16" s="181">
        <f t="shared" si="1"/>
        <v>104000</v>
      </c>
      <c r="E16" s="145">
        <v>65546.218487394959</v>
      </c>
      <c r="F16" s="135">
        <f t="shared" si="2"/>
        <v>12453.781512605043</v>
      </c>
      <c r="G16" s="105">
        <f t="shared" si="3"/>
        <v>78000</v>
      </c>
      <c r="H16" s="145">
        <v>76470.588235294126</v>
      </c>
      <c r="I16" s="135">
        <f t="shared" si="4"/>
        <v>14529.411764705885</v>
      </c>
      <c r="J16" s="122">
        <f t="shared" si="5"/>
        <v>91000.000000000015</v>
      </c>
      <c r="K16" s="145">
        <f t="shared" ref="K16" si="12">M16/1.19</f>
        <v>94957.983193277309</v>
      </c>
      <c r="L16" s="135">
        <f t="shared" si="7"/>
        <v>18042.016806722688</v>
      </c>
      <c r="M16" s="108">
        <v>113000</v>
      </c>
      <c r="N16" s="145">
        <f t="shared" ref="N16" si="13">P16/1.19</f>
        <v>67226.890756302528</v>
      </c>
      <c r="O16" s="135">
        <f t="shared" si="9"/>
        <v>12773.10924369748</v>
      </c>
      <c r="P16" s="95">
        <v>80000</v>
      </c>
      <c r="Q16" s="145">
        <f t="shared" ref="Q16" si="14">S16/1.19</f>
        <v>60504.201680672275</v>
      </c>
      <c r="R16" s="135">
        <f t="shared" ref="R16" si="15">Q16*0.19</f>
        <v>11495.798319327732</v>
      </c>
      <c r="S16" s="134">
        <v>72000</v>
      </c>
      <c r="T16" s="69"/>
      <c r="U16" s="69"/>
      <c r="V16" s="69"/>
      <c r="W16" s="69"/>
      <c r="X16" s="69"/>
      <c r="Y16" s="69"/>
    </row>
    <row r="17" spans="1:25" s="57" customFormat="1" ht="15" outlineLevel="1" x14ac:dyDescent="0.25">
      <c r="A17" s="89" t="s">
        <v>208</v>
      </c>
      <c r="B17" s="96" t="s">
        <v>605</v>
      </c>
      <c r="C17" s="96" t="s">
        <v>605</v>
      </c>
      <c r="D17" s="182" t="s">
        <v>605</v>
      </c>
      <c r="E17" s="96" t="s">
        <v>605</v>
      </c>
      <c r="F17" s="96" t="s">
        <v>605</v>
      </c>
      <c r="G17" s="96" t="s">
        <v>605</v>
      </c>
      <c r="H17" s="123" t="s">
        <v>605</v>
      </c>
      <c r="I17" s="123" t="s">
        <v>605</v>
      </c>
      <c r="J17" s="123" t="s">
        <v>605</v>
      </c>
      <c r="K17" s="123" t="s">
        <v>605</v>
      </c>
      <c r="L17" s="123" t="s">
        <v>605</v>
      </c>
      <c r="M17" s="123" t="s">
        <v>605</v>
      </c>
      <c r="N17" s="123" t="s">
        <v>605</v>
      </c>
      <c r="O17" s="123" t="s">
        <v>605</v>
      </c>
      <c r="P17" s="96" t="s">
        <v>605</v>
      </c>
      <c r="Q17" s="123" t="s">
        <v>605</v>
      </c>
      <c r="R17" s="123" t="s">
        <v>605</v>
      </c>
      <c r="S17" s="123" t="s">
        <v>605</v>
      </c>
      <c r="T17" s="69"/>
      <c r="U17" s="69"/>
      <c r="V17" s="69"/>
      <c r="W17" s="69"/>
      <c r="X17" s="69"/>
      <c r="Y17" s="69"/>
    </row>
    <row r="18" spans="1:25" s="57" customFormat="1" ht="15" outlineLevel="1" x14ac:dyDescent="0.25">
      <c r="A18" s="89" t="s">
        <v>209</v>
      </c>
      <c r="B18" s="145">
        <v>105882.35294117648</v>
      </c>
      <c r="C18" s="135">
        <f>B18*0.19</f>
        <v>20117.647058823532</v>
      </c>
      <c r="D18" s="181">
        <f>+B18+C18</f>
        <v>126000</v>
      </c>
      <c r="E18" s="145">
        <v>91596.638655462186</v>
      </c>
      <c r="F18" s="135">
        <f t="shared" si="2"/>
        <v>17403.361344537814</v>
      </c>
      <c r="G18" s="105">
        <f t="shared" si="3"/>
        <v>109000</v>
      </c>
      <c r="H18" s="145">
        <v>67226.890756302528</v>
      </c>
      <c r="I18" s="135">
        <f t="shared" si="4"/>
        <v>12773.10924369748</v>
      </c>
      <c r="J18" s="122">
        <f t="shared" si="5"/>
        <v>80000</v>
      </c>
      <c r="K18" s="145">
        <f t="shared" ref="K18:K26" si="16">M18/1.19</f>
        <v>294957.98319327732</v>
      </c>
      <c r="L18" s="135">
        <f t="shared" si="7"/>
        <v>56042.016806722691</v>
      </c>
      <c r="M18" s="108">
        <v>351000</v>
      </c>
      <c r="N18" s="145">
        <f t="shared" ref="N18:N26" si="17">P18/1.19</f>
        <v>338655.46218487399</v>
      </c>
      <c r="O18" s="135">
        <f t="shared" si="9"/>
        <v>64344.537815126059</v>
      </c>
      <c r="P18" s="95">
        <v>403000</v>
      </c>
      <c r="Q18" s="145">
        <f t="shared" ref="Q18:Q26" si="18">S18/1.19</f>
        <v>307563.02521008404</v>
      </c>
      <c r="R18" s="135">
        <f t="shared" ref="R18:R26" si="19">Q18*0.19</f>
        <v>58436.97478991597</v>
      </c>
      <c r="S18" s="134">
        <v>366000</v>
      </c>
      <c r="T18" s="69"/>
      <c r="U18" s="69"/>
      <c r="V18" s="69"/>
      <c r="W18" s="69"/>
      <c r="X18" s="69"/>
      <c r="Y18" s="69"/>
    </row>
    <row r="19" spans="1:25" s="57" customFormat="1" ht="15" outlineLevel="1" x14ac:dyDescent="0.25">
      <c r="A19" s="89" t="s">
        <v>210</v>
      </c>
      <c r="B19" s="145">
        <v>136134.45378151262</v>
      </c>
      <c r="C19" s="135">
        <f t="shared" ref="C19:C26" si="20">B19*0.19</f>
        <v>25865.546218487398</v>
      </c>
      <c r="D19" s="181">
        <f t="shared" ref="D19:D26" si="21">+B19+C19</f>
        <v>162000.00000000003</v>
      </c>
      <c r="E19" s="145">
        <v>118487.3949579832</v>
      </c>
      <c r="F19" s="135">
        <f t="shared" si="2"/>
        <v>22512.605042016807</v>
      </c>
      <c r="G19" s="105">
        <f t="shared" si="3"/>
        <v>141000</v>
      </c>
      <c r="H19" s="123" t="s">
        <v>605</v>
      </c>
      <c r="I19" s="123" t="s">
        <v>605</v>
      </c>
      <c r="J19" s="123" t="s">
        <v>605</v>
      </c>
      <c r="K19" s="145">
        <f t="shared" si="16"/>
        <v>234453.78151260506</v>
      </c>
      <c r="L19" s="135">
        <f t="shared" si="7"/>
        <v>44546.218487394959</v>
      </c>
      <c r="M19" s="108">
        <v>279000</v>
      </c>
      <c r="N19" s="145">
        <f t="shared" si="17"/>
        <v>247899.15966386555</v>
      </c>
      <c r="O19" s="135">
        <f t="shared" si="9"/>
        <v>47100.840336134454</v>
      </c>
      <c r="P19" s="95">
        <v>295000</v>
      </c>
      <c r="Q19" s="145">
        <f t="shared" si="18"/>
        <v>225210.08403361344</v>
      </c>
      <c r="R19" s="135">
        <f t="shared" si="19"/>
        <v>42789.915966386558</v>
      </c>
      <c r="S19" s="134">
        <v>268000</v>
      </c>
      <c r="T19" s="69"/>
      <c r="U19" s="69"/>
      <c r="V19" s="69"/>
      <c r="W19" s="69"/>
      <c r="X19" s="69"/>
      <c r="Y19" s="69"/>
    </row>
    <row r="20" spans="1:25" s="57" customFormat="1" ht="15" outlineLevel="1" x14ac:dyDescent="0.25">
      <c r="A20" s="89" t="s">
        <v>211</v>
      </c>
      <c r="B20" s="145">
        <v>32773.10924369748</v>
      </c>
      <c r="C20" s="135">
        <f t="shared" si="20"/>
        <v>6226.8907563025214</v>
      </c>
      <c r="D20" s="181">
        <f t="shared" si="21"/>
        <v>39000</v>
      </c>
      <c r="E20" s="145">
        <v>28571.428571428572</v>
      </c>
      <c r="F20" s="135">
        <f t="shared" si="2"/>
        <v>5428.5714285714284</v>
      </c>
      <c r="G20" s="105">
        <f t="shared" si="3"/>
        <v>34000</v>
      </c>
      <c r="H20" s="145">
        <v>71428.571428571435</v>
      </c>
      <c r="I20" s="135">
        <f t="shared" ref="I20:I35" si="22">H20*0.19</f>
        <v>13571.428571428572</v>
      </c>
      <c r="J20" s="122">
        <f t="shared" si="5"/>
        <v>85000</v>
      </c>
      <c r="K20" s="145">
        <f t="shared" si="16"/>
        <v>144537.81512605044</v>
      </c>
      <c r="L20" s="135">
        <f t="shared" si="7"/>
        <v>27462.184873949584</v>
      </c>
      <c r="M20" s="108">
        <v>172000</v>
      </c>
      <c r="N20" s="145">
        <f t="shared" si="17"/>
        <v>128571.42857142858</v>
      </c>
      <c r="O20" s="135">
        <f t="shared" si="9"/>
        <v>24428.571428571431</v>
      </c>
      <c r="P20" s="95">
        <v>153000</v>
      </c>
      <c r="Q20" s="145">
        <f t="shared" si="18"/>
        <v>152100.84033613445</v>
      </c>
      <c r="R20" s="135">
        <f t="shared" si="19"/>
        <v>28899.159663865546</v>
      </c>
      <c r="S20" s="134">
        <v>181000</v>
      </c>
      <c r="T20" s="69"/>
      <c r="U20" s="69"/>
      <c r="V20" s="69"/>
      <c r="W20" s="69"/>
      <c r="X20" s="69"/>
      <c r="Y20" s="69"/>
    </row>
    <row r="21" spans="1:25" s="57" customFormat="1" ht="15" outlineLevel="1" x14ac:dyDescent="0.25">
      <c r="A21" s="89" t="s">
        <v>212</v>
      </c>
      <c r="B21" s="145">
        <v>14285.714285714286</v>
      </c>
      <c r="C21" s="135">
        <f t="shared" si="20"/>
        <v>2714.2857142857142</v>
      </c>
      <c r="D21" s="181">
        <f t="shared" si="21"/>
        <v>17000</v>
      </c>
      <c r="E21" s="145">
        <v>10924.36974789916</v>
      </c>
      <c r="F21" s="135">
        <f t="shared" si="2"/>
        <v>2075.6302521008406</v>
      </c>
      <c r="G21" s="105">
        <f t="shared" si="3"/>
        <v>13000</v>
      </c>
      <c r="H21" s="145">
        <v>15126.050420168069</v>
      </c>
      <c r="I21" s="135">
        <f t="shared" si="22"/>
        <v>2873.9495798319331</v>
      </c>
      <c r="J21" s="122">
        <f t="shared" si="5"/>
        <v>18000</v>
      </c>
      <c r="K21" s="145">
        <f t="shared" si="16"/>
        <v>19327.731092436974</v>
      </c>
      <c r="L21" s="135">
        <f t="shared" si="7"/>
        <v>3672.2689075630251</v>
      </c>
      <c r="M21" s="108">
        <v>23000</v>
      </c>
      <c r="N21" s="145">
        <f t="shared" si="17"/>
        <v>13445.378151260506</v>
      </c>
      <c r="O21" s="135">
        <f t="shared" si="9"/>
        <v>2554.6218487394963</v>
      </c>
      <c r="P21" s="95">
        <v>16000</v>
      </c>
      <c r="Q21" s="145">
        <f t="shared" si="18"/>
        <v>12605.042016806723</v>
      </c>
      <c r="R21" s="135">
        <f t="shared" si="19"/>
        <v>2394.9579831932774</v>
      </c>
      <c r="S21" s="134">
        <v>15000</v>
      </c>
      <c r="T21" s="69"/>
      <c r="U21" s="69"/>
      <c r="V21" s="69"/>
      <c r="W21" s="69"/>
      <c r="X21" s="69"/>
      <c r="Y21" s="69"/>
    </row>
    <row r="22" spans="1:25" s="57" customFormat="1" ht="18.75" customHeight="1" outlineLevel="1" x14ac:dyDescent="0.25">
      <c r="A22" s="89" t="s">
        <v>213</v>
      </c>
      <c r="B22" s="145">
        <v>10924.36974789916</v>
      </c>
      <c r="C22" s="135">
        <f t="shared" si="20"/>
        <v>2075.6302521008406</v>
      </c>
      <c r="D22" s="181">
        <f t="shared" si="21"/>
        <v>13000</v>
      </c>
      <c r="E22" s="145">
        <v>10084.033613445379</v>
      </c>
      <c r="F22" s="135">
        <f t="shared" si="2"/>
        <v>1915.966386554622</v>
      </c>
      <c r="G22" s="105">
        <f t="shared" si="3"/>
        <v>12000.000000000002</v>
      </c>
      <c r="H22" s="145">
        <v>21008.403361344539</v>
      </c>
      <c r="I22" s="135">
        <f t="shared" si="22"/>
        <v>3991.5966386554624</v>
      </c>
      <c r="J22" s="122">
        <f t="shared" si="5"/>
        <v>25000</v>
      </c>
      <c r="K22" s="145">
        <f t="shared" si="16"/>
        <v>25210.084033613446</v>
      </c>
      <c r="L22" s="135">
        <f t="shared" si="7"/>
        <v>4789.9159663865548</v>
      </c>
      <c r="M22" s="108">
        <v>30000</v>
      </c>
      <c r="N22" s="145">
        <f t="shared" si="17"/>
        <v>18487.394957983193</v>
      </c>
      <c r="O22" s="135">
        <f t="shared" si="9"/>
        <v>3512.6050420168067</v>
      </c>
      <c r="P22" s="95">
        <v>22000</v>
      </c>
      <c r="Q22" s="145">
        <f t="shared" si="18"/>
        <v>16806.722689075632</v>
      </c>
      <c r="R22" s="135">
        <f t="shared" si="19"/>
        <v>3193.2773109243699</v>
      </c>
      <c r="S22" s="134">
        <v>20000</v>
      </c>
      <c r="T22" s="69"/>
      <c r="U22" s="69"/>
      <c r="V22" s="69"/>
      <c r="W22" s="69"/>
      <c r="X22" s="69"/>
      <c r="Y22" s="69"/>
    </row>
    <row r="23" spans="1:25" s="57" customFormat="1" ht="15" outlineLevel="1" x14ac:dyDescent="0.25">
      <c r="A23" s="89" t="s">
        <v>214</v>
      </c>
      <c r="B23" s="145">
        <v>62184.873949579836</v>
      </c>
      <c r="C23" s="135">
        <f t="shared" si="20"/>
        <v>11815.126050420169</v>
      </c>
      <c r="D23" s="181">
        <f t="shared" si="21"/>
        <v>74000</v>
      </c>
      <c r="E23" s="145">
        <v>53781.512605042022</v>
      </c>
      <c r="F23" s="135">
        <f t="shared" si="2"/>
        <v>10218.487394957985</v>
      </c>
      <c r="G23" s="105">
        <f t="shared" si="3"/>
        <v>64000.000000000007</v>
      </c>
      <c r="H23" s="145">
        <v>38655.462184873948</v>
      </c>
      <c r="I23" s="135">
        <f t="shared" si="22"/>
        <v>7344.5378151260502</v>
      </c>
      <c r="J23" s="122">
        <f t="shared" si="5"/>
        <v>46000</v>
      </c>
      <c r="K23" s="145">
        <f t="shared" si="16"/>
        <v>47058.823529411769</v>
      </c>
      <c r="L23" s="135">
        <f t="shared" si="7"/>
        <v>8941.176470588236</v>
      </c>
      <c r="M23" s="108">
        <v>56000</v>
      </c>
      <c r="N23" s="145">
        <f t="shared" si="17"/>
        <v>33613.445378151264</v>
      </c>
      <c r="O23" s="135">
        <f t="shared" si="9"/>
        <v>6386.5546218487398</v>
      </c>
      <c r="P23" s="95">
        <v>40000</v>
      </c>
      <c r="Q23" s="145">
        <f t="shared" si="18"/>
        <v>30252.100840336137</v>
      </c>
      <c r="R23" s="135">
        <f t="shared" si="19"/>
        <v>5747.8991596638662</v>
      </c>
      <c r="S23" s="134">
        <v>36000</v>
      </c>
      <c r="T23" s="69"/>
      <c r="U23" s="69"/>
      <c r="V23" s="69"/>
      <c r="W23" s="69"/>
      <c r="X23" s="69"/>
      <c r="Y23" s="69"/>
    </row>
    <row r="24" spans="1:25" s="57" customFormat="1" ht="15" outlineLevel="1" x14ac:dyDescent="0.25">
      <c r="A24" s="89" t="s">
        <v>215</v>
      </c>
      <c r="B24" s="145">
        <v>46218.487394957985</v>
      </c>
      <c r="C24" s="135">
        <f t="shared" si="20"/>
        <v>8781.5126050420167</v>
      </c>
      <c r="D24" s="181">
        <f t="shared" si="21"/>
        <v>55000</v>
      </c>
      <c r="E24" s="145">
        <v>40336.134453781517</v>
      </c>
      <c r="F24" s="135">
        <f t="shared" si="2"/>
        <v>7663.8655462184879</v>
      </c>
      <c r="G24" s="105">
        <f t="shared" si="3"/>
        <v>48000.000000000007</v>
      </c>
      <c r="H24" s="145">
        <v>75630.252100840342</v>
      </c>
      <c r="I24" s="135">
        <f t="shared" si="22"/>
        <v>14369.747899159665</v>
      </c>
      <c r="J24" s="122">
        <f t="shared" si="5"/>
        <v>90000</v>
      </c>
      <c r="K24" s="145">
        <f t="shared" si="16"/>
        <v>94957.983193277309</v>
      </c>
      <c r="L24" s="135">
        <f t="shared" si="7"/>
        <v>18042.016806722688</v>
      </c>
      <c r="M24" s="108">
        <v>113000</v>
      </c>
      <c r="N24" s="145">
        <f t="shared" si="17"/>
        <v>67226.890756302528</v>
      </c>
      <c r="O24" s="135">
        <f t="shared" si="9"/>
        <v>12773.10924369748</v>
      </c>
      <c r="P24" s="95">
        <v>80000</v>
      </c>
      <c r="Q24" s="145">
        <f t="shared" si="18"/>
        <v>60504.201680672275</v>
      </c>
      <c r="R24" s="135">
        <f t="shared" si="19"/>
        <v>11495.798319327732</v>
      </c>
      <c r="S24" s="134">
        <v>72000</v>
      </c>
      <c r="T24" s="69"/>
      <c r="U24" s="69"/>
      <c r="V24" s="69"/>
      <c r="W24" s="69"/>
      <c r="X24" s="69"/>
      <c r="Y24" s="69"/>
    </row>
    <row r="25" spans="1:25" s="57" customFormat="1" ht="15" outlineLevel="1" x14ac:dyDescent="0.25">
      <c r="A25" s="89" t="s">
        <v>216</v>
      </c>
      <c r="B25" s="145">
        <v>68907.563025210082</v>
      </c>
      <c r="C25" s="135">
        <f t="shared" si="20"/>
        <v>13092.436974789916</v>
      </c>
      <c r="D25" s="181">
        <f t="shared" si="21"/>
        <v>82000</v>
      </c>
      <c r="E25" s="145">
        <v>60504.201680672275</v>
      </c>
      <c r="F25" s="135">
        <f t="shared" si="2"/>
        <v>11495.798319327732</v>
      </c>
      <c r="G25" s="105">
        <f t="shared" si="3"/>
        <v>72000</v>
      </c>
      <c r="H25" s="145">
        <v>46218.487394957985</v>
      </c>
      <c r="I25" s="135">
        <f t="shared" si="22"/>
        <v>8781.5126050420167</v>
      </c>
      <c r="J25" s="122">
        <f t="shared" si="5"/>
        <v>55000</v>
      </c>
      <c r="K25" s="145">
        <f t="shared" si="16"/>
        <v>57142.857142857145</v>
      </c>
      <c r="L25" s="135">
        <f t="shared" si="7"/>
        <v>10857.142857142857</v>
      </c>
      <c r="M25" s="108">
        <v>68000</v>
      </c>
      <c r="N25" s="145">
        <f t="shared" si="17"/>
        <v>40336.134453781517</v>
      </c>
      <c r="O25" s="135">
        <f t="shared" si="9"/>
        <v>7663.8655462184879</v>
      </c>
      <c r="P25" s="95">
        <v>48000</v>
      </c>
      <c r="Q25" s="145">
        <f t="shared" si="18"/>
        <v>36974.789915966387</v>
      </c>
      <c r="R25" s="135">
        <f t="shared" si="19"/>
        <v>7025.2100840336134</v>
      </c>
      <c r="S25" s="134">
        <v>44000</v>
      </c>
      <c r="T25" s="69"/>
      <c r="U25" s="69"/>
      <c r="V25" s="69"/>
      <c r="W25" s="69"/>
      <c r="X25" s="69"/>
      <c r="Y25" s="69"/>
    </row>
    <row r="26" spans="1:25" s="57" customFormat="1" ht="15" outlineLevel="1" x14ac:dyDescent="0.25">
      <c r="A26" s="89" t="s">
        <v>217</v>
      </c>
      <c r="B26" s="145">
        <v>327731.09243697481</v>
      </c>
      <c r="C26" s="135">
        <f t="shared" si="20"/>
        <v>62268.907563025212</v>
      </c>
      <c r="D26" s="181">
        <f t="shared" si="21"/>
        <v>390000</v>
      </c>
      <c r="E26" s="145">
        <v>246218.48739495801</v>
      </c>
      <c r="F26" s="135">
        <f t="shared" si="2"/>
        <v>46781.512605042022</v>
      </c>
      <c r="G26" s="105">
        <f t="shared" si="3"/>
        <v>293000</v>
      </c>
      <c r="H26" s="145">
        <v>199159.66386554623</v>
      </c>
      <c r="I26" s="135">
        <f t="shared" si="22"/>
        <v>37840.336134453784</v>
      </c>
      <c r="J26" s="122">
        <f t="shared" si="5"/>
        <v>237000</v>
      </c>
      <c r="K26" s="145">
        <f t="shared" si="16"/>
        <v>173109.24369747899</v>
      </c>
      <c r="L26" s="135">
        <f t="shared" si="7"/>
        <v>32890.756302521011</v>
      </c>
      <c r="M26" s="108">
        <v>206000</v>
      </c>
      <c r="N26" s="145">
        <f t="shared" si="17"/>
        <v>252941.17647058825</v>
      </c>
      <c r="O26" s="135">
        <f t="shared" si="9"/>
        <v>48058.823529411769</v>
      </c>
      <c r="P26" s="95">
        <v>301000</v>
      </c>
      <c r="Q26" s="145">
        <f t="shared" si="18"/>
        <v>230252.10084033615</v>
      </c>
      <c r="R26" s="135">
        <f t="shared" si="19"/>
        <v>43747.899159663866</v>
      </c>
      <c r="S26" s="134">
        <v>274000</v>
      </c>
      <c r="T26" s="69"/>
      <c r="U26" s="69"/>
      <c r="V26" s="69"/>
      <c r="W26" s="69"/>
      <c r="X26" s="69"/>
      <c r="Y26" s="69"/>
    </row>
    <row r="27" spans="1:25" s="57" customFormat="1" ht="15" outlineLevel="1" x14ac:dyDescent="0.25">
      <c r="A27" s="89" t="s">
        <v>218</v>
      </c>
      <c r="B27" s="96" t="s">
        <v>605</v>
      </c>
      <c r="C27" s="96" t="s">
        <v>605</v>
      </c>
      <c r="D27" s="182" t="s">
        <v>605</v>
      </c>
      <c r="E27" s="96" t="s">
        <v>605</v>
      </c>
      <c r="F27" s="96" t="s">
        <v>605</v>
      </c>
      <c r="G27" s="96" t="s">
        <v>605</v>
      </c>
      <c r="H27" s="123" t="s">
        <v>605</v>
      </c>
      <c r="I27" s="123" t="s">
        <v>605</v>
      </c>
      <c r="J27" s="123" t="s">
        <v>605</v>
      </c>
      <c r="K27" s="123" t="s">
        <v>605</v>
      </c>
      <c r="L27" s="123" t="s">
        <v>605</v>
      </c>
      <c r="M27" s="109" t="s">
        <v>605</v>
      </c>
      <c r="N27" s="123" t="s">
        <v>605</v>
      </c>
      <c r="O27" s="123" t="s">
        <v>605</v>
      </c>
      <c r="P27" s="96" t="s">
        <v>605</v>
      </c>
      <c r="Q27" s="123" t="s">
        <v>605</v>
      </c>
      <c r="R27" s="123" t="s">
        <v>605</v>
      </c>
      <c r="S27" s="123" t="s">
        <v>605</v>
      </c>
      <c r="T27" s="69"/>
      <c r="U27" s="69"/>
      <c r="V27" s="69"/>
      <c r="W27" s="69"/>
      <c r="X27" s="69"/>
      <c r="Y27" s="69"/>
    </row>
    <row r="28" spans="1:25" s="57" customFormat="1" ht="15" outlineLevel="1" x14ac:dyDescent="0.25">
      <c r="A28" s="89" t="s">
        <v>219</v>
      </c>
      <c r="B28" s="96" t="s">
        <v>605</v>
      </c>
      <c r="C28" s="96" t="s">
        <v>605</v>
      </c>
      <c r="D28" s="182" t="s">
        <v>605</v>
      </c>
      <c r="E28" s="145">
        <v>56303</v>
      </c>
      <c r="F28" s="135">
        <f t="shared" si="2"/>
        <v>10697.57</v>
      </c>
      <c r="G28" s="105">
        <f t="shared" si="3"/>
        <v>67000.570000000007</v>
      </c>
      <c r="H28" s="145">
        <v>63025.210084033613</v>
      </c>
      <c r="I28" s="135">
        <f t="shared" si="22"/>
        <v>11974.789915966387</v>
      </c>
      <c r="J28" s="122">
        <f t="shared" si="5"/>
        <v>75000</v>
      </c>
      <c r="K28" s="145">
        <f t="shared" ref="K28" si="23">M28/1.19</f>
        <v>78991.596638655465</v>
      </c>
      <c r="L28" s="135">
        <f t="shared" si="7"/>
        <v>15008.403361344539</v>
      </c>
      <c r="M28" s="108">
        <v>94000</v>
      </c>
      <c r="N28" s="145">
        <f t="shared" ref="N28" si="24">P28/1.19</f>
        <v>56302.521008403361</v>
      </c>
      <c r="O28" s="135">
        <f t="shared" si="9"/>
        <v>10697.478991596639</v>
      </c>
      <c r="P28" s="95">
        <v>67000</v>
      </c>
      <c r="Q28" s="145">
        <f t="shared" ref="Q28" si="25">S28/1.19</f>
        <v>51260.504201680676</v>
      </c>
      <c r="R28" s="135">
        <f t="shared" ref="R28" si="26">Q28*0.19</f>
        <v>9739.495798319329</v>
      </c>
      <c r="S28" s="134">
        <v>61000</v>
      </c>
      <c r="T28" s="69"/>
      <c r="U28" s="69"/>
      <c r="V28" s="69"/>
      <c r="W28" s="69"/>
      <c r="X28" s="69"/>
      <c r="Y28" s="69"/>
    </row>
    <row r="29" spans="1:25" s="57" customFormat="1" ht="15" outlineLevel="1" x14ac:dyDescent="0.25">
      <c r="A29" s="89" t="s">
        <v>220</v>
      </c>
      <c r="B29" s="96" t="s">
        <v>605</v>
      </c>
      <c r="C29" s="96" t="s">
        <v>605</v>
      </c>
      <c r="D29" s="182" t="s">
        <v>605</v>
      </c>
      <c r="E29" s="96" t="s">
        <v>605</v>
      </c>
      <c r="F29" s="96" t="s">
        <v>605</v>
      </c>
      <c r="G29" s="96" t="s">
        <v>605</v>
      </c>
      <c r="H29" s="123" t="s">
        <v>605</v>
      </c>
      <c r="I29" s="123" t="s">
        <v>605</v>
      </c>
      <c r="J29" s="123" t="s">
        <v>605</v>
      </c>
      <c r="K29" s="123" t="s">
        <v>605</v>
      </c>
      <c r="L29" s="123" t="s">
        <v>605</v>
      </c>
      <c r="M29" s="109" t="s">
        <v>605</v>
      </c>
      <c r="N29" s="123" t="s">
        <v>605</v>
      </c>
      <c r="O29" s="123" t="s">
        <v>605</v>
      </c>
      <c r="P29" s="96" t="s">
        <v>605</v>
      </c>
      <c r="Q29" s="123" t="s">
        <v>605</v>
      </c>
      <c r="R29" s="123" t="s">
        <v>605</v>
      </c>
      <c r="S29" s="123" t="s">
        <v>605</v>
      </c>
      <c r="T29" s="69"/>
      <c r="U29" s="69"/>
      <c r="V29" s="69"/>
      <c r="W29" s="69"/>
      <c r="X29" s="69"/>
      <c r="Y29" s="69"/>
    </row>
    <row r="30" spans="1:25" s="57" customFormat="1" ht="15" outlineLevel="1" x14ac:dyDescent="0.25">
      <c r="A30" s="89" t="s">
        <v>221</v>
      </c>
      <c r="B30" s="145">
        <v>25210</v>
      </c>
      <c r="C30" s="135">
        <f t="shared" ref="C30:C35" si="27">B30*0.19</f>
        <v>4789.8999999999996</v>
      </c>
      <c r="D30" s="181">
        <f t="shared" ref="D30:D35" si="28">+B30+C30</f>
        <v>29999.9</v>
      </c>
      <c r="E30" s="145">
        <v>22689.0756302521</v>
      </c>
      <c r="F30" s="135">
        <f t="shared" si="2"/>
        <v>4310.9243697478987</v>
      </c>
      <c r="G30" s="105">
        <f t="shared" si="3"/>
        <v>27000</v>
      </c>
      <c r="H30" s="145">
        <v>30252.100840336137</v>
      </c>
      <c r="I30" s="135">
        <f t="shared" si="22"/>
        <v>5747.8991596638662</v>
      </c>
      <c r="J30" s="122">
        <f t="shared" si="5"/>
        <v>36000</v>
      </c>
      <c r="K30" s="145">
        <f t="shared" ref="K30:K32" si="29">M30/1.19</f>
        <v>37815.126050420171</v>
      </c>
      <c r="L30" s="135">
        <f t="shared" si="7"/>
        <v>7184.8739495798327</v>
      </c>
      <c r="M30" s="108">
        <v>45000</v>
      </c>
      <c r="N30" s="145">
        <f t="shared" ref="N30:N32" si="30">P30/1.19</f>
        <v>26890.756302521011</v>
      </c>
      <c r="O30" s="135">
        <f t="shared" si="9"/>
        <v>5109.2436974789925</v>
      </c>
      <c r="P30" s="95">
        <v>32000</v>
      </c>
      <c r="Q30" s="145">
        <f t="shared" ref="Q30:Q32" si="31">S30/1.19</f>
        <v>22689.0756302521</v>
      </c>
      <c r="R30" s="135">
        <f t="shared" ref="R30:R32" si="32">Q30*0.19</f>
        <v>4310.9243697478987</v>
      </c>
      <c r="S30" s="134">
        <v>27000</v>
      </c>
      <c r="T30" s="69"/>
      <c r="U30" s="69"/>
      <c r="V30" s="69"/>
      <c r="W30" s="69"/>
      <c r="X30" s="69"/>
      <c r="Y30" s="69"/>
    </row>
    <row r="31" spans="1:25" s="57" customFormat="1" ht="30" outlineLevel="1" x14ac:dyDescent="0.25">
      <c r="A31" s="89" t="s">
        <v>222</v>
      </c>
      <c r="B31" s="145">
        <v>62184.873949579836</v>
      </c>
      <c r="C31" s="135">
        <f t="shared" si="27"/>
        <v>11815.126050420169</v>
      </c>
      <c r="D31" s="181">
        <f t="shared" si="28"/>
        <v>74000</v>
      </c>
      <c r="E31" s="145">
        <v>53781.512605042022</v>
      </c>
      <c r="F31" s="135">
        <f t="shared" si="2"/>
        <v>10218.487394957985</v>
      </c>
      <c r="G31" s="105">
        <f t="shared" si="3"/>
        <v>64000.000000000007</v>
      </c>
      <c r="H31" s="145">
        <v>38655.462184873948</v>
      </c>
      <c r="I31" s="135">
        <f t="shared" si="22"/>
        <v>7344.5378151260502</v>
      </c>
      <c r="J31" s="122">
        <f t="shared" si="5"/>
        <v>46000</v>
      </c>
      <c r="K31" s="145">
        <f t="shared" si="29"/>
        <v>47058.823529411769</v>
      </c>
      <c r="L31" s="135">
        <f t="shared" si="7"/>
        <v>8941.176470588236</v>
      </c>
      <c r="M31" s="108">
        <v>56000</v>
      </c>
      <c r="N31" s="145">
        <f t="shared" si="30"/>
        <v>33613.445378151264</v>
      </c>
      <c r="O31" s="135">
        <f t="shared" si="9"/>
        <v>6386.5546218487398</v>
      </c>
      <c r="P31" s="95">
        <v>40000</v>
      </c>
      <c r="Q31" s="145">
        <f t="shared" si="31"/>
        <v>30252.100840336137</v>
      </c>
      <c r="R31" s="135">
        <f t="shared" si="32"/>
        <v>5747.8991596638662</v>
      </c>
      <c r="S31" s="134">
        <v>36000</v>
      </c>
      <c r="T31" s="69"/>
      <c r="U31" s="69"/>
      <c r="V31" s="69"/>
      <c r="W31" s="69"/>
      <c r="X31" s="69"/>
      <c r="Y31" s="69"/>
    </row>
    <row r="32" spans="1:25" s="57" customFormat="1" ht="15" outlineLevel="1" x14ac:dyDescent="0.25">
      <c r="A32" s="89" t="s">
        <v>223</v>
      </c>
      <c r="B32" s="145">
        <v>87394.957983193279</v>
      </c>
      <c r="C32" s="135">
        <f t="shared" si="27"/>
        <v>16605.042016806725</v>
      </c>
      <c r="D32" s="181">
        <f t="shared" si="28"/>
        <v>104000</v>
      </c>
      <c r="E32" s="145">
        <v>65546.218487394959</v>
      </c>
      <c r="F32" s="135">
        <f t="shared" si="2"/>
        <v>12453.781512605043</v>
      </c>
      <c r="G32" s="105">
        <f t="shared" si="3"/>
        <v>78000</v>
      </c>
      <c r="H32" s="145">
        <v>52100.840336134454</v>
      </c>
      <c r="I32" s="135">
        <f t="shared" si="22"/>
        <v>9899.1596638655465</v>
      </c>
      <c r="J32" s="122">
        <f t="shared" si="5"/>
        <v>62000</v>
      </c>
      <c r="K32" s="145">
        <f t="shared" si="29"/>
        <v>107563.02521008404</v>
      </c>
      <c r="L32" s="135">
        <f t="shared" si="7"/>
        <v>20436.97478991597</v>
      </c>
      <c r="M32" s="108">
        <v>128000</v>
      </c>
      <c r="N32" s="145">
        <f t="shared" si="30"/>
        <v>75630.252100840342</v>
      </c>
      <c r="O32" s="135">
        <f t="shared" si="9"/>
        <v>14369.747899159665</v>
      </c>
      <c r="P32" s="95">
        <v>90000</v>
      </c>
      <c r="Q32" s="145">
        <f t="shared" si="31"/>
        <v>68907.563025210082</v>
      </c>
      <c r="R32" s="135">
        <f t="shared" si="32"/>
        <v>13092.436974789916</v>
      </c>
      <c r="S32" s="134">
        <v>82000</v>
      </c>
      <c r="T32" s="69"/>
      <c r="U32" s="69"/>
      <c r="V32" s="69"/>
      <c r="W32" s="69"/>
      <c r="X32" s="69"/>
      <c r="Y32" s="69"/>
    </row>
    <row r="33" spans="1:25" s="57" customFormat="1" ht="15" outlineLevel="1" x14ac:dyDescent="0.25">
      <c r="A33" s="89" t="s">
        <v>224</v>
      </c>
      <c r="B33" s="96" t="s">
        <v>605</v>
      </c>
      <c r="C33" s="96" t="s">
        <v>605</v>
      </c>
      <c r="D33" s="182" t="s">
        <v>605</v>
      </c>
      <c r="E33" s="96" t="s">
        <v>605</v>
      </c>
      <c r="F33" s="96" t="s">
        <v>605</v>
      </c>
      <c r="G33" s="96" t="s">
        <v>605</v>
      </c>
      <c r="H33" s="123" t="s">
        <v>605</v>
      </c>
      <c r="I33" s="123" t="s">
        <v>605</v>
      </c>
      <c r="J33" s="123" t="s">
        <v>605</v>
      </c>
      <c r="K33" s="123" t="s">
        <v>605</v>
      </c>
      <c r="L33" s="123" t="s">
        <v>605</v>
      </c>
      <c r="M33" s="109" t="s">
        <v>605</v>
      </c>
      <c r="N33" s="123" t="s">
        <v>605</v>
      </c>
      <c r="O33" s="123" t="s">
        <v>605</v>
      </c>
      <c r="P33" s="96" t="s">
        <v>605</v>
      </c>
      <c r="Q33" s="123" t="s">
        <v>605</v>
      </c>
      <c r="R33" s="123" t="s">
        <v>605</v>
      </c>
      <c r="S33" s="123" t="s">
        <v>605</v>
      </c>
      <c r="T33" s="69"/>
      <c r="U33" s="69"/>
      <c r="V33" s="69"/>
      <c r="W33" s="69"/>
      <c r="X33" s="69"/>
      <c r="Y33" s="69"/>
    </row>
    <row r="34" spans="1:25" s="57" customFormat="1" ht="15" outlineLevel="1" x14ac:dyDescent="0.25">
      <c r="A34" s="89" t="s">
        <v>225</v>
      </c>
      <c r="B34" s="145">
        <v>32773.10924369748</v>
      </c>
      <c r="C34" s="135">
        <f t="shared" si="27"/>
        <v>6226.8907563025214</v>
      </c>
      <c r="D34" s="181">
        <f t="shared" si="28"/>
        <v>39000</v>
      </c>
      <c r="E34" s="145">
        <v>28571.428571428572</v>
      </c>
      <c r="F34" s="135">
        <f t="shared" si="2"/>
        <v>5428.5714285714284</v>
      </c>
      <c r="G34" s="105">
        <f t="shared" si="3"/>
        <v>34000</v>
      </c>
      <c r="H34" s="123" t="s">
        <v>605</v>
      </c>
      <c r="I34" s="123" t="s">
        <v>605</v>
      </c>
      <c r="J34" s="123" t="s">
        <v>605</v>
      </c>
      <c r="K34" s="123" t="s">
        <v>605</v>
      </c>
      <c r="L34" s="123" t="s">
        <v>605</v>
      </c>
      <c r="M34" s="109" t="s">
        <v>605</v>
      </c>
      <c r="N34" s="123" t="s">
        <v>605</v>
      </c>
      <c r="O34" s="123" t="s">
        <v>605</v>
      </c>
      <c r="P34" s="96" t="s">
        <v>605</v>
      </c>
      <c r="Q34" s="123" t="s">
        <v>605</v>
      </c>
      <c r="R34" s="123" t="s">
        <v>605</v>
      </c>
      <c r="S34" s="123" t="s">
        <v>605</v>
      </c>
      <c r="T34" s="69"/>
      <c r="U34" s="69"/>
      <c r="V34" s="69"/>
      <c r="W34" s="69"/>
      <c r="X34" s="69"/>
      <c r="Y34" s="69"/>
    </row>
    <row r="35" spans="1:25" s="57" customFormat="1" ht="15" outlineLevel="1" x14ac:dyDescent="0.25">
      <c r="A35" s="89" t="s">
        <v>226</v>
      </c>
      <c r="B35" s="145">
        <v>89075.630252100847</v>
      </c>
      <c r="C35" s="135">
        <f t="shared" si="27"/>
        <v>16924.36974789916</v>
      </c>
      <c r="D35" s="181">
        <f t="shared" si="28"/>
        <v>106000</v>
      </c>
      <c r="E35" s="145">
        <v>76470.588235294126</v>
      </c>
      <c r="F35" s="135">
        <f t="shared" si="2"/>
        <v>14529.411764705885</v>
      </c>
      <c r="G35" s="105">
        <f t="shared" si="3"/>
        <v>91000.000000000015</v>
      </c>
      <c r="H35" s="145">
        <v>57983.193277310929</v>
      </c>
      <c r="I35" s="135">
        <f t="shared" si="22"/>
        <v>11016.806722689076</v>
      </c>
      <c r="J35" s="122">
        <f t="shared" ref="J35" si="33">+H35+I35</f>
        <v>69000</v>
      </c>
      <c r="K35" s="123" t="s">
        <v>605</v>
      </c>
      <c r="L35" s="123" t="s">
        <v>605</v>
      </c>
      <c r="M35" s="109" t="s">
        <v>605</v>
      </c>
      <c r="N35" s="123" t="s">
        <v>605</v>
      </c>
      <c r="O35" s="123" t="s">
        <v>605</v>
      </c>
      <c r="P35" s="96" t="s">
        <v>605</v>
      </c>
      <c r="Q35" s="123" t="s">
        <v>605</v>
      </c>
      <c r="R35" s="123" t="s">
        <v>605</v>
      </c>
      <c r="S35" s="123" t="s">
        <v>605</v>
      </c>
      <c r="T35" s="69"/>
      <c r="U35" s="69"/>
      <c r="V35" s="69"/>
      <c r="W35" s="69"/>
      <c r="X35" s="69"/>
      <c r="Y35" s="69"/>
    </row>
    <row r="36" spans="1:25" customFormat="1" ht="18" customHeight="1" x14ac:dyDescent="0.3">
      <c r="A36" s="153" t="s">
        <v>177</v>
      </c>
      <c r="B36" s="173">
        <f>SUM(B5:B35)</f>
        <v>1732773.0252100842</v>
      </c>
      <c r="C36" s="173">
        <f>SUM(C5:C35)</f>
        <v>329226.87478991598</v>
      </c>
      <c r="D36" s="183">
        <f>SUM(D5:D35)</f>
        <v>2061999.9</v>
      </c>
      <c r="E36" s="183">
        <f>SUM(E5:E35)</f>
        <v>1505042.4957983193</v>
      </c>
      <c r="F36" s="183">
        <f t="shared" ref="F36:G36" si="34">SUM(F5:F35)</f>
        <v>285958.07420168066</v>
      </c>
      <c r="G36" s="183">
        <f t="shared" si="34"/>
        <v>1791000.57</v>
      </c>
      <c r="H36" s="183">
        <f>SUM(H5:H35)</f>
        <v>1332773.1092436975</v>
      </c>
      <c r="I36" s="183">
        <f t="shared" ref="I36:J36" si="35">SUM(I5:I35)</f>
        <v>253226.89075630257</v>
      </c>
      <c r="J36" s="183">
        <f t="shared" si="35"/>
        <v>1586000</v>
      </c>
      <c r="K36" s="173">
        <f>SUM(K5:K35)</f>
        <v>2235294.1176470588</v>
      </c>
      <c r="L36" s="173">
        <f t="shared" ref="L36:M36" si="36">SUM(L5:L35)</f>
        <v>424705.88235294115</v>
      </c>
      <c r="M36" s="173">
        <f t="shared" si="36"/>
        <v>2660000</v>
      </c>
      <c r="N36" s="173">
        <f>SUM(N5:N35)</f>
        <v>2125210.0840336136</v>
      </c>
      <c r="O36" s="173">
        <f t="shared" ref="O36:P36" si="37">SUM(O5:O35)</f>
        <v>403789.91596638667</v>
      </c>
      <c r="P36" s="173">
        <f t="shared" si="37"/>
        <v>2529000</v>
      </c>
      <c r="Q36" s="173">
        <f>SUM(Q5:Q35)</f>
        <v>2021008.4033613445</v>
      </c>
      <c r="R36" s="173">
        <f t="shared" ref="R36:S36" si="38">SUM(R5:R35)</f>
        <v>383991.59663865558</v>
      </c>
      <c r="S36" s="173">
        <f t="shared" si="38"/>
        <v>2405000</v>
      </c>
      <c r="T36" s="69"/>
      <c r="U36" s="69"/>
      <c r="V36" s="69"/>
      <c r="W36" s="69"/>
      <c r="X36" s="69"/>
      <c r="Y36" s="69"/>
    </row>
    <row r="37" spans="1:25" s="118" customFormat="1" ht="15.6" outlineLevel="1" x14ac:dyDescent="0.25">
      <c r="A37" s="170" t="s">
        <v>2</v>
      </c>
      <c r="B37" s="171"/>
      <c r="C37" s="171"/>
      <c r="D37" s="184"/>
      <c r="E37" s="150"/>
      <c r="F37" s="150"/>
      <c r="G37" s="151"/>
      <c r="H37" s="150"/>
      <c r="I37" s="150"/>
      <c r="J37" s="152"/>
      <c r="K37" s="150"/>
      <c r="L37" s="150"/>
      <c r="M37" s="151"/>
      <c r="N37" s="150"/>
      <c r="O37" s="150"/>
      <c r="P37" s="151"/>
      <c r="Q37" s="150"/>
      <c r="R37" s="150"/>
      <c r="S37" s="151"/>
      <c r="T37" s="119"/>
      <c r="U37" s="119"/>
      <c r="V37" s="119"/>
      <c r="W37" s="119"/>
      <c r="X37" s="119"/>
      <c r="Y37" s="119"/>
    </row>
    <row r="38" spans="1:25" s="57" customFormat="1" ht="15.75" customHeight="1" outlineLevel="1" x14ac:dyDescent="0.25">
      <c r="A38" s="89" t="s">
        <v>227</v>
      </c>
      <c r="B38" s="96" t="s">
        <v>605</v>
      </c>
      <c r="C38" s="96" t="s">
        <v>605</v>
      </c>
      <c r="D38" s="182" t="s">
        <v>605</v>
      </c>
      <c r="E38" s="96" t="s">
        <v>605</v>
      </c>
      <c r="F38" s="96" t="s">
        <v>605</v>
      </c>
      <c r="G38" s="106" t="s">
        <v>605</v>
      </c>
      <c r="H38" s="96" t="s">
        <v>605</v>
      </c>
      <c r="I38" s="96" t="s">
        <v>605</v>
      </c>
      <c r="J38" s="123" t="s">
        <v>605</v>
      </c>
      <c r="K38" s="123" t="s">
        <v>605</v>
      </c>
      <c r="L38" s="123" t="s">
        <v>605</v>
      </c>
      <c r="M38" s="109" t="s">
        <v>605</v>
      </c>
      <c r="N38" s="123" t="s">
        <v>605</v>
      </c>
      <c r="O38" s="123" t="s">
        <v>605</v>
      </c>
      <c r="P38" s="96" t="s">
        <v>605</v>
      </c>
      <c r="Q38" s="123" t="s">
        <v>605</v>
      </c>
      <c r="R38" s="123" t="s">
        <v>605</v>
      </c>
      <c r="S38" s="96" t="s">
        <v>605</v>
      </c>
      <c r="T38" s="69"/>
      <c r="U38" s="69"/>
      <c r="V38" s="69"/>
      <c r="W38" s="69"/>
      <c r="X38" s="69"/>
      <c r="Y38" s="69"/>
    </row>
    <row r="39" spans="1:25" s="57" customFormat="1" ht="15.75" customHeight="1" outlineLevel="1" x14ac:dyDescent="0.25">
      <c r="A39" s="89" t="s">
        <v>228</v>
      </c>
      <c r="B39" s="145">
        <v>818487.39495798328</v>
      </c>
      <c r="C39" s="135">
        <f t="shared" ref="C39:C65" si="39">B39*0.19</f>
        <v>155512.60504201683</v>
      </c>
      <c r="D39" s="181">
        <f t="shared" ref="D39:D70" si="40">+B39+C39</f>
        <v>974000.00000000012</v>
      </c>
      <c r="E39" s="145">
        <v>614285.71428571432</v>
      </c>
      <c r="F39" s="135">
        <f t="shared" ref="F39:F67" si="41">E39*0.19</f>
        <v>116714.28571428572</v>
      </c>
      <c r="G39" s="105">
        <f>+E39+F39</f>
        <v>731000</v>
      </c>
      <c r="H39" s="145">
        <v>1073109.2436974791</v>
      </c>
      <c r="I39" s="135">
        <f t="shared" ref="I39:I67" si="42">H39*0.19</f>
        <v>203890.75630252104</v>
      </c>
      <c r="J39" s="122">
        <f t="shared" ref="J39:J46" si="43">+H39+I39</f>
        <v>1277000.0000000002</v>
      </c>
      <c r="K39" s="145">
        <f t="shared" ref="K39:K46" si="44">M39/1.19</f>
        <v>1338655.4621848741</v>
      </c>
      <c r="L39" s="135">
        <f t="shared" ref="L39:L67" si="45">K39*0.19</f>
        <v>254344.5378151261</v>
      </c>
      <c r="M39" s="134">
        <v>1593000</v>
      </c>
      <c r="N39" s="145">
        <f t="shared" ref="N39:N46" si="46">P39/1.19</f>
        <v>1188235.2941176472</v>
      </c>
      <c r="O39" s="135">
        <f t="shared" ref="O39:O67" si="47">N39*0.19</f>
        <v>225764.70588235298</v>
      </c>
      <c r="P39" s="95">
        <v>1414000</v>
      </c>
      <c r="Q39" s="145">
        <f t="shared" ref="Q39:Q46" si="48">S39/1.19</f>
        <v>1200840.3361344538</v>
      </c>
      <c r="R39" s="135">
        <f t="shared" ref="R39:R46" si="49">Q39*0.19</f>
        <v>228159.66386554623</v>
      </c>
      <c r="S39" s="95">
        <v>1429000</v>
      </c>
      <c r="T39" s="69"/>
      <c r="U39" s="69"/>
      <c r="V39" s="69"/>
      <c r="W39" s="69"/>
      <c r="X39" s="69"/>
      <c r="Y39" s="69"/>
    </row>
    <row r="40" spans="1:25" s="57" customFormat="1" ht="15.75" customHeight="1" outlineLevel="1" x14ac:dyDescent="0.25">
      <c r="A40" s="89" t="s">
        <v>229</v>
      </c>
      <c r="B40" s="145">
        <v>400000</v>
      </c>
      <c r="C40" s="135">
        <f t="shared" si="39"/>
        <v>76000</v>
      </c>
      <c r="D40" s="181">
        <f t="shared" si="40"/>
        <v>476000</v>
      </c>
      <c r="E40" s="145">
        <v>300000</v>
      </c>
      <c r="F40" s="135">
        <f t="shared" si="41"/>
        <v>57000</v>
      </c>
      <c r="G40" s="105">
        <f t="shared" ref="G40:G52" si="50">+E40+F40</f>
        <v>357000</v>
      </c>
      <c r="H40" s="145">
        <v>619327.73109243705</v>
      </c>
      <c r="I40" s="135">
        <f t="shared" si="42"/>
        <v>117672.26890756305</v>
      </c>
      <c r="J40" s="122">
        <f t="shared" si="43"/>
        <v>737000.00000000012</v>
      </c>
      <c r="K40" s="145">
        <f t="shared" si="44"/>
        <v>773109.24369747902</v>
      </c>
      <c r="L40" s="135">
        <f t="shared" si="45"/>
        <v>146890.75630252101</v>
      </c>
      <c r="M40" s="134">
        <v>920000</v>
      </c>
      <c r="N40" s="145">
        <f t="shared" si="46"/>
        <v>723529.4117647059</v>
      </c>
      <c r="O40" s="135">
        <f t="shared" si="47"/>
        <v>137470.58823529413</v>
      </c>
      <c r="P40" s="95">
        <v>861000</v>
      </c>
      <c r="Q40" s="145">
        <f t="shared" si="48"/>
        <v>917647.0588235294</v>
      </c>
      <c r="R40" s="135">
        <f t="shared" si="49"/>
        <v>174352.9411764706</v>
      </c>
      <c r="S40" s="95">
        <v>1092000</v>
      </c>
      <c r="T40" s="69"/>
      <c r="U40" s="69"/>
      <c r="V40" s="69"/>
      <c r="W40" s="69"/>
      <c r="X40" s="69"/>
      <c r="Y40" s="69"/>
    </row>
    <row r="41" spans="1:25" s="57" customFormat="1" ht="15.75" customHeight="1" outlineLevel="1" x14ac:dyDescent="0.25">
      <c r="A41" s="89" t="s">
        <v>230</v>
      </c>
      <c r="B41" s="145">
        <v>324369.74789915967</v>
      </c>
      <c r="C41" s="135">
        <f t="shared" si="39"/>
        <v>61630.252100840342</v>
      </c>
      <c r="D41" s="181">
        <f t="shared" si="40"/>
        <v>386000</v>
      </c>
      <c r="E41" s="145">
        <v>856302.52100840339</v>
      </c>
      <c r="F41" s="135">
        <f t="shared" si="41"/>
        <v>162697.47899159664</v>
      </c>
      <c r="G41" s="105">
        <f t="shared" si="50"/>
        <v>1019000</v>
      </c>
      <c r="H41" s="145">
        <v>619327.73109243705</v>
      </c>
      <c r="I41" s="135">
        <f t="shared" si="42"/>
        <v>117672.26890756305</v>
      </c>
      <c r="J41" s="122">
        <f t="shared" si="43"/>
        <v>737000.00000000012</v>
      </c>
      <c r="K41" s="145">
        <f t="shared" si="44"/>
        <v>773109.24369747902</v>
      </c>
      <c r="L41" s="135">
        <f t="shared" si="45"/>
        <v>146890.75630252101</v>
      </c>
      <c r="M41" s="134">
        <v>920000</v>
      </c>
      <c r="N41" s="145">
        <f t="shared" si="46"/>
        <v>768907.56302521017</v>
      </c>
      <c r="O41" s="135">
        <f t="shared" si="47"/>
        <v>146092.43697478995</v>
      </c>
      <c r="P41" s="95">
        <v>915000</v>
      </c>
      <c r="Q41" s="145">
        <f t="shared" si="48"/>
        <v>685714.2857142858</v>
      </c>
      <c r="R41" s="135">
        <f t="shared" si="49"/>
        <v>130285.7142857143</v>
      </c>
      <c r="S41" s="95">
        <v>816000</v>
      </c>
      <c r="T41" s="69"/>
      <c r="U41" s="69"/>
      <c r="V41" s="69"/>
      <c r="W41" s="69"/>
      <c r="X41" s="69"/>
      <c r="Y41" s="69"/>
    </row>
    <row r="42" spans="1:25" s="57" customFormat="1" ht="15.75" customHeight="1" outlineLevel="1" x14ac:dyDescent="0.25">
      <c r="A42" s="89" t="s">
        <v>231</v>
      </c>
      <c r="B42" s="145">
        <v>136134.45378151262</v>
      </c>
      <c r="C42" s="135">
        <f t="shared" si="39"/>
        <v>25865.546218487398</v>
      </c>
      <c r="D42" s="181">
        <f t="shared" si="40"/>
        <v>162000.00000000003</v>
      </c>
      <c r="E42" s="145">
        <v>102521.00840336135</v>
      </c>
      <c r="F42" s="135">
        <f t="shared" si="41"/>
        <v>19478.991596638658</v>
      </c>
      <c r="G42" s="105">
        <f t="shared" si="50"/>
        <v>122000.00000000001</v>
      </c>
      <c r="H42" s="145">
        <v>244537.81512605044</v>
      </c>
      <c r="I42" s="135">
        <f t="shared" si="42"/>
        <v>46462.184873949584</v>
      </c>
      <c r="J42" s="122">
        <f t="shared" si="43"/>
        <v>291000</v>
      </c>
      <c r="K42" s="145">
        <f t="shared" si="44"/>
        <v>305882.3529411765</v>
      </c>
      <c r="L42" s="135">
        <f t="shared" si="45"/>
        <v>58117.647058823539</v>
      </c>
      <c r="M42" s="134">
        <v>364000</v>
      </c>
      <c r="N42" s="145">
        <f t="shared" si="46"/>
        <v>271428.57142857142</v>
      </c>
      <c r="O42" s="135">
        <f t="shared" si="47"/>
        <v>51571.428571428572</v>
      </c>
      <c r="P42" s="95">
        <v>323000</v>
      </c>
      <c r="Q42" s="145">
        <f t="shared" si="48"/>
        <v>273949.57983193279</v>
      </c>
      <c r="R42" s="135">
        <f t="shared" si="49"/>
        <v>52050.420168067227</v>
      </c>
      <c r="S42" s="95">
        <v>326000</v>
      </c>
      <c r="T42" s="69"/>
      <c r="U42" s="69"/>
      <c r="V42" s="69"/>
      <c r="W42" s="69"/>
      <c r="X42" s="69"/>
      <c r="Y42" s="69"/>
    </row>
    <row r="43" spans="1:25" s="57" customFormat="1" ht="15.75" customHeight="1" outlineLevel="1" x14ac:dyDescent="0.25">
      <c r="A43" s="89" t="s">
        <v>232</v>
      </c>
      <c r="B43" s="145">
        <v>61344.537815126052</v>
      </c>
      <c r="C43" s="135">
        <f t="shared" si="39"/>
        <v>11655.46218487395</v>
      </c>
      <c r="D43" s="181">
        <f t="shared" si="40"/>
        <v>73000</v>
      </c>
      <c r="E43" s="145">
        <v>116806.72268907563</v>
      </c>
      <c r="F43" s="135">
        <f t="shared" si="41"/>
        <v>22193.277310924368</v>
      </c>
      <c r="G43" s="105">
        <f t="shared" si="50"/>
        <v>139000</v>
      </c>
      <c r="H43" s="145">
        <v>184033.61344537817</v>
      </c>
      <c r="I43" s="135">
        <f t="shared" si="42"/>
        <v>34966.386554621851</v>
      </c>
      <c r="J43" s="122">
        <f t="shared" si="43"/>
        <v>219000.00000000003</v>
      </c>
      <c r="K43" s="145">
        <f t="shared" si="44"/>
        <v>183193.27731092437</v>
      </c>
      <c r="L43" s="135">
        <f t="shared" si="45"/>
        <v>34806.722689075628</v>
      </c>
      <c r="M43" s="134">
        <v>218000</v>
      </c>
      <c r="N43" s="145">
        <f t="shared" si="46"/>
        <v>163025.21008403364</v>
      </c>
      <c r="O43" s="135">
        <f t="shared" si="47"/>
        <v>30974.78991596639</v>
      </c>
      <c r="P43" s="95">
        <v>194000</v>
      </c>
      <c r="Q43" s="145">
        <f t="shared" si="48"/>
        <v>164705.88235294117</v>
      </c>
      <c r="R43" s="135">
        <f t="shared" si="49"/>
        <v>31294.117647058825</v>
      </c>
      <c r="S43" s="95">
        <v>196000</v>
      </c>
      <c r="T43" s="69"/>
      <c r="U43" s="69"/>
      <c r="V43" s="69"/>
      <c r="W43" s="69"/>
      <c r="X43" s="69"/>
      <c r="Y43" s="69"/>
    </row>
    <row r="44" spans="1:25" s="57" customFormat="1" ht="15.75" customHeight="1" outlineLevel="1" x14ac:dyDescent="0.25">
      <c r="A44" s="89" t="s">
        <v>233</v>
      </c>
      <c r="B44" s="145">
        <v>61344.537815126052</v>
      </c>
      <c r="C44" s="135">
        <f t="shared" si="39"/>
        <v>11655.46218487395</v>
      </c>
      <c r="D44" s="181">
        <f t="shared" si="40"/>
        <v>73000</v>
      </c>
      <c r="E44" s="145">
        <v>70588.23529411765</v>
      </c>
      <c r="F44" s="135">
        <f t="shared" si="41"/>
        <v>13411.764705882353</v>
      </c>
      <c r="G44" s="105">
        <f t="shared" si="50"/>
        <v>84000</v>
      </c>
      <c r="H44" s="145">
        <v>55462.184873949584</v>
      </c>
      <c r="I44" s="135">
        <f t="shared" si="42"/>
        <v>10537.815126050422</v>
      </c>
      <c r="J44" s="122">
        <f t="shared" si="43"/>
        <v>66000</v>
      </c>
      <c r="K44" s="145">
        <f t="shared" si="44"/>
        <v>39495.798319327732</v>
      </c>
      <c r="L44" s="135">
        <f t="shared" si="45"/>
        <v>7504.2016806722695</v>
      </c>
      <c r="M44" s="134">
        <v>47000</v>
      </c>
      <c r="N44" s="145">
        <f t="shared" si="46"/>
        <v>34453.781512605041</v>
      </c>
      <c r="O44" s="135">
        <f t="shared" si="47"/>
        <v>6546.2184873949582</v>
      </c>
      <c r="P44" s="95">
        <v>41000</v>
      </c>
      <c r="Q44" s="145">
        <f t="shared" si="48"/>
        <v>34453.781512605041</v>
      </c>
      <c r="R44" s="135">
        <f t="shared" si="49"/>
        <v>6546.2184873949582</v>
      </c>
      <c r="S44" s="95">
        <v>41000</v>
      </c>
      <c r="T44" s="69"/>
      <c r="U44" s="69"/>
      <c r="V44" s="69"/>
      <c r="W44" s="69"/>
      <c r="X44" s="69"/>
      <c r="Y44" s="69"/>
    </row>
    <row r="45" spans="1:25" s="57" customFormat="1" ht="15.75" customHeight="1" outlineLevel="1" x14ac:dyDescent="0.25">
      <c r="A45" s="89" t="s">
        <v>234</v>
      </c>
      <c r="B45" s="145">
        <v>223529.4117647059</v>
      </c>
      <c r="C45" s="135">
        <f t="shared" si="39"/>
        <v>42470.588235294119</v>
      </c>
      <c r="D45" s="181">
        <f t="shared" si="40"/>
        <v>266000</v>
      </c>
      <c r="E45" s="145">
        <v>288235.29411764705</v>
      </c>
      <c r="F45" s="135">
        <f t="shared" si="41"/>
        <v>54764.705882352937</v>
      </c>
      <c r="G45" s="105">
        <f t="shared" si="50"/>
        <v>343000</v>
      </c>
      <c r="H45" s="145">
        <v>359663.86554621853</v>
      </c>
      <c r="I45" s="135">
        <f t="shared" si="42"/>
        <v>68336.134453781517</v>
      </c>
      <c r="J45" s="122">
        <f t="shared" si="43"/>
        <v>428000.00000000006</v>
      </c>
      <c r="K45" s="145">
        <f t="shared" si="44"/>
        <v>358823.5294117647</v>
      </c>
      <c r="L45" s="135">
        <f t="shared" si="45"/>
        <v>68176.470588235286</v>
      </c>
      <c r="M45" s="134">
        <v>427000</v>
      </c>
      <c r="N45" s="145">
        <f t="shared" si="46"/>
        <v>318487.39495798323</v>
      </c>
      <c r="O45" s="135">
        <f t="shared" si="47"/>
        <v>60512.60504201681</v>
      </c>
      <c r="P45" s="95">
        <v>379000</v>
      </c>
      <c r="Q45" s="145">
        <f t="shared" si="48"/>
        <v>321848.73949579831</v>
      </c>
      <c r="R45" s="135">
        <f t="shared" si="49"/>
        <v>61151.26050420168</v>
      </c>
      <c r="S45" s="95">
        <v>383000</v>
      </c>
      <c r="T45" s="69"/>
      <c r="U45" s="69"/>
      <c r="V45" s="69"/>
      <c r="W45" s="69"/>
      <c r="X45" s="69"/>
      <c r="Y45" s="69"/>
    </row>
    <row r="46" spans="1:25" s="57" customFormat="1" ht="15.75" customHeight="1" outlineLevel="1" x14ac:dyDescent="0.25">
      <c r="A46" s="89" t="s">
        <v>235</v>
      </c>
      <c r="B46" s="145">
        <v>68067.226890756312</v>
      </c>
      <c r="C46" s="135">
        <f t="shared" si="39"/>
        <v>12932.773109243699</v>
      </c>
      <c r="D46" s="181">
        <f t="shared" si="40"/>
        <v>81000.000000000015</v>
      </c>
      <c r="E46" s="145">
        <v>51260.504201680676</v>
      </c>
      <c r="F46" s="135">
        <f t="shared" si="41"/>
        <v>9739.495798319329</v>
      </c>
      <c r="G46" s="105">
        <f t="shared" si="50"/>
        <v>61000.000000000007</v>
      </c>
      <c r="H46" s="145">
        <v>231932.77310924372</v>
      </c>
      <c r="I46" s="135">
        <f t="shared" si="42"/>
        <v>44067.226890756305</v>
      </c>
      <c r="J46" s="122">
        <f t="shared" si="43"/>
        <v>276000</v>
      </c>
      <c r="K46" s="145">
        <f t="shared" si="44"/>
        <v>231092.43697478992</v>
      </c>
      <c r="L46" s="135">
        <f t="shared" si="45"/>
        <v>43907.563025210082</v>
      </c>
      <c r="M46" s="134">
        <v>275000</v>
      </c>
      <c r="N46" s="145">
        <f t="shared" si="46"/>
        <v>205042.01680672271</v>
      </c>
      <c r="O46" s="135">
        <f t="shared" si="47"/>
        <v>38957.983193277316</v>
      </c>
      <c r="P46" s="95">
        <v>244000</v>
      </c>
      <c r="Q46" s="145">
        <f t="shared" si="48"/>
        <v>207563.02521008404</v>
      </c>
      <c r="R46" s="135">
        <f t="shared" si="49"/>
        <v>39436.97478991597</v>
      </c>
      <c r="S46" s="95">
        <v>247000</v>
      </c>
      <c r="T46" s="69"/>
      <c r="U46" s="69"/>
      <c r="V46" s="69"/>
      <c r="W46" s="69"/>
      <c r="X46" s="69"/>
      <c r="Y46" s="69"/>
    </row>
    <row r="47" spans="1:25" s="57" customFormat="1" ht="15.75" customHeight="1" outlineLevel="1" x14ac:dyDescent="0.25">
      <c r="A47" s="89" t="s">
        <v>236</v>
      </c>
      <c r="B47" s="145">
        <v>54621.848739495799</v>
      </c>
      <c r="C47" s="135">
        <f t="shared" si="39"/>
        <v>10378.151260504203</v>
      </c>
      <c r="D47" s="181">
        <f t="shared" si="40"/>
        <v>65000</v>
      </c>
      <c r="E47" s="145">
        <v>41176.470588235294</v>
      </c>
      <c r="F47" s="135">
        <f t="shared" si="41"/>
        <v>7823.5294117647063</v>
      </c>
      <c r="G47" s="105">
        <f t="shared" si="50"/>
        <v>49000</v>
      </c>
      <c r="H47" s="96" t="s">
        <v>605</v>
      </c>
      <c r="I47" s="96" t="s">
        <v>605</v>
      </c>
      <c r="J47" s="123" t="s">
        <v>605</v>
      </c>
      <c r="K47" s="96" t="s">
        <v>605</v>
      </c>
      <c r="L47" s="96" t="s">
        <v>605</v>
      </c>
      <c r="M47" s="109" t="s">
        <v>605</v>
      </c>
      <c r="N47" s="96" t="s">
        <v>605</v>
      </c>
      <c r="O47" s="96" t="s">
        <v>605</v>
      </c>
      <c r="P47" s="96" t="s">
        <v>605</v>
      </c>
      <c r="Q47" s="96" t="s">
        <v>605</v>
      </c>
      <c r="R47" s="96" t="s">
        <v>605</v>
      </c>
      <c r="S47" s="96" t="s">
        <v>605</v>
      </c>
      <c r="T47" s="69"/>
      <c r="U47" s="69"/>
      <c r="V47" s="69"/>
      <c r="W47" s="69"/>
      <c r="X47" s="69"/>
      <c r="Y47" s="69"/>
    </row>
    <row r="48" spans="1:25" s="57" customFormat="1" ht="15.75" customHeight="1" outlineLevel="1" x14ac:dyDescent="0.25">
      <c r="A48" s="89" t="s">
        <v>237</v>
      </c>
      <c r="B48" s="145">
        <v>78991.596638655465</v>
      </c>
      <c r="C48" s="135">
        <f t="shared" si="39"/>
        <v>15008.403361344539</v>
      </c>
      <c r="D48" s="181">
        <f t="shared" si="40"/>
        <v>94000</v>
      </c>
      <c r="E48" s="145">
        <v>66386.554621848743</v>
      </c>
      <c r="F48" s="135">
        <f t="shared" si="41"/>
        <v>12613.445378151262</v>
      </c>
      <c r="G48" s="105">
        <f t="shared" si="50"/>
        <v>79000</v>
      </c>
      <c r="H48" s="145">
        <v>79831.932773109249</v>
      </c>
      <c r="I48" s="135">
        <f t="shared" si="42"/>
        <v>15168.067226890758</v>
      </c>
      <c r="J48" s="122">
        <f t="shared" ref="J48:J53" si="51">+H48+I48</f>
        <v>95000</v>
      </c>
      <c r="K48" s="145">
        <f t="shared" ref="K48:K67" si="52">M48/1.19</f>
        <v>78151.26050420168</v>
      </c>
      <c r="L48" s="135">
        <f t="shared" si="45"/>
        <v>14848.73949579832</v>
      </c>
      <c r="M48" s="134">
        <v>93000</v>
      </c>
      <c r="N48" s="145">
        <f t="shared" ref="N48:N67" si="53">P48/1.19</f>
        <v>68907.563025210082</v>
      </c>
      <c r="O48" s="135">
        <f t="shared" si="47"/>
        <v>13092.436974789916</v>
      </c>
      <c r="P48" s="95">
        <v>82000</v>
      </c>
      <c r="Q48" s="145">
        <f t="shared" ref="Q48:Q67" si="54">S48/1.19</f>
        <v>69747.899159663866</v>
      </c>
      <c r="R48" s="135">
        <f t="shared" ref="R48:R67" si="55">Q48*0.19</f>
        <v>13252.100840336134</v>
      </c>
      <c r="S48" s="95">
        <v>83000</v>
      </c>
      <c r="T48" s="69"/>
      <c r="U48" s="69"/>
      <c r="V48" s="69"/>
      <c r="W48" s="69"/>
      <c r="X48" s="69"/>
      <c r="Y48" s="69"/>
    </row>
    <row r="49" spans="1:16132" s="57" customFormat="1" ht="15.75" customHeight="1" outlineLevel="1" x14ac:dyDescent="0.3">
      <c r="A49" s="89" t="s">
        <v>238</v>
      </c>
      <c r="B49" s="145">
        <v>130252.10084033613</v>
      </c>
      <c r="C49" s="135">
        <f t="shared" si="39"/>
        <v>24747.899159663866</v>
      </c>
      <c r="D49" s="181">
        <f t="shared" si="40"/>
        <v>155000</v>
      </c>
      <c r="E49" s="145">
        <v>110084.03361344538</v>
      </c>
      <c r="F49" s="135">
        <f t="shared" si="41"/>
        <v>20915.966386554624</v>
      </c>
      <c r="G49" s="105">
        <f t="shared" si="50"/>
        <v>131000</v>
      </c>
      <c r="H49" s="145">
        <v>184033.61344537817</v>
      </c>
      <c r="I49" s="135">
        <f t="shared" si="42"/>
        <v>34966.386554621851</v>
      </c>
      <c r="J49" s="122">
        <f t="shared" si="51"/>
        <v>219000.00000000003</v>
      </c>
      <c r="K49" s="145">
        <f t="shared" si="52"/>
        <v>183193.27731092437</v>
      </c>
      <c r="L49" s="135">
        <f t="shared" si="45"/>
        <v>34806.722689075628</v>
      </c>
      <c r="M49" s="134">
        <v>218000</v>
      </c>
      <c r="N49" s="145">
        <f t="shared" si="53"/>
        <v>163025.21008403364</v>
      </c>
      <c r="O49" s="135">
        <f t="shared" si="47"/>
        <v>30974.78991596639</v>
      </c>
      <c r="P49" s="95">
        <v>194000</v>
      </c>
      <c r="Q49" s="145">
        <f t="shared" si="54"/>
        <v>164705.88235294117</v>
      </c>
      <c r="R49" s="135">
        <f t="shared" si="55"/>
        <v>31294.117647058825</v>
      </c>
      <c r="S49" s="95">
        <v>196000</v>
      </c>
      <c r="T49" s="69"/>
      <c r="U49" s="69"/>
      <c r="V49" s="69"/>
      <c r="W49" s="69"/>
      <c r="X49" s="69"/>
      <c r="Y49" s="6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c r="AMF49"/>
      <c r="AMG49"/>
      <c r="AMH49"/>
      <c r="AMI49"/>
      <c r="AMJ49"/>
      <c r="AMK49"/>
      <c r="AML49"/>
      <c r="AMM49"/>
      <c r="AMN49"/>
      <c r="AMO49"/>
      <c r="AMP49"/>
      <c r="AMQ49"/>
      <c r="AMR49"/>
      <c r="AMS49"/>
      <c r="AMT49"/>
      <c r="AMU49"/>
      <c r="AMV49"/>
      <c r="AMW49"/>
      <c r="AMX49"/>
      <c r="AMY49"/>
      <c r="AMZ49"/>
      <c r="ANA49"/>
      <c r="ANB49"/>
      <c r="ANC49"/>
      <c r="AND49"/>
      <c r="ANE49"/>
      <c r="ANF49"/>
      <c r="ANG49"/>
      <c r="ANH49"/>
      <c r="ANI49"/>
      <c r="ANJ49"/>
      <c r="ANK49"/>
      <c r="ANL49"/>
      <c r="ANM49"/>
      <c r="ANN49"/>
      <c r="ANO49"/>
      <c r="ANP49"/>
      <c r="ANQ49"/>
      <c r="ANR49"/>
      <c r="ANS49"/>
      <c r="ANT49"/>
      <c r="ANU49"/>
      <c r="ANV49"/>
      <c r="ANW49"/>
      <c r="ANX49"/>
      <c r="ANY49"/>
      <c r="ANZ49"/>
      <c r="AOA49"/>
      <c r="AOB49"/>
      <c r="AOC49"/>
      <c r="AOD49"/>
      <c r="AOE49"/>
      <c r="AOF49"/>
      <c r="AOG49"/>
      <c r="AOH49"/>
      <c r="AOI49"/>
      <c r="AOJ49"/>
      <c r="AOK49"/>
      <c r="AOL49"/>
      <c r="AOM49"/>
      <c r="AON49"/>
      <c r="AOO49"/>
      <c r="AOP49"/>
      <c r="AOQ49"/>
      <c r="AOR49"/>
      <c r="AOS49"/>
      <c r="AOT49"/>
      <c r="AOU49"/>
      <c r="AOV49"/>
      <c r="AOW49"/>
      <c r="AOX49"/>
      <c r="AOY49"/>
      <c r="AOZ49"/>
      <c r="APA49"/>
      <c r="APB49"/>
      <c r="APC49"/>
      <c r="APD49"/>
      <c r="APE49"/>
      <c r="APF49"/>
      <c r="APG49"/>
      <c r="APH49"/>
      <c r="API49"/>
      <c r="APJ49"/>
      <c r="APK49"/>
      <c r="APL49"/>
      <c r="APM49"/>
      <c r="APN49"/>
      <c r="APO49"/>
      <c r="APP49"/>
      <c r="APQ49"/>
      <c r="APR49"/>
      <c r="APS49"/>
      <c r="APT49"/>
      <c r="APU49"/>
      <c r="APV49"/>
      <c r="APW49"/>
      <c r="APX49"/>
      <c r="APY49"/>
      <c r="APZ49"/>
      <c r="AQA49"/>
      <c r="AQB49"/>
      <c r="AQC49"/>
      <c r="AQD49"/>
      <c r="AQE49"/>
      <c r="AQF49"/>
      <c r="AQG49"/>
      <c r="AQH49"/>
      <c r="AQI49"/>
      <c r="AQJ49"/>
      <c r="AQK49"/>
      <c r="AQL49"/>
      <c r="AQM49"/>
      <c r="AQN49"/>
      <c r="AQO49"/>
      <c r="AQP49"/>
      <c r="AQQ49"/>
      <c r="AQR49"/>
      <c r="AQS49"/>
      <c r="AQT49"/>
      <c r="AQU49"/>
      <c r="AQV49"/>
      <c r="AQW49"/>
      <c r="AQX49"/>
      <c r="AQY49"/>
      <c r="AQZ49"/>
      <c r="ARA49"/>
      <c r="ARB49"/>
      <c r="ARC49"/>
      <c r="ARD49"/>
      <c r="ARE49"/>
      <c r="ARF49"/>
      <c r="ARG49"/>
      <c r="ARH49"/>
      <c r="ARI49"/>
      <c r="ARJ49"/>
      <c r="ARK49"/>
      <c r="ARL49"/>
      <c r="ARM49"/>
      <c r="ARN49"/>
      <c r="ARO49"/>
      <c r="ARP49"/>
      <c r="ARQ49"/>
      <c r="ARR49"/>
      <c r="ARS49"/>
      <c r="ART49"/>
      <c r="ARU49"/>
      <c r="ARV49"/>
      <c r="ARW49"/>
      <c r="ARX49"/>
      <c r="ARY49"/>
      <c r="ARZ49"/>
      <c r="ASA49"/>
      <c r="ASB49"/>
      <c r="ASC49"/>
      <c r="ASD49"/>
      <c r="ASE49"/>
      <c r="ASF49"/>
      <c r="ASG49"/>
      <c r="ASH49"/>
      <c r="ASI49"/>
      <c r="ASJ49"/>
      <c r="ASK49"/>
      <c r="ASL49"/>
      <c r="ASM49"/>
      <c r="ASN49"/>
      <c r="ASO49"/>
      <c r="ASP49"/>
      <c r="ASQ49"/>
      <c r="ASR49"/>
      <c r="ASS49"/>
      <c r="AST49"/>
      <c r="ASU49"/>
      <c r="ASV49"/>
      <c r="ASW49"/>
      <c r="ASX49"/>
      <c r="ASY49"/>
      <c r="ASZ49"/>
      <c r="ATA49"/>
      <c r="ATB49"/>
      <c r="ATC49"/>
      <c r="ATD49"/>
      <c r="ATE49"/>
      <c r="ATF49"/>
      <c r="ATG49"/>
      <c r="ATH49"/>
      <c r="ATI49"/>
      <c r="ATJ49"/>
      <c r="ATK49"/>
      <c r="ATL49"/>
      <c r="ATM49"/>
      <c r="ATN49"/>
      <c r="ATO49"/>
      <c r="ATP49"/>
      <c r="ATQ49"/>
      <c r="ATR49"/>
      <c r="ATS49"/>
      <c r="ATT49"/>
      <c r="ATU49"/>
      <c r="ATV49"/>
      <c r="ATW49"/>
      <c r="ATX49"/>
      <c r="ATY49"/>
      <c r="ATZ49"/>
      <c r="AUA49"/>
      <c r="AUB49"/>
      <c r="AUC49"/>
      <c r="AUD49"/>
      <c r="AUE49"/>
      <c r="AUF49"/>
      <c r="AUG49"/>
      <c r="AUH49"/>
      <c r="AUI49"/>
      <c r="AUJ49"/>
      <c r="AUK49"/>
      <c r="AUL49"/>
      <c r="AUM49"/>
      <c r="AUN49"/>
      <c r="AUO49"/>
      <c r="AUP49"/>
      <c r="AUQ49"/>
      <c r="AUR49"/>
      <c r="AUS49"/>
      <c r="AUT49"/>
      <c r="AUU49"/>
      <c r="AUV49"/>
      <c r="AUW49"/>
      <c r="AUX49"/>
      <c r="AUY49"/>
      <c r="AUZ49"/>
      <c r="AVA49"/>
      <c r="AVB49"/>
      <c r="AVC49"/>
      <c r="AVD49"/>
      <c r="AVE49"/>
      <c r="AVF49"/>
      <c r="AVG49"/>
      <c r="AVH49"/>
      <c r="AVI49"/>
      <c r="AVJ49"/>
      <c r="AVK49"/>
      <c r="AVL49"/>
      <c r="AVM49"/>
      <c r="AVN49"/>
      <c r="AVO49"/>
      <c r="AVP49"/>
      <c r="AVQ49"/>
      <c r="AVR49"/>
      <c r="AVS49"/>
      <c r="AVT49"/>
      <c r="AVU49"/>
      <c r="AVV49"/>
      <c r="AVW49"/>
      <c r="AVX49"/>
      <c r="AVY49"/>
      <c r="AVZ49"/>
      <c r="AWA49"/>
      <c r="AWB49"/>
      <c r="AWC49"/>
      <c r="AWD49"/>
      <c r="AWE49"/>
      <c r="AWF49"/>
      <c r="AWG49"/>
      <c r="AWH49"/>
      <c r="AWI49"/>
      <c r="AWJ49"/>
      <c r="AWK49"/>
      <c r="AWL49"/>
      <c r="AWM49"/>
      <c r="AWN49"/>
      <c r="AWO49"/>
      <c r="AWP49"/>
      <c r="AWQ49"/>
      <c r="AWR49"/>
      <c r="AWS49"/>
      <c r="AWT49"/>
      <c r="AWU49"/>
      <c r="AWV49"/>
      <c r="AWW49"/>
      <c r="AWX49"/>
      <c r="AWY49"/>
      <c r="AWZ49"/>
      <c r="AXA49"/>
      <c r="AXB49"/>
      <c r="AXC49"/>
      <c r="AXD49"/>
      <c r="AXE49"/>
      <c r="AXF49"/>
      <c r="AXG49"/>
      <c r="AXH49"/>
      <c r="AXI49"/>
      <c r="AXJ49"/>
      <c r="AXK49"/>
      <c r="AXL49"/>
      <c r="AXM49"/>
      <c r="AXN49"/>
      <c r="AXO49"/>
      <c r="AXP49"/>
      <c r="AXQ49"/>
      <c r="AXR49"/>
      <c r="AXS49"/>
      <c r="AXT49"/>
      <c r="AXU49"/>
      <c r="AXV49"/>
      <c r="AXW49"/>
      <c r="AXX49"/>
      <c r="AXY49"/>
      <c r="AXZ49"/>
      <c r="AYA49"/>
      <c r="AYB49"/>
      <c r="AYC49"/>
      <c r="AYD49"/>
      <c r="AYE49"/>
      <c r="AYF49"/>
      <c r="AYG49"/>
      <c r="AYH49"/>
      <c r="AYI49"/>
      <c r="AYJ49"/>
      <c r="AYK49"/>
      <c r="AYL49"/>
      <c r="AYM49"/>
      <c r="AYN49"/>
      <c r="AYO49"/>
      <c r="AYP49"/>
      <c r="AYQ49"/>
      <c r="AYR49"/>
      <c r="AYS49"/>
      <c r="AYT49"/>
      <c r="AYU49"/>
      <c r="AYV49"/>
      <c r="AYW49"/>
      <c r="AYX49"/>
      <c r="AYY49"/>
      <c r="AYZ49"/>
      <c r="AZA49"/>
      <c r="AZB49"/>
      <c r="AZC49"/>
      <c r="AZD49"/>
      <c r="AZE49"/>
      <c r="AZF49"/>
      <c r="AZG49"/>
      <c r="AZH49"/>
      <c r="AZI49"/>
      <c r="AZJ49"/>
      <c r="AZK49"/>
      <c r="AZL49"/>
      <c r="AZM49"/>
      <c r="AZN49"/>
      <c r="AZO49"/>
      <c r="AZP49"/>
      <c r="AZQ49"/>
      <c r="AZR49"/>
      <c r="AZS49"/>
      <c r="AZT49"/>
      <c r="AZU49"/>
      <c r="AZV49"/>
      <c r="AZW49"/>
      <c r="AZX49"/>
      <c r="AZY49"/>
      <c r="AZZ49"/>
      <c r="BAA49"/>
      <c r="BAB49"/>
      <c r="BAC49"/>
      <c r="BAD49"/>
      <c r="BAE49"/>
      <c r="BAF49"/>
      <c r="BAG49"/>
      <c r="BAH49"/>
      <c r="BAI49"/>
      <c r="BAJ49"/>
      <c r="BAK49"/>
      <c r="BAL49"/>
      <c r="BAM49"/>
      <c r="BAN49"/>
      <c r="BAO49"/>
      <c r="BAP49"/>
      <c r="BAQ49"/>
      <c r="BAR49"/>
      <c r="BAS49"/>
      <c r="BAT49"/>
      <c r="BAU49"/>
      <c r="BAV49"/>
      <c r="BAW49"/>
      <c r="BAX49"/>
      <c r="BAY49"/>
      <c r="BAZ49"/>
      <c r="BBA49"/>
      <c r="BBB49"/>
      <c r="BBC49"/>
      <c r="BBD49"/>
      <c r="BBE49"/>
      <c r="BBF49"/>
      <c r="BBG49"/>
      <c r="BBH49"/>
      <c r="BBI49"/>
      <c r="BBJ49"/>
      <c r="BBK49"/>
      <c r="BBL49"/>
      <c r="BBM49"/>
      <c r="BBN49"/>
      <c r="BBO49"/>
      <c r="BBP49"/>
      <c r="BBQ49"/>
      <c r="BBR49"/>
      <c r="BBS49"/>
      <c r="BBT49"/>
      <c r="BBU49"/>
      <c r="BBV49"/>
      <c r="BBW49"/>
      <c r="BBX49"/>
      <c r="BBY49"/>
      <c r="BBZ49"/>
      <c r="BCA49"/>
      <c r="BCB49"/>
      <c r="BCC49"/>
      <c r="BCD49"/>
      <c r="BCE49"/>
      <c r="BCF49"/>
      <c r="BCG49"/>
      <c r="BCH49"/>
      <c r="BCI49"/>
      <c r="BCJ49"/>
      <c r="BCK49"/>
      <c r="BCL49"/>
      <c r="BCM49"/>
      <c r="BCN49"/>
      <c r="BCO49"/>
      <c r="BCP49"/>
      <c r="BCQ49"/>
      <c r="BCR49"/>
      <c r="BCS49"/>
      <c r="BCT49"/>
      <c r="BCU49"/>
      <c r="BCV49"/>
      <c r="BCW49"/>
      <c r="BCX49"/>
      <c r="BCY49"/>
      <c r="BCZ49"/>
      <c r="BDA49"/>
      <c r="BDB49"/>
      <c r="BDC49"/>
      <c r="BDD49"/>
      <c r="BDE49"/>
      <c r="BDF49"/>
      <c r="BDG49"/>
      <c r="BDH49"/>
      <c r="BDI49"/>
      <c r="BDJ49"/>
      <c r="BDK49"/>
      <c r="BDL49"/>
      <c r="BDM49"/>
      <c r="BDN49"/>
      <c r="BDO49"/>
      <c r="BDP49"/>
      <c r="BDQ49"/>
      <c r="BDR49"/>
      <c r="BDS49"/>
      <c r="BDT49"/>
      <c r="BDU49"/>
      <c r="BDV49"/>
      <c r="BDW49"/>
      <c r="BDX49"/>
      <c r="BDY49"/>
      <c r="BDZ49"/>
      <c r="BEA49"/>
      <c r="BEB49"/>
      <c r="BEC49"/>
      <c r="BED49"/>
      <c r="BEE49"/>
      <c r="BEF49"/>
      <c r="BEG49"/>
      <c r="BEH49"/>
      <c r="BEI49"/>
      <c r="BEJ49"/>
      <c r="BEK49"/>
      <c r="BEL49"/>
      <c r="BEM49"/>
      <c r="BEN49"/>
      <c r="BEO49"/>
      <c r="BEP49"/>
      <c r="BEQ49"/>
      <c r="BER49"/>
      <c r="BES49"/>
      <c r="BET49"/>
      <c r="BEU49"/>
      <c r="BEV49"/>
      <c r="BEW49"/>
      <c r="BEX49"/>
      <c r="BEY49"/>
      <c r="BEZ49"/>
      <c r="BFA49"/>
      <c r="BFB49"/>
      <c r="BFC49"/>
      <c r="BFD49"/>
      <c r="BFE49"/>
      <c r="BFF49"/>
      <c r="BFG49"/>
      <c r="BFH49"/>
      <c r="BFI49"/>
      <c r="BFJ49"/>
      <c r="BFK49"/>
      <c r="BFL49"/>
      <c r="BFM49"/>
      <c r="BFN49"/>
      <c r="BFO49"/>
      <c r="BFP49"/>
      <c r="BFQ49"/>
      <c r="BFR49"/>
      <c r="BFS49"/>
      <c r="BFT49"/>
      <c r="BFU49"/>
      <c r="BFV49"/>
      <c r="BFW49"/>
      <c r="BFX49"/>
      <c r="BFY49"/>
      <c r="BFZ49"/>
      <c r="BGA49"/>
      <c r="BGB49"/>
      <c r="BGC49"/>
      <c r="BGD49"/>
      <c r="BGE49"/>
      <c r="BGF49"/>
      <c r="BGG49"/>
      <c r="BGH49"/>
      <c r="BGI49"/>
      <c r="BGJ49"/>
      <c r="BGK49"/>
      <c r="BGL49"/>
      <c r="BGM49"/>
      <c r="BGN49"/>
      <c r="BGO49"/>
      <c r="BGP49"/>
      <c r="BGQ49"/>
      <c r="BGR49"/>
      <c r="BGS49"/>
      <c r="BGT49"/>
      <c r="BGU49"/>
      <c r="BGV49"/>
      <c r="BGW49"/>
      <c r="BGX49"/>
      <c r="BGY49"/>
      <c r="BGZ49"/>
      <c r="BHA49"/>
      <c r="BHB49"/>
      <c r="BHC49"/>
      <c r="BHD49"/>
      <c r="BHE49"/>
      <c r="BHF49"/>
      <c r="BHG49"/>
      <c r="BHH49"/>
      <c r="BHI49"/>
      <c r="BHJ49"/>
      <c r="BHK49"/>
      <c r="BHL49"/>
      <c r="BHM49"/>
      <c r="BHN49"/>
      <c r="BHO49"/>
      <c r="BHP49"/>
      <c r="BHQ49"/>
      <c r="BHR49"/>
      <c r="BHS49"/>
      <c r="BHT49"/>
      <c r="BHU49"/>
      <c r="BHV49"/>
      <c r="BHW49"/>
      <c r="BHX49"/>
      <c r="BHY49"/>
      <c r="BHZ49"/>
      <c r="BIA49"/>
      <c r="BIB49"/>
      <c r="BIC49"/>
      <c r="BID49"/>
      <c r="BIE49"/>
      <c r="BIF49"/>
      <c r="BIG49"/>
      <c r="BIH49"/>
      <c r="BII49"/>
      <c r="BIJ49"/>
      <c r="BIK49"/>
      <c r="BIL49"/>
      <c r="BIM49"/>
      <c r="BIN49"/>
      <c r="BIO49"/>
      <c r="BIP49"/>
      <c r="BIQ49"/>
      <c r="BIR49"/>
      <c r="BIS49"/>
      <c r="BIT49"/>
      <c r="BIU49"/>
      <c r="BIV49"/>
      <c r="BIW49"/>
      <c r="BIX49"/>
      <c r="BIY49"/>
      <c r="BIZ49"/>
      <c r="BJA49"/>
      <c r="BJB49"/>
      <c r="BJC49"/>
      <c r="BJD49"/>
      <c r="BJE49"/>
      <c r="BJF49"/>
      <c r="BJG49"/>
      <c r="BJH49"/>
      <c r="BJI49"/>
      <c r="BJJ49"/>
      <c r="BJK49"/>
      <c r="BJL49"/>
      <c r="BJM49"/>
      <c r="BJN49"/>
      <c r="BJO49"/>
      <c r="BJP49"/>
      <c r="BJQ49"/>
      <c r="BJR49"/>
      <c r="BJS49"/>
      <c r="BJT49"/>
      <c r="BJU49"/>
      <c r="BJV49"/>
      <c r="BJW49"/>
      <c r="BJX49"/>
      <c r="BJY49"/>
      <c r="BJZ49"/>
      <c r="BKA49"/>
      <c r="BKB49"/>
      <c r="BKC49"/>
      <c r="BKD49"/>
      <c r="BKE49"/>
      <c r="BKF49"/>
      <c r="BKG49"/>
      <c r="BKH49"/>
      <c r="BKI49"/>
      <c r="BKJ49"/>
      <c r="BKK49"/>
      <c r="BKL49"/>
      <c r="BKM49"/>
      <c r="BKN49"/>
      <c r="BKO49"/>
      <c r="BKP49"/>
      <c r="BKQ49"/>
      <c r="BKR49"/>
      <c r="BKS49"/>
      <c r="BKT49"/>
      <c r="BKU49"/>
      <c r="BKV49"/>
      <c r="BKW49"/>
      <c r="BKX49"/>
      <c r="BKY49"/>
      <c r="BKZ49"/>
      <c r="BLA49"/>
      <c r="BLB49"/>
      <c r="BLC49"/>
      <c r="BLD49"/>
      <c r="BLE49"/>
      <c r="BLF49"/>
      <c r="BLG49"/>
      <c r="BLH49"/>
      <c r="BLI49"/>
      <c r="BLJ49"/>
      <c r="BLK49"/>
      <c r="BLL49"/>
      <c r="BLM49"/>
      <c r="BLN49"/>
      <c r="BLO49"/>
      <c r="BLP49"/>
      <c r="BLQ49"/>
      <c r="BLR49"/>
      <c r="BLS49"/>
      <c r="BLT49"/>
      <c r="BLU49"/>
      <c r="BLV49"/>
      <c r="BLW49"/>
      <c r="BLX49"/>
      <c r="BLY49"/>
      <c r="BLZ49"/>
      <c r="BMA49"/>
      <c r="BMB49"/>
      <c r="BMC49"/>
      <c r="BMD49"/>
      <c r="BME49"/>
      <c r="BMF49"/>
      <c r="BMG49"/>
      <c r="BMH49"/>
      <c r="BMI49"/>
      <c r="BMJ49"/>
      <c r="BMK49"/>
      <c r="BML49"/>
      <c r="BMM49"/>
      <c r="BMN49"/>
      <c r="BMO49"/>
      <c r="BMP49"/>
      <c r="BMQ49"/>
      <c r="BMR49"/>
      <c r="BMS49"/>
      <c r="BMT49"/>
      <c r="BMU49"/>
      <c r="BMV49"/>
      <c r="BMW49"/>
      <c r="BMX49"/>
      <c r="BMY49"/>
      <c r="BMZ49"/>
      <c r="BNA49"/>
      <c r="BNB49"/>
      <c r="BNC49"/>
      <c r="BND49"/>
      <c r="BNE49"/>
      <c r="BNF49"/>
      <c r="BNG49"/>
      <c r="BNH49"/>
      <c r="BNI49"/>
      <c r="BNJ49"/>
      <c r="BNK49"/>
      <c r="BNL49"/>
      <c r="BNM49"/>
      <c r="BNN49"/>
      <c r="BNO49"/>
      <c r="BNP49"/>
      <c r="BNQ49"/>
      <c r="BNR49"/>
      <c r="BNS49"/>
      <c r="BNT49"/>
      <c r="BNU49"/>
      <c r="BNV49"/>
      <c r="BNW49"/>
      <c r="BNX49"/>
      <c r="BNY49"/>
      <c r="BNZ49"/>
      <c r="BOA49"/>
      <c r="BOB49"/>
      <c r="BOC49"/>
      <c r="BOD49"/>
      <c r="BOE49"/>
      <c r="BOF49"/>
      <c r="BOG49"/>
      <c r="BOH49"/>
      <c r="BOI49"/>
      <c r="BOJ49"/>
      <c r="BOK49"/>
      <c r="BOL49"/>
      <c r="BOM49"/>
      <c r="BON49"/>
      <c r="BOO49"/>
      <c r="BOP49"/>
      <c r="BOQ49"/>
      <c r="BOR49"/>
      <c r="BOS49"/>
      <c r="BOT49"/>
      <c r="BOU49"/>
      <c r="BOV49"/>
      <c r="BOW49"/>
      <c r="BOX49"/>
      <c r="BOY49"/>
      <c r="BOZ49"/>
      <c r="BPA49"/>
      <c r="BPB49"/>
      <c r="BPC49"/>
      <c r="BPD49"/>
      <c r="BPE49"/>
      <c r="BPF49"/>
      <c r="BPG49"/>
      <c r="BPH49"/>
      <c r="BPI49"/>
      <c r="BPJ49"/>
      <c r="BPK49"/>
      <c r="BPL49"/>
      <c r="BPM49"/>
      <c r="BPN49"/>
      <c r="BPO49"/>
      <c r="BPP49"/>
      <c r="BPQ49"/>
      <c r="BPR49"/>
      <c r="BPS49"/>
      <c r="BPT49"/>
      <c r="BPU49"/>
      <c r="BPV49"/>
      <c r="BPW49"/>
      <c r="BPX49"/>
      <c r="BPY49"/>
      <c r="BPZ49"/>
      <c r="BQA49"/>
      <c r="BQB49"/>
      <c r="BQC49"/>
      <c r="BQD49"/>
      <c r="BQE49"/>
      <c r="BQF49"/>
      <c r="BQG49"/>
      <c r="BQH49"/>
      <c r="BQI49"/>
      <c r="BQJ49"/>
      <c r="BQK49"/>
      <c r="BQL49"/>
      <c r="BQM49"/>
      <c r="BQN49"/>
      <c r="BQO49"/>
      <c r="BQP49"/>
      <c r="BQQ49"/>
      <c r="BQR49"/>
      <c r="BQS49"/>
      <c r="BQT49"/>
      <c r="BQU49"/>
      <c r="BQV49"/>
      <c r="BQW49"/>
      <c r="BQX49"/>
      <c r="BQY49"/>
      <c r="BQZ49"/>
      <c r="BRA49"/>
      <c r="BRB49"/>
      <c r="BRC49"/>
      <c r="BRD49"/>
      <c r="BRE49"/>
      <c r="BRF49"/>
      <c r="BRG49"/>
      <c r="BRH49"/>
      <c r="BRI49"/>
      <c r="BRJ49"/>
      <c r="BRK49"/>
      <c r="BRL49"/>
      <c r="BRM49"/>
      <c r="BRN49"/>
      <c r="BRO49"/>
      <c r="BRP49"/>
      <c r="BRQ49"/>
      <c r="BRR49"/>
      <c r="BRS49"/>
      <c r="BRT49"/>
      <c r="BRU49"/>
      <c r="BRV49"/>
      <c r="BRW49"/>
      <c r="BRX49"/>
      <c r="BRY49"/>
      <c r="BRZ49"/>
      <c r="BSA49"/>
      <c r="BSB49"/>
      <c r="BSC49"/>
      <c r="BSD49"/>
      <c r="BSE49"/>
      <c r="BSF49"/>
      <c r="BSG49"/>
      <c r="BSH49"/>
      <c r="BSI49"/>
      <c r="BSJ49"/>
      <c r="BSK49"/>
      <c r="BSL49"/>
      <c r="BSM49"/>
      <c r="BSN49"/>
      <c r="BSO49"/>
      <c r="BSP49"/>
      <c r="BSQ49"/>
      <c r="BSR49"/>
      <c r="BSS49"/>
      <c r="BST49"/>
      <c r="BSU49"/>
      <c r="BSV49"/>
      <c r="BSW49"/>
      <c r="BSX49"/>
      <c r="BSY49"/>
      <c r="BSZ49"/>
      <c r="BTA49"/>
      <c r="BTB49"/>
      <c r="BTC49"/>
      <c r="BTD49"/>
      <c r="BTE49"/>
      <c r="BTF49"/>
      <c r="BTG49"/>
      <c r="BTH49"/>
      <c r="BTI49"/>
      <c r="BTJ49"/>
      <c r="BTK49"/>
      <c r="BTL49"/>
      <c r="BTM49"/>
      <c r="BTN49"/>
      <c r="BTO49"/>
      <c r="BTP49"/>
      <c r="BTQ49"/>
      <c r="BTR49"/>
      <c r="BTS49"/>
      <c r="BTT49"/>
      <c r="BTU49"/>
      <c r="BTV49"/>
      <c r="BTW49"/>
      <c r="BTX49"/>
      <c r="BTY49"/>
      <c r="BTZ49"/>
      <c r="BUA49"/>
      <c r="BUB49"/>
      <c r="BUC49"/>
      <c r="BUD49"/>
      <c r="BUE49"/>
      <c r="BUF49"/>
      <c r="BUG49"/>
      <c r="BUH49"/>
      <c r="BUI49"/>
      <c r="BUJ49"/>
      <c r="BUK49"/>
      <c r="BUL49"/>
      <c r="BUM49"/>
      <c r="BUN49"/>
      <c r="BUO49"/>
      <c r="BUP49"/>
      <c r="BUQ49"/>
      <c r="BUR49"/>
      <c r="BUS49"/>
      <c r="BUT49"/>
      <c r="BUU49"/>
      <c r="BUV49"/>
      <c r="BUW49"/>
      <c r="BUX49"/>
      <c r="BUY49"/>
      <c r="BUZ49"/>
      <c r="BVA49"/>
      <c r="BVB49"/>
      <c r="BVC49"/>
      <c r="BVD49"/>
      <c r="BVE49"/>
      <c r="BVF49"/>
      <c r="BVG49"/>
      <c r="BVH49"/>
      <c r="BVI49"/>
      <c r="BVJ49"/>
      <c r="BVK49"/>
      <c r="BVL49"/>
      <c r="BVM49"/>
      <c r="BVN49"/>
      <c r="BVO49"/>
      <c r="BVP49"/>
      <c r="BVQ49"/>
      <c r="BVR49"/>
      <c r="BVS49"/>
      <c r="BVT49"/>
      <c r="BVU49"/>
      <c r="BVV49"/>
      <c r="BVW49"/>
      <c r="BVX49"/>
      <c r="BVY49"/>
      <c r="BVZ49"/>
      <c r="BWA49"/>
      <c r="BWB49"/>
      <c r="BWC49"/>
      <c r="BWD49"/>
      <c r="BWE49"/>
      <c r="BWF49"/>
      <c r="BWG49"/>
      <c r="BWH49"/>
      <c r="BWI49"/>
      <c r="BWJ49"/>
      <c r="BWK49"/>
      <c r="BWL49"/>
      <c r="BWM49"/>
      <c r="BWN49"/>
      <c r="BWO49"/>
      <c r="BWP49"/>
      <c r="BWQ49"/>
      <c r="BWR49"/>
      <c r="BWS49"/>
      <c r="BWT49"/>
      <c r="BWU49"/>
      <c r="BWV49"/>
      <c r="BWW49"/>
      <c r="BWX49"/>
      <c r="BWY49"/>
      <c r="BWZ49"/>
      <c r="BXA49"/>
      <c r="BXB49"/>
      <c r="BXC49"/>
      <c r="BXD49"/>
      <c r="BXE49"/>
      <c r="BXF49"/>
      <c r="BXG49"/>
      <c r="BXH49"/>
      <c r="BXI49"/>
      <c r="BXJ49"/>
      <c r="BXK49"/>
      <c r="BXL49"/>
      <c r="BXM49"/>
      <c r="BXN49"/>
      <c r="BXO49"/>
      <c r="BXP49"/>
      <c r="BXQ49"/>
      <c r="BXR49"/>
      <c r="BXS49"/>
      <c r="BXT49"/>
      <c r="BXU49"/>
      <c r="BXV49"/>
      <c r="BXW49"/>
      <c r="BXX49"/>
      <c r="BXY49"/>
      <c r="BXZ49"/>
      <c r="BYA49"/>
      <c r="BYB49"/>
      <c r="BYC49"/>
      <c r="BYD49"/>
      <c r="BYE49"/>
      <c r="BYF49"/>
      <c r="BYG49"/>
      <c r="BYH49"/>
      <c r="BYI49"/>
      <c r="BYJ49"/>
      <c r="BYK49"/>
      <c r="BYL49"/>
      <c r="BYM49"/>
      <c r="BYN49"/>
      <c r="BYO49"/>
      <c r="BYP49"/>
      <c r="BYQ49"/>
      <c r="BYR49"/>
      <c r="BYS49"/>
      <c r="BYT49"/>
      <c r="BYU49"/>
      <c r="BYV49"/>
      <c r="BYW49"/>
      <c r="BYX49"/>
      <c r="BYY49"/>
      <c r="BYZ49"/>
      <c r="BZA49"/>
      <c r="BZB49"/>
      <c r="BZC49"/>
      <c r="BZD49"/>
      <c r="BZE49"/>
      <c r="BZF49"/>
      <c r="BZG49"/>
      <c r="BZH49"/>
      <c r="BZI49"/>
      <c r="BZJ49"/>
      <c r="BZK49"/>
      <c r="BZL49"/>
      <c r="BZM49"/>
      <c r="BZN49"/>
      <c r="BZO49"/>
      <c r="BZP49"/>
      <c r="BZQ49"/>
      <c r="BZR49"/>
      <c r="BZS49"/>
      <c r="BZT49"/>
      <c r="BZU49"/>
      <c r="BZV49"/>
      <c r="BZW49"/>
      <c r="BZX49"/>
      <c r="BZY49"/>
      <c r="BZZ49"/>
      <c r="CAA49"/>
      <c r="CAB49"/>
      <c r="CAC49"/>
      <c r="CAD49"/>
      <c r="CAE49"/>
      <c r="CAF49"/>
      <c r="CAG49"/>
      <c r="CAH49"/>
      <c r="CAI49"/>
      <c r="CAJ49"/>
      <c r="CAK49"/>
      <c r="CAL49"/>
      <c r="CAM49"/>
      <c r="CAN49"/>
      <c r="CAO49"/>
      <c r="CAP49"/>
      <c r="CAQ49"/>
      <c r="CAR49"/>
      <c r="CAS49"/>
      <c r="CAT49"/>
      <c r="CAU49"/>
      <c r="CAV49"/>
      <c r="CAW49"/>
      <c r="CAX49"/>
      <c r="CAY49"/>
      <c r="CAZ49"/>
      <c r="CBA49"/>
      <c r="CBB49"/>
      <c r="CBC49"/>
      <c r="CBD49"/>
      <c r="CBE49"/>
      <c r="CBF49"/>
      <c r="CBG49"/>
      <c r="CBH49"/>
      <c r="CBI49"/>
      <c r="CBJ49"/>
      <c r="CBK49"/>
      <c r="CBL49"/>
      <c r="CBM49"/>
      <c r="CBN49"/>
      <c r="CBO49"/>
      <c r="CBP49"/>
      <c r="CBQ49"/>
      <c r="CBR49"/>
      <c r="CBS49"/>
      <c r="CBT49"/>
      <c r="CBU49"/>
      <c r="CBV49"/>
      <c r="CBW49"/>
      <c r="CBX49"/>
      <c r="CBY49"/>
      <c r="CBZ49"/>
      <c r="CCA49"/>
      <c r="CCB49"/>
      <c r="CCC49"/>
      <c r="CCD49"/>
      <c r="CCE49"/>
      <c r="CCF49"/>
      <c r="CCG49"/>
      <c r="CCH49"/>
      <c r="CCI49"/>
      <c r="CCJ49"/>
      <c r="CCK49"/>
      <c r="CCL49"/>
      <c r="CCM49"/>
      <c r="CCN49"/>
      <c r="CCO49"/>
      <c r="CCP49"/>
      <c r="CCQ49"/>
      <c r="CCR49"/>
      <c r="CCS49"/>
      <c r="CCT49"/>
      <c r="CCU49"/>
      <c r="CCV49"/>
      <c r="CCW49"/>
      <c r="CCX49"/>
      <c r="CCY49"/>
      <c r="CCZ49"/>
      <c r="CDA49"/>
      <c r="CDB49"/>
      <c r="CDC49"/>
      <c r="CDD49"/>
      <c r="CDE49"/>
      <c r="CDF49"/>
      <c r="CDG49"/>
      <c r="CDH49"/>
      <c r="CDI49"/>
      <c r="CDJ49"/>
      <c r="CDK49"/>
      <c r="CDL49"/>
      <c r="CDM49"/>
      <c r="CDN49"/>
      <c r="CDO49"/>
      <c r="CDP49"/>
      <c r="CDQ49"/>
      <c r="CDR49"/>
      <c r="CDS49"/>
      <c r="CDT49"/>
      <c r="CDU49"/>
      <c r="CDV49"/>
      <c r="CDW49"/>
      <c r="CDX49"/>
      <c r="CDY49"/>
      <c r="CDZ49"/>
      <c r="CEA49"/>
      <c r="CEB49"/>
      <c r="CEC49"/>
      <c r="CED49"/>
      <c r="CEE49"/>
      <c r="CEF49"/>
      <c r="CEG49"/>
      <c r="CEH49"/>
      <c r="CEI49"/>
      <c r="CEJ49"/>
      <c r="CEK49"/>
      <c r="CEL49"/>
      <c r="CEM49"/>
      <c r="CEN49"/>
      <c r="CEO49"/>
      <c r="CEP49"/>
      <c r="CEQ49"/>
      <c r="CER49"/>
      <c r="CES49"/>
      <c r="CET49"/>
      <c r="CEU49"/>
      <c r="CEV49"/>
      <c r="CEW49"/>
      <c r="CEX49"/>
      <c r="CEY49"/>
      <c r="CEZ49"/>
      <c r="CFA49"/>
      <c r="CFB49"/>
      <c r="CFC49"/>
      <c r="CFD49"/>
      <c r="CFE49"/>
      <c r="CFF49"/>
      <c r="CFG49"/>
      <c r="CFH49"/>
      <c r="CFI49"/>
      <c r="CFJ49"/>
      <c r="CFK49"/>
      <c r="CFL49"/>
      <c r="CFM49"/>
      <c r="CFN49"/>
      <c r="CFO49"/>
      <c r="CFP49"/>
      <c r="CFQ49"/>
      <c r="CFR49"/>
      <c r="CFS49"/>
      <c r="CFT49"/>
      <c r="CFU49"/>
      <c r="CFV49"/>
      <c r="CFW49"/>
      <c r="CFX49"/>
      <c r="CFY49"/>
      <c r="CFZ49"/>
      <c r="CGA49"/>
      <c r="CGB49"/>
      <c r="CGC49"/>
      <c r="CGD49"/>
      <c r="CGE49"/>
      <c r="CGF49"/>
      <c r="CGG49"/>
      <c r="CGH49"/>
      <c r="CGI49"/>
      <c r="CGJ49"/>
      <c r="CGK49"/>
      <c r="CGL49"/>
      <c r="CGM49"/>
      <c r="CGN49"/>
      <c r="CGO49"/>
      <c r="CGP49"/>
      <c r="CGQ49"/>
      <c r="CGR49"/>
      <c r="CGS49"/>
      <c r="CGT49"/>
      <c r="CGU49"/>
      <c r="CGV49"/>
      <c r="CGW49"/>
      <c r="CGX49"/>
      <c r="CGY49"/>
      <c r="CGZ49"/>
      <c r="CHA49"/>
      <c r="CHB49"/>
      <c r="CHC49"/>
      <c r="CHD49"/>
      <c r="CHE49"/>
      <c r="CHF49"/>
      <c r="CHG49"/>
      <c r="CHH49"/>
      <c r="CHI49"/>
      <c r="CHJ49"/>
      <c r="CHK49"/>
      <c r="CHL49"/>
      <c r="CHM49"/>
      <c r="CHN49"/>
      <c r="CHO49"/>
      <c r="CHP49"/>
      <c r="CHQ49"/>
      <c r="CHR49"/>
      <c r="CHS49"/>
      <c r="CHT49"/>
      <c r="CHU49"/>
      <c r="CHV49"/>
      <c r="CHW49"/>
      <c r="CHX49"/>
      <c r="CHY49"/>
      <c r="CHZ49"/>
      <c r="CIA49"/>
      <c r="CIB49"/>
      <c r="CIC49"/>
      <c r="CID49"/>
      <c r="CIE49"/>
      <c r="CIF49"/>
      <c r="CIG49"/>
      <c r="CIH49"/>
      <c r="CII49"/>
      <c r="CIJ49"/>
      <c r="CIK49"/>
      <c r="CIL49"/>
      <c r="CIM49"/>
      <c r="CIN49"/>
      <c r="CIO49"/>
      <c r="CIP49"/>
      <c r="CIQ49"/>
      <c r="CIR49"/>
      <c r="CIS49"/>
      <c r="CIT49"/>
      <c r="CIU49"/>
      <c r="CIV49"/>
      <c r="CIW49"/>
      <c r="CIX49"/>
      <c r="CIY49"/>
      <c r="CIZ49"/>
      <c r="CJA49"/>
      <c r="CJB49"/>
      <c r="CJC49"/>
      <c r="CJD49"/>
      <c r="CJE49"/>
      <c r="CJF49"/>
      <c r="CJG49"/>
      <c r="CJH49"/>
      <c r="CJI49"/>
      <c r="CJJ49"/>
      <c r="CJK49"/>
      <c r="CJL49"/>
      <c r="CJM49"/>
      <c r="CJN49"/>
      <c r="CJO49"/>
      <c r="CJP49"/>
      <c r="CJQ49"/>
      <c r="CJR49"/>
      <c r="CJS49"/>
      <c r="CJT49"/>
      <c r="CJU49"/>
      <c r="CJV49"/>
      <c r="CJW49"/>
      <c r="CJX49"/>
      <c r="CJY49"/>
      <c r="CJZ49"/>
      <c r="CKA49"/>
      <c r="CKB49"/>
      <c r="CKC49"/>
      <c r="CKD49"/>
      <c r="CKE49"/>
      <c r="CKF49"/>
      <c r="CKG49"/>
      <c r="CKH49"/>
      <c r="CKI49"/>
      <c r="CKJ49"/>
      <c r="CKK49"/>
      <c r="CKL49"/>
      <c r="CKM49"/>
      <c r="CKN49"/>
      <c r="CKO49"/>
      <c r="CKP49"/>
      <c r="CKQ49"/>
      <c r="CKR49"/>
      <c r="CKS49"/>
      <c r="CKT49"/>
      <c r="CKU49"/>
      <c r="CKV49"/>
      <c r="CKW49"/>
      <c r="CKX49"/>
      <c r="CKY49"/>
      <c r="CKZ49"/>
      <c r="CLA49"/>
      <c r="CLB49"/>
      <c r="CLC49"/>
      <c r="CLD49"/>
      <c r="CLE49"/>
      <c r="CLF49"/>
      <c r="CLG49"/>
      <c r="CLH49"/>
      <c r="CLI49"/>
      <c r="CLJ49"/>
      <c r="CLK49"/>
      <c r="CLL49"/>
      <c r="CLM49"/>
      <c r="CLN49"/>
      <c r="CLO49"/>
      <c r="CLP49"/>
      <c r="CLQ49"/>
      <c r="CLR49"/>
      <c r="CLS49"/>
      <c r="CLT49"/>
      <c r="CLU49"/>
      <c r="CLV49"/>
      <c r="CLW49"/>
      <c r="CLX49"/>
      <c r="CLY49"/>
      <c r="CLZ49"/>
      <c r="CMA49"/>
      <c r="CMB49"/>
      <c r="CMC49"/>
      <c r="CMD49"/>
      <c r="CME49"/>
      <c r="CMF49"/>
      <c r="CMG49"/>
      <c r="CMH49"/>
      <c r="CMI49"/>
      <c r="CMJ49"/>
      <c r="CMK49"/>
      <c r="CML49"/>
      <c r="CMM49"/>
      <c r="CMN49"/>
      <c r="CMO49"/>
      <c r="CMP49"/>
      <c r="CMQ49"/>
      <c r="CMR49"/>
      <c r="CMS49"/>
      <c r="CMT49"/>
      <c r="CMU49"/>
      <c r="CMV49"/>
      <c r="CMW49"/>
      <c r="CMX49"/>
      <c r="CMY49"/>
      <c r="CMZ49"/>
      <c r="CNA49"/>
      <c r="CNB49"/>
      <c r="CNC49"/>
      <c r="CND49"/>
      <c r="CNE49"/>
      <c r="CNF49"/>
      <c r="CNG49"/>
      <c r="CNH49"/>
      <c r="CNI49"/>
      <c r="CNJ49"/>
      <c r="CNK49"/>
      <c r="CNL49"/>
      <c r="CNM49"/>
      <c r="CNN49"/>
      <c r="CNO49"/>
      <c r="CNP49"/>
      <c r="CNQ49"/>
      <c r="CNR49"/>
      <c r="CNS49"/>
      <c r="CNT49"/>
      <c r="CNU49"/>
      <c r="CNV49"/>
      <c r="CNW49"/>
      <c r="CNX49"/>
      <c r="CNY49"/>
      <c r="CNZ49"/>
      <c r="COA49"/>
      <c r="COB49"/>
      <c r="COC49"/>
      <c r="COD49"/>
      <c r="COE49"/>
      <c r="COF49"/>
      <c r="COG49"/>
      <c r="COH49"/>
      <c r="COI49"/>
      <c r="COJ49"/>
      <c r="COK49"/>
      <c r="COL49"/>
      <c r="COM49"/>
      <c r="CON49"/>
      <c r="COO49"/>
      <c r="COP49"/>
      <c r="COQ49"/>
      <c r="COR49"/>
      <c r="COS49"/>
      <c r="COT49"/>
      <c r="COU49"/>
      <c r="COV49"/>
      <c r="COW49"/>
      <c r="COX49"/>
      <c r="COY49"/>
      <c r="COZ49"/>
      <c r="CPA49"/>
      <c r="CPB49"/>
      <c r="CPC49"/>
      <c r="CPD49"/>
      <c r="CPE49"/>
      <c r="CPF49"/>
      <c r="CPG49"/>
      <c r="CPH49"/>
      <c r="CPI49"/>
      <c r="CPJ49"/>
      <c r="CPK49"/>
      <c r="CPL49"/>
      <c r="CPM49"/>
      <c r="CPN49"/>
      <c r="CPO49"/>
      <c r="CPP49"/>
      <c r="CPQ49"/>
      <c r="CPR49"/>
      <c r="CPS49"/>
      <c r="CPT49"/>
      <c r="CPU49"/>
      <c r="CPV49"/>
      <c r="CPW49"/>
      <c r="CPX49"/>
      <c r="CPY49"/>
      <c r="CPZ49"/>
      <c r="CQA49"/>
      <c r="CQB49"/>
      <c r="CQC49"/>
      <c r="CQD49"/>
      <c r="CQE49"/>
      <c r="CQF49"/>
      <c r="CQG49"/>
      <c r="CQH49"/>
      <c r="CQI49"/>
      <c r="CQJ49"/>
      <c r="CQK49"/>
      <c r="CQL49"/>
      <c r="CQM49"/>
      <c r="CQN49"/>
      <c r="CQO49"/>
      <c r="CQP49"/>
      <c r="CQQ49"/>
      <c r="CQR49"/>
      <c r="CQS49"/>
      <c r="CQT49"/>
      <c r="CQU49"/>
      <c r="CQV49"/>
      <c r="CQW49"/>
      <c r="CQX49"/>
      <c r="CQY49"/>
      <c r="CQZ49"/>
      <c r="CRA49"/>
      <c r="CRB49"/>
      <c r="CRC49"/>
      <c r="CRD49"/>
      <c r="CRE49"/>
      <c r="CRF49"/>
      <c r="CRG49"/>
      <c r="CRH49"/>
      <c r="CRI49"/>
      <c r="CRJ49"/>
      <c r="CRK49"/>
      <c r="CRL49"/>
      <c r="CRM49"/>
      <c r="CRN49"/>
      <c r="CRO49"/>
      <c r="CRP49"/>
      <c r="CRQ49"/>
      <c r="CRR49"/>
      <c r="CRS49"/>
      <c r="CRT49"/>
      <c r="CRU49"/>
      <c r="CRV49"/>
      <c r="CRW49"/>
      <c r="CRX49"/>
      <c r="CRY49"/>
      <c r="CRZ49"/>
      <c r="CSA49"/>
      <c r="CSB49"/>
      <c r="CSC49"/>
      <c r="CSD49"/>
      <c r="CSE49"/>
      <c r="CSF49"/>
      <c r="CSG49"/>
      <c r="CSH49"/>
      <c r="CSI49"/>
      <c r="CSJ49"/>
      <c r="CSK49"/>
      <c r="CSL49"/>
      <c r="CSM49"/>
      <c r="CSN49"/>
      <c r="CSO49"/>
      <c r="CSP49"/>
      <c r="CSQ49"/>
      <c r="CSR49"/>
      <c r="CSS49"/>
      <c r="CST49"/>
      <c r="CSU49"/>
      <c r="CSV49"/>
      <c r="CSW49"/>
      <c r="CSX49"/>
      <c r="CSY49"/>
      <c r="CSZ49"/>
      <c r="CTA49"/>
      <c r="CTB49"/>
      <c r="CTC49"/>
      <c r="CTD49"/>
      <c r="CTE49"/>
      <c r="CTF49"/>
      <c r="CTG49"/>
      <c r="CTH49"/>
      <c r="CTI49"/>
      <c r="CTJ49"/>
      <c r="CTK49"/>
      <c r="CTL49"/>
      <c r="CTM49"/>
      <c r="CTN49"/>
      <c r="CTO49"/>
      <c r="CTP49"/>
      <c r="CTQ49"/>
      <c r="CTR49"/>
      <c r="CTS49"/>
      <c r="CTT49"/>
      <c r="CTU49"/>
      <c r="CTV49"/>
      <c r="CTW49"/>
      <c r="CTX49"/>
      <c r="CTY49"/>
      <c r="CTZ49"/>
      <c r="CUA49"/>
      <c r="CUB49"/>
      <c r="CUC49"/>
      <c r="CUD49"/>
      <c r="CUE49"/>
      <c r="CUF49"/>
      <c r="CUG49"/>
      <c r="CUH49"/>
      <c r="CUI49"/>
      <c r="CUJ49"/>
      <c r="CUK49"/>
      <c r="CUL49"/>
      <c r="CUM49"/>
      <c r="CUN49"/>
      <c r="CUO49"/>
      <c r="CUP49"/>
      <c r="CUQ49"/>
      <c r="CUR49"/>
      <c r="CUS49"/>
      <c r="CUT49"/>
      <c r="CUU49"/>
      <c r="CUV49"/>
      <c r="CUW49"/>
      <c r="CUX49"/>
      <c r="CUY49"/>
      <c r="CUZ49"/>
      <c r="CVA49"/>
      <c r="CVB49"/>
      <c r="CVC49"/>
      <c r="CVD49"/>
      <c r="CVE49"/>
      <c r="CVF49"/>
      <c r="CVG49"/>
      <c r="CVH49"/>
      <c r="CVI49"/>
      <c r="CVJ49"/>
      <c r="CVK49"/>
      <c r="CVL49"/>
      <c r="CVM49"/>
      <c r="CVN49"/>
      <c r="CVO49"/>
      <c r="CVP49"/>
      <c r="CVQ49"/>
      <c r="CVR49"/>
      <c r="CVS49"/>
      <c r="CVT49"/>
      <c r="CVU49"/>
      <c r="CVV49"/>
      <c r="CVW49"/>
      <c r="CVX49"/>
      <c r="CVY49"/>
      <c r="CVZ49"/>
      <c r="CWA49"/>
      <c r="CWB49"/>
      <c r="CWC49"/>
      <c r="CWD49"/>
      <c r="CWE49"/>
      <c r="CWF49"/>
      <c r="CWG49"/>
      <c r="CWH49"/>
      <c r="CWI49"/>
      <c r="CWJ49"/>
      <c r="CWK49"/>
      <c r="CWL49"/>
      <c r="CWM49"/>
      <c r="CWN49"/>
      <c r="CWO49"/>
      <c r="CWP49"/>
      <c r="CWQ49"/>
      <c r="CWR49"/>
      <c r="CWS49"/>
      <c r="CWT49"/>
      <c r="CWU49"/>
      <c r="CWV49"/>
      <c r="CWW49"/>
      <c r="CWX49"/>
      <c r="CWY49"/>
      <c r="CWZ49"/>
      <c r="CXA49"/>
      <c r="CXB49"/>
      <c r="CXC49"/>
      <c r="CXD49"/>
      <c r="CXE49"/>
      <c r="CXF49"/>
      <c r="CXG49"/>
      <c r="CXH49"/>
      <c r="CXI49"/>
      <c r="CXJ49"/>
      <c r="CXK49"/>
      <c r="CXL49"/>
      <c r="CXM49"/>
      <c r="CXN49"/>
      <c r="CXO49"/>
      <c r="CXP49"/>
      <c r="CXQ49"/>
      <c r="CXR49"/>
      <c r="CXS49"/>
      <c r="CXT49"/>
      <c r="CXU49"/>
      <c r="CXV49"/>
      <c r="CXW49"/>
      <c r="CXX49"/>
      <c r="CXY49"/>
      <c r="CXZ49"/>
      <c r="CYA49"/>
      <c r="CYB49"/>
      <c r="CYC49"/>
      <c r="CYD49"/>
      <c r="CYE49"/>
      <c r="CYF49"/>
      <c r="CYG49"/>
      <c r="CYH49"/>
      <c r="CYI49"/>
      <c r="CYJ49"/>
      <c r="CYK49"/>
      <c r="CYL49"/>
      <c r="CYM49"/>
      <c r="CYN49"/>
      <c r="CYO49"/>
      <c r="CYP49"/>
      <c r="CYQ49"/>
      <c r="CYR49"/>
      <c r="CYS49"/>
      <c r="CYT49"/>
      <c r="CYU49"/>
      <c r="CYV49"/>
      <c r="CYW49"/>
      <c r="CYX49"/>
      <c r="CYY49"/>
      <c r="CYZ49"/>
      <c r="CZA49"/>
      <c r="CZB49"/>
      <c r="CZC49"/>
      <c r="CZD49"/>
      <c r="CZE49"/>
      <c r="CZF49"/>
      <c r="CZG49"/>
      <c r="CZH49"/>
      <c r="CZI49"/>
      <c r="CZJ49"/>
      <c r="CZK49"/>
      <c r="CZL49"/>
      <c r="CZM49"/>
      <c r="CZN49"/>
      <c r="CZO49"/>
      <c r="CZP49"/>
      <c r="CZQ49"/>
      <c r="CZR49"/>
      <c r="CZS49"/>
      <c r="CZT49"/>
      <c r="CZU49"/>
      <c r="CZV49"/>
      <c r="CZW49"/>
      <c r="CZX49"/>
      <c r="CZY49"/>
      <c r="CZZ49"/>
      <c r="DAA49"/>
      <c r="DAB49"/>
      <c r="DAC49"/>
      <c r="DAD49"/>
      <c r="DAE49"/>
      <c r="DAF49"/>
      <c r="DAG49"/>
      <c r="DAH49"/>
      <c r="DAI49"/>
      <c r="DAJ49"/>
      <c r="DAK49"/>
      <c r="DAL49"/>
      <c r="DAM49"/>
      <c r="DAN49"/>
      <c r="DAO49"/>
      <c r="DAP49"/>
      <c r="DAQ49"/>
      <c r="DAR49"/>
      <c r="DAS49"/>
      <c r="DAT49"/>
      <c r="DAU49"/>
      <c r="DAV49"/>
      <c r="DAW49"/>
      <c r="DAX49"/>
      <c r="DAY49"/>
      <c r="DAZ49"/>
      <c r="DBA49"/>
      <c r="DBB49"/>
      <c r="DBC49"/>
      <c r="DBD49"/>
      <c r="DBE49"/>
      <c r="DBF49"/>
      <c r="DBG49"/>
      <c r="DBH49"/>
      <c r="DBI49"/>
      <c r="DBJ49"/>
      <c r="DBK49"/>
      <c r="DBL49"/>
      <c r="DBM49"/>
      <c r="DBN49"/>
      <c r="DBO49"/>
      <c r="DBP49"/>
      <c r="DBQ49"/>
      <c r="DBR49"/>
      <c r="DBS49"/>
      <c r="DBT49"/>
      <c r="DBU49"/>
      <c r="DBV49"/>
      <c r="DBW49"/>
      <c r="DBX49"/>
      <c r="DBY49"/>
      <c r="DBZ49"/>
      <c r="DCA49"/>
      <c r="DCB49"/>
      <c r="DCC49"/>
      <c r="DCD49"/>
      <c r="DCE49"/>
      <c r="DCF49"/>
      <c r="DCG49"/>
      <c r="DCH49"/>
      <c r="DCI49"/>
      <c r="DCJ49"/>
      <c r="DCK49"/>
      <c r="DCL49"/>
      <c r="DCM49"/>
      <c r="DCN49"/>
      <c r="DCO49"/>
      <c r="DCP49"/>
      <c r="DCQ49"/>
      <c r="DCR49"/>
      <c r="DCS49"/>
      <c r="DCT49"/>
      <c r="DCU49"/>
      <c r="DCV49"/>
      <c r="DCW49"/>
      <c r="DCX49"/>
      <c r="DCY49"/>
      <c r="DCZ49"/>
      <c r="DDA49"/>
      <c r="DDB49"/>
      <c r="DDC49"/>
      <c r="DDD49"/>
      <c r="DDE49"/>
      <c r="DDF49"/>
      <c r="DDG49"/>
      <c r="DDH49"/>
      <c r="DDI49"/>
      <c r="DDJ49"/>
      <c r="DDK49"/>
      <c r="DDL49"/>
      <c r="DDM49"/>
      <c r="DDN49"/>
      <c r="DDO49"/>
      <c r="DDP49"/>
      <c r="DDQ49"/>
      <c r="DDR49"/>
      <c r="DDS49"/>
      <c r="DDT49"/>
      <c r="DDU49"/>
      <c r="DDV49"/>
      <c r="DDW49"/>
      <c r="DDX49"/>
      <c r="DDY49"/>
      <c r="DDZ49"/>
      <c r="DEA49"/>
      <c r="DEB49"/>
      <c r="DEC49"/>
      <c r="DED49"/>
      <c r="DEE49"/>
      <c r="DEF49"/>
      <c r="DEG49"/>
      <c r="DEH49"/>
      <c r="DEI49"/>
      <c r="DEJ49"/>
      <c r="DEK49"/>
      <c r="DEL49"/>
      <c r="DEM49"/>
      <c r="DEN49"/>
      <c r="DEO49"/>
      <c r="DEP49"/>
      <c r="DEQ49"/>
      <c r="DER49"/>
      <c r="DES49"/>
      <c r="DET49"/>
      <c r="DEU49"/>
      <c r="DEV49"/>
      <c r="DEW49"/>
      <c r="DEX49"/>
      <c r="DEY49"/>
      <c r="DEZ49"/>
      <c r="DFA49"/>
      <c r="DFB49"/>
      <c r="DFC49"/>
      <c r="DFD49"/>
      <c r="DFE49"/>
      <c r="DFF49"/>
      <c r="DFG49"/>
      <c r="DFH49"/>
      <c r="DFI49"/>
      <c r="DFJ49"/>
      <c r="DFK49"/>
      <c r="DFL49"/>
      <c r="DFM49"/>
      <c r="DFN49"/>
      <c r="DFO49"/>
      <c r="DFP49"/>
      <c r="DFQ49"/>
      <c r="DFR49"/>
      <c r="DFS49"/>
      <c r="DFT49"/>
      <c r="DFU49"/>
      <c r="DFV49"/>
      <c r="DFW49"/>
      <c r="DFX49"/>
      <c r="DFY49"/>
      <c r="DFZ49"/>
      <c r="DGA49"/>
      <c r="DGB49"/>
      <c r="DGC49"/>
      <c r="DGD49"/>
      <c r="DGE49"/>
      <c r="DGF49"/>
      <c r="DGG49"/>
      <c r="DGH49"/>
      <c r="DGI49"/>
      <c r="DGJ49"/>
      <c r="DGK49"/>
      <c r="DGL49"/>
      <c r="DGM49"/>
      <c r="DGN49"/>
      <c r="DGO49"/>
      <c r="DGP49"/>
      <c r="DGQ49"/>
      <c r="DGR49"/>
      <c r="DGS49"/>
      <c r="DGT49"/>
      <c r="DGU49"/>
      <c r="DGV49"/>
      <c r="DGW49"/>
      <c r="DGX49"/>
      <c r="DGY49"/>
      <c r="DGZ49"/>
      <c r="DHA49"/>
      <c r="DHB49"/>
      <c r="DHC49"/>
      <c r="DHD49"/>
      <c r="DHE49"/>
      <c r="DHF49"/>
      <c r="DHG49"/>
      <c r="DHH49"/>
      <c r="DHI49"/>
      <c r="DHJ49"/>
      <c r="DHK49"/>
      <c r="DHL49"/>
      <c r="DHM49"/>
      <c r="DHN49"/>
      <c r="DHO49"/>
      <c r="DHP49"/>
      <c r="DHQ49"/>
      <c r="DHR49"/>
      <c r="DHS49"/>
      <c r="DHT49"/>
      <c r="DHU49"/>
      <c r="DHV49"/>
      <c r="DHW49"/>
      <c r="DHX49"/>
      <c r="DHY49"/>
      <c r="DHZ49"/>
      <c r="DIA49"/>
      <c r="DIB49"/>
      <c r="DIC49"/>
      <c r="DID49"/>
      <c r="DIE49"/>
      <c r="DIF49"/>
      <c r="DIG49"/>
      <c r="DIH49"/>
      <c r="DII49"/>
      <c r="DIJ49"/>
      <c r="DIK49"/>
      <c r="DIL49"/>
      <c r="DIM49"/>
      <c r="DIN49"/>
      <c r="DIO49"/>
      <c r="DIP49"/>
      <c r="DIQ49"/>
      <c r="DIR49"/>
      <c r="DIS49"/>
      <c r="DIT49"/>
      <c r="DIU49"/>
      <c r="DIV49"/>
      <c r="DIW49"/>
      <c r="DIX49"/>
      <c r="DIY49"/>
      <c r="DIZ49"/>
      <c r="DJA49"/>
      <c r="DJB49"/>
      <c r="DJC49"/>
      <c r="DJD49"/>
      <c r="DJE49"/>
      <c r="DJF49"/>
      <c r="DJG49"/>
      <c r="DJH49"/>
      <c r="DJI49"/>
      <c r="DJJ49"/>
      <c r="DJK49"/>
      <c r="DJL49"/>
      <c r="DJM49"/>
      <c r="DJN49"/>
      <c r="DJO49"/>
      <c r="DJP49"/>
      <c r="DJQ49"/>
      <c r="DJR49"/>
      <c r="DJS49"/>
      <c r="DJT49"/>
      <c r="DJU49"/>
      <c r="DJV49"/>
      <c r="DJW49"/>
      <c r="DJX49"/>
      <c r="DJY49"/>
      <c r="DJZ49"/>
      <c r="DKA49"/>
      <c r="DKB49"/>
      <c r="DKC49"/>
      <c r="DKD49"/>
      <c r="DKE49"/>
      <c r="DKF49"/>
      <c r="DKG49"/>
      <c r="DKH49"/>
      <c r="DKI49"/>
      <c r="DKJ49"/>
      <c r="DKK49"/>
      <c r="DKL49"/>
      <c r="DKM49"/>
      <c r="DKN49"/>
      <c r="DKO49"/>
      <c r="DKP49"/>
      <c r="DKQ49"/>
      <c r="DKR49"/>
      <c r="DKS49"/>
      <c r="DKT49"/>
      <c r="DKU49"/>
      <c r="DKV49"/>
      <c r="DKW49"/>
      <c r="DKX49"/>
      <c r="DKY49"/>
      <c r="DKZ49"/>
      <c r="DLA49"/>
      <c r="DLB49"/>
      <c r="DLC49"/>
      <c r="DLD49"/>
      <c r="DLE49"/>
      <c r="DLF49"/>
      <c r="DLG49"/>
      <c r="DLH49"/>
      <c r="DLI49"/>
      <c r="DLJ49"/>
      <c r="DLK49"/>
      <c r="DLL49"/>
      <c r="DLM49"/>
      <c r="DLN49"/>
      <c r="DLO49"/>
      <c r="DLP49"/>
      <c r="DLQ49"/>
      <c r="DLR49"/>
      <c r="DLS49"/>
      <c r="DLT49"/>
      <c r="DLU49"/>
      <c r="DLV49"/>
      <c r="DLW49"/>
      <c r="DLX49"/>
      <c r="DLY49"/>
      <c r="DLZ49"/>
      <c r="DMA49"/>
      <c r="DMB49"/>
      <c r="DMC49"/>
      <c r="DMD49"/>
      <c r="DME49"/>
      <c r="DMF49"/>
      <c r="DMG49"/>
      <c r="DMH49"/>
      <c r="DMI49"/>
      <c r="DMJ49"/>
      <c r="DMK49"/>
      <c r="DML49"/>
      <c r="DMM49"/>
      <c r="DMN49"/>
      <c r="DMO49"/>
      <c r="DMP49"/>
      <c r="DMQ49"/>
      <c r="DMR49"/>
      <c r="DMS49"/>
      <c r="DMT49"/>
      <c r="DMU49"/>
      <c r="DMV49"/>
      <c r="DMW49"/>
      <c r="DMX49"/>
      <c r="DMY49"/>
      <c r="DMZ49"/>
      <c r="DNA49"/>
      <c r="DNB49"/>
      <c r="DNC49"/>
      <c r="DND49"/>
      <c r="DNE49"/>
      <c r="DNF49"/>
      <c r="DNG49"/>
      <c r="DNH49"/>
      <c r="DNI49"/>
      <c r="DNJ49"/>
      <c r="DNK49"/>
      <c r="DNL49"/>
      <c r="DNM49"/>
      <c r="DNN49"/>
      <c r="DNO49"/>
      <c r="DNP49"/>
      <c r="DNQ49"/>
      <c r="DNR49"/>
      <c r="DNS49"/>
      <c r="DNT49"/>
      <c r="DNU49"/>
      <c r="DNV49"/>
      <c r="DNW49"/>
      <c r="DNX49"/>
      <c r="DNY49"/>
      <c r="DNZ49"/>
      <c r="DOA49"/>
      <c r="DOB49"/>
      <c r="DOC49"/>
      <c r="DOD49"/>
      <c r="DOE49"/>
      <c r="DOF49"/>
      <c r="DOG49"/>
      <c r="DOH49"/>
      <c r="DOI49"/>
      <c r="DOJ49"/>
      <c r="DOK49"/>
      <c r="DOL49"/>
      <c r="DOM49"/>
      <c r="DON49"/>
      <c r="DOO49"/>
      <c r="DOP49"/>
      <c r="DOQ49"/>
      <c r="DOR49"/>
      <c r="DOS49"/>
      <c r="DOT49"/>
      <c r="DOU49"/>
      <c r="DOV49"/>
      <c r="DOW49"/>
      <c r="DOX49"/>
      <c r="DOY49"/>
      <c r="DOZ49"/>
      <c r="DPA49"/>
      <c r="DPB49"/>
      <c r="DPC49"/>
      <c r="DPD49"/>
      <c r="DPE49"/>
      <c r="DPF49"/>
      <c r="DPG49"/>
      <c r="DPH49"/>
      <c r="DPI49"/>
      <c r="DPJ49"/>
      <c r="DPK49"/>
      <c r="DPL49"/>
      <c r="DPM49"/>
      <c r="DPN49"/>
      <c r="DPO49"/>
      <c r="DPP49"/>
      <c r="DPQ49"/>
      <c r="DPR49"/>
      <c r="DPS49"/>
      <c r="DPT49"/>
      <c r="DPU49"/>
      <c r="DPV49"/>
      <c r="DPW49"/>
      <c r="DPX49"/>
      <c r="DPY49"/>
      <c r="DPZ49"/>
      <c r="DQA49"/>
      <c r="DQB49"/>
      <c r="DQC49"/>
      <c r="DQD49"/>
      <c r="DQE49"/>
      <c r="DQF49"/>
      <c r="DQG49"/>
      <c r="DQH49"/>
      <c r="DQI49"/>
      <c r="DQJ49"/>
      <c r="DQK49"/>
      <c r="DQL49"/>
      <c r="DQM49"/>
      <c r="DQN49"/>
      <c r="DQO49"/>
      <c r="DQP49"/>
      <c r="DQQ49"/>
      <c r="DQR49"/>
      <c r="DQS49"/>
      <c r="DQT49"/>
      <c r="DQU49"/>
      <c r="DQV49"/>
      <c r="DQW49"/>
      <c r="DQX49"/>
      <c r="DQY49"/>
      <c r="DQZ49"/>
      <c r="DRA49"/>
      <c r="DRB49"/>
      <c r="DRC49"/>
      <c r="DRD49"/>
      <c r="DRE49"/>
      <c r="DRF49"/>
      <c r="DRG49"/>
      <c r="DRH49"/>
      <c r="DRI49"/>
      <c r="DRJ49"/>
      <c r="DRK49"/>
      <c r="DRL49"/>
      <c r="DRM49"/>
      <c r="DRN49"/>
      <c r="DRO49"/>
      <c r="DRP49"/>
      <c r="DRQ49"/>
      <c r="DRR49"/>
      <c r="DRS49"/>
      <c r="DRT49"/>
      <c r="DRU49"/>
      <c r="DRV49"/>
      <c r="DRW49"/>
      <c r="DRX49"/>
      <c r="DRY49"/>
      <c r="DRZ49"/>
      <c r="DSA49"/>
      <c r="DSB49"/>
      <c r="DSC49"/>
      <c r="DSD49"/>
      <c r="DSE49"/>
      <c r="DSF49"/>
      <c r="DSG49"/>
      <c r="DSH49"/>
      <c r="DSI49"/>
      <c r="DSJ49"/>
      <c r="DSK49"/>
      <c r="DSL49"/>
      <c r="DSM49"/>
      <c r="DSN49"/>
      <c r="DSO49"/>
      <c r="DSP49"/>
      <c r="DSQ49"/>
      <c r="DSR49"/>
      <c r="DSS49"/>
      <c r="DST49"/>
      <c r="DSU49"/>
      <c r="DSV49"/>
      <c r="DSW49"/>
      <c r="DSX49"/>
      <c r="DSY49"/>
      <c r="DSZ49"/>
      <c r="DTA49"/>
      <c r="DTB49"/>
      <c r="DTC49"/>
      <c r="DTD49"/>
      <c r="DTE49"/>
      <c r="DTF49"/>
      <c r="DTG49"/>
      <c r="DTH49"/>
      <c r="DTI49"/>
      <c r="DTJ49"/>
      <c r="DTK49"/>
      <c r="DTL49"/>
      <c r="DTM49"/>
      <c r="DTN49"/>
      <c r="DTO49"/>
      <c r="DTP49"/>
      <c r="DTQ49"/>
      <c r="DTR49"/>
      <c r="DTS49"/>
      <c r="DTT49"/>
      <c r="DTU49"/>
      <c r="DTV49"/>
      <c r="DTW49"/>
      <c r="DTX49"/>
      <c r="DTY49"/>
      <c r="DTZ49"/>
      <c r="DUA49"/>
      <c r="DUB49"/>
      <c r="DUC49"/>
      <c r="DUD49"/>
      <c r="DUE49"/>
      <c r="DUF49"/>
      <c r="DUG49"/>
      <c r="DUH49"/>
      <c r="DUI49"/>
      <c r="DUJ49"/>
      <c r="DUK49"/>
      <c r="DUL49"/>
      <c r="DUM49"/>
      <c r="DUN49"/>
      <c r="DUO49"/>
      <c r="DUP49"/>
      <c r="DUQ49"/>
      <c r="DUR49"/>
      <c r="DUS49"/>
      <c r="DUT49"/>
      <c r="DUU49"/>
      <c r="DUV49"/>
      <c r="DUW49"/>
      <c r="DUX49"/>
      <c r="DUY49"/>
      <c r="DUZ49"/>
      <c r="DVA49"/>
      <c r="DVB49"/>
      <c r="DVC49"/>
      <c r="DVD49"/>
      <c r="DVE49"/>
      <c r="DVF49"/>
      <c r="DVG49"/>
      <c r="DVH49"/>
      <c r="DVI49"/>
      <c r="DVJ49"/>
      <c r="DVK49"/>
      <c r="DVL49"/>
      <c r="DVM49"/>
      <c r="DVN49"/>
      <c r="DVO49"/>
      <c r="DVP49"/>
      <c r="DVQ49"/>
      <c r="DVR49"/>
      <c r="DVS49"/>
      <c r="DVT49"/>
      <c r="DVU49"/>
      <c r="DVV49"/>
      <c r="DVW49"/>
      <c r="DVX49"/>
      <c r="DVY49"/>
      <c r="DVZ49"/>
      <c r="DWA49"/>
      <c r="DWB49"/>
      <c r="DWC49"/>
      <c r="DWD49"/>
      <c r="DWE49"/>
      <c r="DWF49"/>
      <c r="DWG49"/>
      <c r="DWH49"/>
      <c r="DWI49"/>
      <c r="DWJ49"/>
      <c r="DWK49"/>
      <c r="DWL49"/>
      <c r="DWM49"/>
      <c r="DWN49"/>
      <c r="DWO49"/>
      <c r="DWP49"/>
      <c r="DWQ49"/>
      <c r="DWR49"/>
      <c r="DWS49"/>
      <c r="DWT49"/>
      <c r="DWU49"/>
      <c r="DWV49"/>
      <c r="DWW49"/>
      <c r="DWX49"/>
      <c r="DWY49"/>
      <c r="DWZ49"/>
      <c r="DXA49"/>
      <c r="DXB49"/>
      <c r="DXC49"/>
      <c r="DXD49"/>
      <c r="DXE49"/>
      <c r="DXF49"/>
      <c r="DXG49"/>
      <c r="DXH49"/>
      <c r="DXI49"/>
      <c r="DXJ49"/>
      <c r="DXK49"/>
      <c r="DXL49"/>
      <c r="DXM49"/>
      <c r="DXN49"/>
      <c r="DXO49"/>
      <c r="DXP49"/>
      <c r="DXQ49"/>
      <c r="DXR49"/>
      <c r="DXS49"/>
      <c r="DXT49"/>
      <c r="DXU49"/>
      <c r="DXV49"/>
      <c r="DXW49"/>
      <c r="DXX49"/>
      <c r="DXY49"/>
      <c r="DXZ49"/>
      <c r="DYA49"/>
      <c r="DYB49"/>
      <c r="DYC49"/>
      <c r="DYD49"/>
      <c r="DYE49"/>
      <c r="DYF49"/>
      <c r="DYG49"/>
      <c r="DYH49"/>
      <c r="DYI49"/>
      <c r="DYJ49"/>
      <c r="DYK49"/>
      <c r="DYL49"/>
      <c r="DYM49"/>
      <c r="DYN49"/>
      <c r="DYO49"/>
      <c r="DYP49"/>
      <c r="DYQ49"/>
      <c r="DYR49"/>
      <c r="DYS49"/>
      <c r="DYT49"/>
      <c r="DYU49"/>
      <c r="DYV49"/>
      <c r="DYW49"/>
      <c r="DYX49"/>
      <c r="DYY49"/>
      <c r="DYZ49"/>
      <c r="DZA49"/>
      <c r="DZB49"/>
      <c r="DZC49"/>
      <c r="DZD49"/>
      <c r="DZE49"/>
      <c r="DZF49"/>
      <c r="DZG49"/>
      <c r="DZH49"/>
      <c r="DZI49"/>
      <c r="DZJ49"/>
      <c r="DZK49"/>
      <c r="DZL49"/>
      <c r="DZM49"/>
      <c r="DZN49"/>
      <c r="DZO49"/>
      <c r="DZP49"/>
      <c r="DZQ49"/>
      <c r="DZR49"/>
      <c r="DZS49"/>
      <c r="DZT49"/>
      <c r="DZU49"/>
      <c r="DZV49"/>
      <c r="DZW49"/>
      <c r="DZX49"/>
      <c r="DZY49"/>
      <c r="DZZ49"/>
      <c r="EAA49"/>
      <c r="EAB49"/>
      <c r="EAC49"/>
      <c r="EAD49"/>
      <c r="EAE49"/>
      <c r="EAF49"/>
      <c r="EAG49"/>
      <c r="EAH49"/>
      <c r="EAI49"/>
      <c r="EAJ49"/>
      <c r="EAK49"/>
      <c r="EAL49"/>
      <c r="EAM49"/>
      <c r="EAN49"/>
      <c r="EAO49"/>
      <c r="EAP49"/>
      <c r="EAQ49"/>
      <c r="EAR49"/>
      <c r="EAS49"/>
      <c r="EAT49"/>
      <c r="EAU49"/>
      <c r="EAV49"/>
      <c r="EAW49"/>
      <c r="EAX49"/>
      <c r="EAY49"/>
      <c r="EAZ49"/>
      <c r="EBA49"/>
      <c r="EBB49"/>
      <c r="EBC49"/>
      <c r="EBD49"/>
      <c r="EBE49"/>
      <c r="EBF49"/>
      <c r="EBG49"/>
      <c r="EBH49"/>
      <c r="EBI49"/>
      <c r="EBJ49"/>
      <c r="EBK49"/>
      <c r="EBL49"/>
      <c r="EBM49"/>
      <c r="EBN49"/>
      <c r="EBO49"/>
      <c r="EBP49"/>
      <c r="EBQ49"/>
      <c r="EBR49"/>
      <c r="EBS49"/>
      <c r="EBT49"/>
      <c r="EBU49"/>
      <c r="EBV49"/>
      <c r="EBW49"/>
      <c r="EBX49"/>
      <c r="EBY49"/>
      <c r="EBZ49"/>
      <c r="ECA49"/>
      <c r="ECB49"/>
      <c r="ECC49"/>
      <c r="ECD49"/>
      <c r="ECE49"/>
      <c r="ECF49"/>
      <c r="ECG49"/>
      <c r="ECH49"/>
      <c r="ECI49"/>
      <c r="ECJ49"/>
      <c r="ECK49"/>
      <c r="ECL49"/>
      <c r="ECM49"/>
      <c r="ECN49"/>
      <c r="ECO49"/>
      <c r="ECP49"/>
      <c r="ECQ49"/>
      <c r="ECR49"/>
      <c r="ECS49"/>
      <c r="ECT49"/>
      <c r="ECU49"/>
      <c r="ECV49"/>
      <c r="ECW49"/>
      <c r="ECX49"/>
      <c r="ECY49"/>
      <c r="ECZ49"/>
      <c r="EDA49"/>
      <c r="EDB49"/>
      <c r="EDC49"/>
      <c r="EDD49"/>
      <c r="EDE49"/>
      <c r="EDF49"/>
      <c r="EDG49"/>
      <c r="EDH49"/>
      <c r="EDI49"/>
      <c r="EDJ49"/>
      <c r="EDK49"/>
      <c r="EDL49"/>
      <c r="EDM49"/>
      <c r="EDN49"/>
      <c r="EDO49"/>
      <c r="EDP49"/>
      <c r="EDQ49"/>
      <c r="EDR49"/>
      <c r="EDS49"/>
      <c r="EDT49"/>
      <c r="EDU49"/>
      <c r="EDV49"/>
      <c r="EDW49"/>
      <c r="EDX49"/>
      <c r="EDY49"/>
      <c r="EDZ49"/>
      <c r="EEA49"/>
      <c r="EEB49"/>
      <c r="EEC49"/>
      <c r="EED49"/>
      <c r="EEE49"/>
      <c r="EEF49"/>
      <c r="EEG49"/>
      <c r="EEH49"/>
      <c r="EEI49"/>
      <c r="EEJ49"/>
      <c r="EEK49"/>
      <c r="EEL49"/>
      <c r="EEM49"/>
      <c r="EEN49"/>
      <c r="EEO49"/>
      <c r="EEP49"/>
      <c r="EEQ49"/>
      <c r="EER49"/>
      <c r="EES49"/>
      <c r="EET49"/>
      <c r="EEU49"/>
      <c r="EEV49"/>
      <c r="EEW49"/>
      <c r="EEX49"/>
      <c r="EEY49"/>
      <c r="EEZ49"/>
      <c r="EFA49"/>
      <c r="EFB49"/>
      <c r="EFC49"/>
      <c r="EFD49"/>
      <c r="EFE49"/>
      <c r="EFF49"/>
      <c r="EFG49"/>
      <c r="EFH49"/>
      <c r="EFI49"/>
      <c r="EFJ49"/>
      <c r="EFK49"/>
      <c r="EFL49"/>
      <c r="EFM49"/>
      <c r="EFN49"/>
      <c r="EFO49"/>
      <c r="EFP49"/>
      <c r="EFQ49"/>
      <c r="EFR49"/>
      <c r="EFS49"/>
      <c r="EFT49"/>
      <c r="EFU49"/>
      <c r="EFV49"/>
      <c r="EFW49"/>
      <c r="EFX49"/>
      <c r="EFY49"/>
      <c r="EFZ49"/>
      <c r="EGA49"/>
      <c r="EGB49"/>
      <c r="EGC49"/>
      <c r="EGD49"/>
      <c r="EGE49"/>
      <c r="EGF49"/>
      <c r="EGG49"/>
      <c r="EGH49"/>
      <c r="EGI49"/>
      <c r="EGJ49"/>
      <c r="EGK49"/>
      <c r="EGL49"/>
      <c r="EGM49"/>
      <c r="EGN49"/>
      <c r="EGO49"/>
      <c r="EGP49"/>
      <c r="EGQ49"/>
      <c r="EGR49"/>
      <c r="EGS49"/>
      <c r="EGT49"/>
      <c r="EGU49"/>
      <c r="EGV49"/>
      <c r="EGW49"/>
      <c r="EGX49"/>
      <c r="EGY49"/>
      <c r="EGZ49"/>
      <c r="EHA49"/>
      <c r="EHB49"/>
      <c r="EHC49"/>
      <c r="EHD49"/>
      <c r="EHE49"/>
      <c r="EHF49"/>
      <c r="EHG49"/>
      <c r="EHH49"/>
      <c r="EHI49"/>
      <c r="EHJ49"/>
      <c r="EHK49"/>
      <c r="EHL49"/>
      <c r="EHM49"/>
      <c r="EHN49"/>
      <c r="EHO49"/>
      <c r="EHP49"/>
      <c r="EHQ49"/>
      <c r="EHR49"/>
      <c r="EHS49"/>
      <c r="EHT49"/>
      <c r="EHU49"/>
      <c r="EHV49"/>
      <c r="EHW49"/>
      <c r="EHX49"/>
      <c r="EHY49"/>
      <c r="EHZ49"/>
      <c r="EIA49"/>
      <c r="EIB49"/>
      <c r="EIC49"/>
      <c r="EID49"/>
      <c r="EIE49"/>
      <c r="EIF49"/>
      <c r="EIG49"/>
      <c r="EIH49"/>
      <c r="EII49"/>
      <c r="EIJ49"/>
      <c r="EIK49"/>
      <c r="EIL49"/>
      <c r="EIM49"/>
      <c r="EIN49"/>
      <c r="EIO49"/>
      <c r="EIP49"/>
      <c r="EIQ49"/>
      <c r="EIR49"/>
      <c r="EIS49"/>
      <c r="EIT49"/>
      <c r="EIU49"/>
      <c r="EIV49"/>
      <c r="EIW49"/>
      <c r="EIX49"/>
      <c r="EIY49"/>
      <c r="EIZ49"/>
      <c r="EJA49"/>
      <c r="EJB49"/>
      <c r="EJC49"/>
      <c r="EJD49"/>
      <c r="EJE49"/>
      <c r="EJF49"/>
      <c r="EJG49"/>
      <c r="EJH49"/>
      <c r="EJI49"/>
      <c r="EJJ49"/>
      <c r="EJK49"/>
      <c r="EJL49"/>
      <c r="EJM49"/>
      <c r="EJN49"/>
      <c r="EJO49"/>
      <c r="EJP49"/>
      <c r="EJQ49"/>
      <c r="EJR49"/>
      <c r="EJS49"/>
      <c r="EJT49"/>
      <c r="EJU49"/>
      <c r="EJV49"/>
      <c r="EJW49"/>
      <c r="EJX49"/>
      <c r="EJY49"/>
      <c r="EJZ49"/>
      <c r="EKA49"/>
      <c r="EKB49"/>
      <c r="EKC49"/>
      <c r="EKD49"/>
      <c r="EKE49"/>
      <c r="EKF49"/>
      <c r="EKG49"/>
      <c r="EKH49"/>
      <c r="EKI49"/>
      <c r="EKJ49"/>
      <c r="EKK49"/>
      <c r="EKL49"/>
      <c r="EKM49"/>
      <c r="EKN49"/>
      <c r="EKO49"/>
      <c r="EKP49"/>
      <c r="EKQ49"/>
      <c r="EKR49"/>
      <c r="EKS49"/>
      <c r="EKT49"/>
      <c r="EKU49"/>
      <c r="EKV49"/>
      <c r="EKW49"/>
      <c r="EKX49"/>
      <c r="EKY49"/>
      <c r="EKZ49"/>
      <c r="ELA49"/>
      <c r="ELB49"/>
      <c r="ELC49"/>
      <c r="ELD49"/>
      <c r="ELE49"/>
      <c r="ELF49"/>
      <c r="ELG49"/>
      <c r="ELH49"/>
      <c r="ELI49"/>
      <c r="ELJ49"/>
      <c r="ELK49"/>
      <c r="ELL49"/>
      <c r="ELM49"/>
      <c r="ELN49"/>
      <c r="ELO49"/>
      <c r="ELP49"/>
      <c r="ELQ49"/>
      <c r="ELR49"/>
      <c r="ELS49"/>
      <c r="ELT49"/>
      <c r="ELU49"/>
      <c r="ELV49"/>
      <c r="ELW49"/>
      <c r="ELX49"/>
      <c r="ELY49"/>
      <c r="ELZ49"/>
      <c r="EMA49"/>
      <c r="EMB49"/>
      <c r="EMC49"/>
      <c r="EMD49"/>
      <c r="EME49"/>
      <c r="EMF49"/>
      <c r="EMG49"/>
      <c r="EMH49"/>
      <c r="EMI49"/>
      <c r="EMJ49"/>
      <c r="EMK49"/>
      <c r="EML49"/>
      <c r="EMM49"/>
      <c r="EMN49"/>
      <c r="EMO49"/>
      <c r="EMP49"/>
      <c r="EMQ49"/>
      <c r="EMR49"/>
      <c r="EMS49"/>
      <c r="EMT49"/>
      <c r="EMU49"/>
      <c r="EMV49"/>
      <c r="EMW49"/>
      <c r="EMX49"/>
      <c r="EMY49"/>
      <c r="EMZ49"/>
      <c r="ENA49"/>
      <c r="ENB49"/>
      <c r="ENC49"/>
      <c r="END49"/>
      <c r="ENE49"/>
      <c r="ENF49"/>
      <c r="ENG49"/>
      <c r="ENH49"/>
      <c r="ENI49"/>
      <c r="ENJ49"/>
      <c r="ENK49"/>
      <c r="ENL49"/>
      <c r="ENM49"/>
      <c r="ENN49"/>
      <c r="ENO49"/>
      <c r="ENP49"/>
      <c r="ENQ49"/>
      <c r="ENR49"/>
      <c r="ENS49"/>
      <c r="ENT49"/>
      <c r="ENU49"/>
      <c r="ENV49"/>
      <c r="ENW49"/>
      <c r="ENX49"/>
      <c r="ENY49"/>
      <c r="ENZ49"/>
      <c r="EOA49"/>
      <c r="EOB49"/>
      <c r="EOC49"/>
      <c r="EOD49"/>
      <c r="EOE49"/>
      <c r="EOF49"/>
      <c r="EOG49"/>
      <c r="EOH49"/>
      <c r="EOI49"/>
      <c r="EOJ49"/>
      <c r="EOK49"/>
      <c r="EOL49"/>
      <c r="EOM49"/>
      <c r="EON49"/>
      <c r="EOO49"/>
      <c r="EOP49"/>
      <c r="EOQ49"/>
      <c r="EOR49"/>
      <c r="EOS49"/>
      <c r="EOT49"/>
      <c r="EOU49"/>
      <c r="EOV49"/>
      <c r="EOW49"/>
      <c r="EOX49"/>
      <c r="EOY49"/>
      <c r="EOZ49"/>
      <c r="EPA49"/>
      <c r="EPB49"/>
      <c r="EPC49"/>
      <c r="EPD49"/>
      <c r="EPE49"/>
      <c r="EPF49"/>
      <c r="EPG49"/>
      <c r="EPH49"/>
      <c r="EPI49"/>
      <c r="EPJ49"/>
      <c r="EPK49"/>
      <c r="EPL49"/>
      <c r="EPM49"/>
      <c r="EPN49"/>
      <c r="EPO49"/>
      <c r="EPP49"/>
      <c r="EPQ49"/>
      <c r="EPR49"/>
      <c r="EPS49"/>
      <c r="EPT49"/>
      <c r="EPU49"/>
      <c r="EPV49"/>
      <c r="EPW49"/>
      <c r="EPX49"/>
      <c r="EPY49"/>
      <c r="EPZ49"/>
      <c r="EQA49"/>
      <c r="EQB49"/>
      <c r="EQC49"/>
      <c r="EQD49"/>
      <c r="EQE49"/>
      <c r="EQF49"/>
      <c r="EQG49"/>
      <c r="EQH49"/>
      <c r="EQI49"/>
      <c r="EQJ49"/>
      <c r="EQK49"/>
      <c r="EQL49"/>
      <c r="EQM49"/>
      <c r="EQN49"/>
      <c r="EQO49"/>
      <c r="EQP49"/>
      <c r="EQQ49"/>
      <c r="EQR49"/>
      <c r="EQS49"/>
      <c r="EQT49"/>
      <c r="EQU49"/>
      <c r="EQV49"/>
      <c r="EQW49"/>
      <c r="EQX49"/>
      <c r="EQY49"/>
      <c r="EQZ49"/>
      <c r="ERA49"/>
      <c r="ERB49"/>
      <c r="ERC49"/>
      <c r="ERD49"/>
      <c r="ERE49"/>
      <c r="ERF49"/>
      <c r="ERG49"/>
      <c r="ERH49"/>
      <c r="ERI49"/>
      <c r="ERJ49"/>
      <c r="ERK49"/>
      <c r="ERL49"/>
      <c r="ERM49"/>
      <c r="ERN49"/>
      <c r="ERO49"/>
      <c r="ERP49"/>
      <c r="ERQ49"/>
      <c r="ERR49"/>
      <c r="ERS49"/>
      <c r="ERT49"/>
      <c r="ERU49"/>
      <c r="ERV49"/>
      <c r="ERW49"/>
      <c r="ERX49"/>
      <c r="ERY49"/>
      <c r="ERZ49"/>
      <c r="ESA49"/>
      <c r="ESB49"/>
      <c r="ESC49"/>
      <c r="ESD49"/>
      <c r="ESE49"/>
      <c r="ESF49"/>
      <c r="ESG49"/>
      <c r="ESH49"/>
      <c r="ESI49"/>
      <c r="ESJ49"/>
      <c r="ESK49"/>
      <c r="ESL49"/>
      <c r="ESM49"/>
      <c r="ESN49"/>
      <c r="ESO49"/>
      <c r="ESP49"/>
      <c r="ESQ49"/>
      <c r="ESR49"/>
      <c r="ESS49"/>
      <c r="EST49"/>
      <c r="ESU49"/>
      <c r="ESV49"/>
      <c r="ESW49"/>
      <c r="ESX49"/>
      <c r="ESY49"/>
      <c r="ESZ49"/>
      <c r="ETA49"/>
      <c r="ETB49"/>
      <c r="ETC49"/>
      <c r="ETD49"/>
      <c r="ETE49"/>
      <c r="ETF49"/>
      <c r="ETG49"/>
      <c r="ETH49"/>
      <c r="ETI49"/>
      <c r="ETJ49"/>
      <c r="ETK49"/>
      <c r="ETL49"/>
      <c r="ETM49"/>
      <c r="ETN49"/>
      <c r="ETO49"/>
      <c r="ETP49"/>
      <c r="ETQ49"/>
      <c r="ETR49"/>
      <c r="ETS49"/>
      <c r="ETT49"/>
      <c r="ETU49"/>
      <c r="ETV49"/>
      <c r="ETW49"/>
      <c r="ETX49"/>
      <c r="ETY49"/>
      <c r="ETZ49"/>
      <c r="EUA49"/>
      <c r="EUB49"/>
      <c r="EUC49"/>
      <c r="EUD49"/>
      <c r="EUE49"/>
      <c r="EUF49"/>
      <c r="EUG49"/>
      <c r="EUH49"/>
      <c r="EUI49"/>
      <c r="EUJ49"/>
      <c r="EUK49"/>
      <c r="EUL49"/>
      <c r="EUM49"/>
      <c r="EUN49"/>
      <c r="EUO49"/>
      <c r="EUP49"/>
      <c r="EUQ49"/>
      <c r="EUR49"/>
      <c r="EUS49"/>
      <c r="EUT49"/>
      <c r="EUU49"/>
      <c r="EUV49"/>
      <c r="EUW49"/>
      <c r="EUX49"/>
      <c r="EUY49"/>
      <c r="EUZ49"/>
      <c r="EVA49"/>
      <c r="EVB49"/>
      <c r="EVC49"/>
      <c r="EVD49"/>
      <c r="EVE49"/>
      <c r="EVF49"/>
      <c r="EVG49"/>
      <c r="EVH49"/>
      <c r="EVI49"/>
      <c r="EVJ49"/>
      <c r="EVK49"/>
      <c r="EVL49"/>
      <c r="EVM49"/>
      <c r="EVN49"/>
      <c r="EVO49"/>
      <c r="EVP49"/>
      <c r="EVQ49"/>
      <c r="EVR49"/>
      <c r="EVS49"/>
      <c r="EVT49"/>
      <c r="EVU49"/>
      <c r="EVV49"/>
      <c r="EVW49"/>
      <c r="EVX49"/>
      <c r="EVY49"/>
      <c r="EVZ49"/>
      <c r="EWA49"/>
      <c r="EWB49"/>
      <c r="EWC49"/>
      <c r="EWD49"/>
      <c r="EWE49"/>
      <c r="EWF49"/>
      <c r="EWG49"/>
      <c r="EWH49"/>
      <c r="EWI49"/>
      <c r="EWJ49"/>
      <c r="EWK49"/>
      <c r="EWL49"/>
      <c r="EWM49"/>
      <c r="EWN49"/>
      <c r="EWO49"/>
      <c r="EWP49"/>
      <c r="EWQ49"/>
      <c r="EWR49"/>
      <c r="EWS49"/>
      <c r="EWT49"/>
      <c r="EWU49"/>
      <c r="EWV49"/>
      <c r="EWW49"/>
      <c r="EWX49"/>
      <c r="EWY49"/>
      <c r="EWZ49"/>
      <c r="EXA49"/>
      <c r="EXB49"/>
      <c r="EXC49"/>
      <c r="EXD49"/>
      <c r="EXE49"/>
      <c r="EXF49"/>
      <c r="EXG49"/>
      <c r="EXH49"/>
      <c r="EXI49"/>
      <c r="EXJ49"/>
      <c r="EXK49"/>
      <c r="EXL49"/>
      <c r="EXM49"/>
      <c r="EXN49"/>
      <c r="EXO49"/>
      <c r="EXP49"/>
      <c r="EXQ49"/>
      <c r="EXR49"/>
      <c r="EXS49"/>
      <c r="EXT49"/>
      <c r="EXU49"/>
      <c r="EXV49"/>
      <c r="EXW49"/>
      <c r="EXX49"/>
      <c r="EXY49"/>
      <c r="EXZ49"/>
      <c r="EYA49"/>
      <c r="EYB49"/>
      <c r="EYC49"/>
      <c r="EYD49"/>
      <c r="EYE49"/>
      <c r="EYF49"/>
      <c r="EYG49"/>
      <c r="EYH49"/>
      <c r="EYI49"/>
      <c r="EYJ49"/>
      <c r="EYK49"/>
      <c r="EYL49"/>
      <c r="EYM49"/>
      <c r="EYN49"/>
      <c r="EYO49"/>
      <c r="EYP49"/>
      <c r="EYQ49"/>
      <c r="EYR49"/>
      <c r="EYS49"/>
      <c r="EYT49"/>
      <c r="EYU49"/>
      <c r="EYV49"/>
      <c r="EYW49"/>
      <c r="EYX49"/>
      <c r="EYY49"/>
      <c r="EYZ49"/>
      <c r="EZA49"/>
      <c r="EZB49"/>
      <c r="EZC49"/>
      <c r="EZD49"/>
      <c r="EZE49"/>
      <c r="EZF49"/>
      <c r="EZG49"/>
      <c r="EZH49"/>
      <c r="EZI49"/>
      <c r="EZJ49"/>
      <c r="EZK49"/>
      <c r="EZL49"/>
      <c r="EZM49"/>
      <c r="EZN49"/>
      <c r="EZO49"/>
      <c r="EZP49"/>
      <c r="EZQ49"/>
      <c r="EZR49"/>
      <c r="EZS49"/>
      <c r="EZT49"/>
      <c r="EZU49"/>
      <c r="EZV49"/>
      <c r="EZW49"/>
      <c r="EZX49"/>
      <c r="EZY49"/>
      <c r="EZZ49"/>
      <c r="FAA49"/>
      <c r="FAB49"/>
      <c r="FAC49"/>
      <c r="FAD49"/>
      <c r="FAE49"/>
      <c r="FAF49"/>
      <c r="FAG49"/>
      <c r="FAH49"/>
      <c r="FAI49"/>
      <c r="FAJ49"/>
      <c r="FAK49"/>
      <c r="FAL49"/>
      <c r="FAM49"/>
      <c r="FAN49"/>
      <c r="FAO49"/>
      <c r="FAP49"/>
      <c r="FAQ49"/>
      <c r="FAR49"/>
      <c r="FAS49"/>
      <c r="FAT49"/>
      <c r="FAU49"/>
      <c r="FAV49"/>
      <c r="FAW49"/>
      <c r="FAX49"/>
      <c r="FAY49"/>
      <c r="FAZ49"/>
      <c r="FBA49"/>
      <c r="FBB49"/>
      <c r="FBC49"/>
      <c r="FBD49"/>
      <c r="FBE49"/>
      <c r="FBF49"/>
      <c r="FBG49"/>
      <c r="FBH49"/>
      <c r="FBI49"/>
      <c r="FBJ49"/>
      <c r="FBK49"/>
      <c r="FBL49"/>
      <c r="FBM49"/>
      <c r="FBN49"/>
      <c r="FBO49"/>
      <c r="FBP49"/>
      <c r="FBQ49"/>
      <c r="FBR49"/>
      <c r="FBS49"/>
      <c r="FBT49"/>
      <c r="FBU49"/>
      <c r="FBV49"/>
      <c r="FBW49"/>
      <c r="FBX49"/>
      <c r="FBY49"/>
      <c r="FBZ49"/>
      <c r="FCA49"/>
      <c r="FCB49"/>
      <c r="FCC49"/>
      <c r="FCD49"/>
      <c r="FCE49"/>
      <c r="FCF49"/>
      <c r="FCG49"/>
      <c r="FCH49"/>
      <c r="FCI49"/>
      <c r="FCJ49"/>
      <c r="FCK49"/>
      <c r="FCL49"/>
      <c r="FCM49"/>
      <c r="FCN49"/>
      <c r="FCO49"/>
      <c r="FCP49"/>
      <c r="FCQ49"/>
      <c r="FCR49"/>
      <c r="FCS49"/>
      <c r="FCT49"/>
      <c r="FCU49"/>
      <c r="FCV49"/>
      <c r="FCW49"/>
      <c r="FCX49"/>
      <c r="FCY49"/>
      <c r="FCZ49"/>
      <c r="FDA49"/>
      <c r="FDB49"/>
      <c r="FDC49"/>
      <c r="FDD49"/>
      <c r="FDE49"/>
      <c r="FDF49"/>
      <c r="FDG49"/>
      <c r="FDH49"/>
      <c r="FDI49"/>
      <c r="FDJ49"/>
      <c r="FDK49"/>
      <c r="FDL49"/>
      <c r="FDM49"/>
      <c r="FDN49"/>
      <c r="FDO49"/>
      <c r="FDP49"/>
      <c r="FDQ49"/>
      <c r="FDR49"/>
      <c r="FDS49"/>
      <c r="FDT49"/>
      <c r="FDU49"/>
      <c r="FDV49"/>
      <c r="FDW49"/>
      <c r="FDX49"/>
      <c r="FDY49"/>
      <c r="FDZ49"/>
      <c r="FEA49"/>
      <c r="FEB49"/>
      <c r="FEC49"/>
      <c r="FED49"/>
      <c r="FEE49"/>
      <c r="FEF49"/>
      <c r="FEG49"/>
      <c r="FEH49"/>
      <c r="FEI49"/>
      <c r="FEJ49"/>
      <c r="FEK49"/>
      <c r="FEL49"/>
      <c r="FEM49"/>
      <c r="FEN49"/>
      <c r="FEO49"/>
      <c r="FEP49"/>
      <c r="FEQ49"/>
      <c r="FER49"/>
      <c r="FES49"/>
      <c r="FET49"/>
      <c r="FEU49"/>
      <c r="FEV49"/>
      <c r="FEW49"/>
      <c r="FEX49"/>
      <c r="FEY49"/>
      <c r="FEZ49"/>
      <c r="FFA49"/>
      <c r="FFB49"/>
      <c r="FFC49"/>
      <c r="FFD49"/>
      <c r="FFE49"/>
      <c r="FFF49"/>
      <c r="FFG49"/>
      <c r="FFH49"/>
      <c r="FFI49"/>
      <c r="FFJ49"/>
      <c r="FFK49"/>
      <c r="FFL49"/>
      <c r="FFM49"/>
      <c r="FFN49"/>
      <c r="FFO49"/>
      <c r="FFP49"/>
      <c r="FFQ49"/>
      <c r="FFR49"/>
      <c r="FFS49"/>
      <c r="FFT49"/>
      <c r="FFU49"/>
      <c r="FFV49"/>
      <c r="FFW49"/>
      <c r="FFX49"/>
      <c r="FFY49"/>
      <c r="FFZ49"/>
      <c r="FGA49"/>
      <c r="FGB49"/>
      <c r="FGC49"/>
      <c r="FGD49"/>
      <c r="FGE49"/>
      <c r="FGF49"/>
      <c r="FGG49"/>
      <c r="FGH49"/>
      <c r="FGI49"/>
      <c r="FGJ49"/>
      <c r="FGK49"/>
      <c r="FGL49"/>
      <c r="FGM49"/>
      <c r="FGN49"/>
      <c r="FGO49"/>
      <c r="FGP49"/>
      <c r="FGQ49"/>
      <c r="FGR49"/>
      <c r="FGS49"/>
      <c r="FGT49"/>
      <c r="FGU49"/>
      <c r="FGV49"/>
      <c r="FGW49"/>
      <c r="FGX49"/>
      <c r="FGY49"/>
      <c r="FGZ49"/>
      <c r="FHA49"/>
      <c r="FHB49"/>
      <c r="FHC49"/>
      <c r="FHD49"/>
      <c r="FHE49"/>
      <c r="FHF49"/>
      <c r="FHG49"/>
      <c r="FHH49"/>
      <c r="FHI49"/>
      <c r="FHJ49"/>
      <c r="FHK49"/>
      <c r="FHL49"/>
      <c r="FHM49"/>
      <c r="FHN49"/>
      <c r="FHO49"/>
      <c r="FHP49"/>
      <c r="FHQ49"/>
      <c r="FHR49"/>
      <c r="FHS49"/>
      <c r="FHT49"/>
      <c r="FHU49"/>
      <c r="FHV49"/>
      <c r="FHW49"/>
      <c r="FHX49"/>
      <c r="FHY49"/>
      <c r="FHZ49"/>
      <c r="FIA49"/>
      <c r="FIB49"/>
      <c r="FIC49"/>
      <c r="FID49"/>
      <c r="FIE49"/>
      <c r="FIF49"/>
      <c r="FIG49"/>
      <c r="FIH49"/>
      <c r="FII49"/>
      <c r="FIJ49"/>
      <c r="FIK49"/>
      <c r="FIL49"/>
      <c r="FIM49"/>
      <c r="FIN49"/>
      <c r="FIO49"/>
      <c r="FIP49"/>
      <c r="FIQ49"/>
      <c r="FIR49"/>
      <c r="FIS49"/>
      <c r="FIT49"/>
      <c r="FIU49"/>
      <c r="FIV49"/>
      <c r="FIW49"/>
      <c r="FIX49"/>
      <c r="FIY49"/>
      <c r="FIZ49"/>
      <c r="FJA49"/>
      <c r="FJB49"/>
      <c r="FJC49"/>
      <c r="FJD49"/>
      <c r="FJE49"/>
      <c r="FJF49"/>
      <c r="FJG49"/>
      <c r="FJH49"/>
      <c r="FJI49"/>
      <c r="FJJ49"/>
      <c r="FJK49"/>
      <c r="FJL49"/>
      <c r="FJM49"/>
      <c r="FJN49"/>
      <c r="FJO49"/>
      <c r="FJP49"/>
      <c r="FJQ49"/>
      <c r="FJR49"/>
      <c r="FJS49"/>
      <c r="FJT49"/>
      <c r="FJU49"/>
      <c r="FJV49"/>
      <c r="FJW49"/>
      <c r="FJX49"/>
      <c r="FJY49"/>
      <c r="FJZ49"/>
      <c r="FKA49"/>
      <c r="FKB49"/>
      <c r="FKC49"/>
      <c r="FKD49"/>
      <c r="FKE49"/>
      <c r="FKF49"/>
      <c r="FKG49"/>
      <c r="FKH49"/>
      <c r="FKI49"/>
      <c r="FKJ49"/>
      <c r="FKK49"/>
      <c r="FKL49"/>
      <c r="FKM49"/>
      <c r="FKN49"/>
      <c r="FKO49"/>
      <c r="FKP49"/>
      <c r="FKQ49"/>
      <c r="FKR49"/>
      <c r="FKS49"/>
      <c r="FKT49"/>
      <c r="FKU49"/>
      <c r="FKV49"/>
      <c r="FKW49"/>
      <c r="FKX49"/>
      <c r="FKY49"/>
      <c r="FKZ49"/>
      <c r="FLA49"/>
      <c r="FLB49"/>
      <c r="FLC49"/>
      <c r="FLD49"/>
      <c r="FLE49"/>
      <c r="FLF49"/>
      <c r="FLG49"/>
      <c r="FLH49"/>
      <c r="FLI49"/>
      <c r="FLJ49"/>
      <c r="FLK49"/>
      <c r="FLL49"/>
      <c r="FLM49"/>
      <c r="FLN49"/>
      <c r="FLO49"/>
      <c r="FLP49"/>
      <c r="FLQ49"/>
      <c r="FLR49"/>
      <c r="FLS49"/>
      <c r="FLT49"/>
      <c r="FLU49"/>
      <c r="FLV49"/>
      <c r="FLW49"/>
      <c r="FLX49"/>
      <c r="FLY49"/>
      <c r="FLZ49"/>
      <c r="FMA49"/>
      <c r="FMB49"/>
      <c r="FMC49"/>
      <c r="FMD49"/>
      <c r="FME49"/>
      <c r="FMF49"/>
      <c r="FMG49"/>
      <c r="FMH49"/>
      <c r="FMI49"/>
      <c r="FMJ49"/>
      <c r="FMK49"/>
      <c r="FML49"/>
      <c r="FMM49"/>
      <c r="FMN49"/>
      <c r="FMO49"/>
      <c r="FMP49"/>
      <c r="FMQ49"/>
      <c r="FMR49"/>
      <c r="FMS49"/>
      <c r="FMT49"/>
      <c r="FMU49"/>
      <c r="FMV49"/>
      <c r="FMW49"/>
      <c r="FMX49"/>
      <c r="FMY49"/>
      <c r="FMZ49"/>
      <c r="FNA49"/>
      <c r="FNB49"/>
      <c r="FNC49"/>
      <c r="FND49"/>
      <c r="FNE49"/>
      <c r="FNF49"/>
      <c r="FNG49"/>
      <c r="FNH49"/>
      <c r="FNI49"/>
      <c r="FNJ49"/>
      <c r="FNK49"/>
      <c r="FNL49"/>
      <c r="FNM49"/>
      <c r="FNN49"/>
      <c r="FNO49"/>
      <c r="FNP49"/>
      <c r="FNQ49"/>
      <c r="FNR49"/>
      <c r="FNS49"/>
      <c r="FNT49"/>
      <c r="FNU49"/>
      <c r="FNV49"/>
      <c r="FNW49"/>
      <c r="FNX49"/>
      <c r="FNY49"/>
      <c r="FNZ49"/>
      <c r="FOA49"/>
      <c r="FOB49"/>
      <c r="FOC49"/>
      <c r="FOD49"/>
      <c r="FOE49"/>
      <c r="FOF49"/>
      <c r="FOG49"/>
      <c r="FOH49"/>
      <c r="FOI49"/>
      <c r="FOJ49"/>
      <c r="FOK49"/>
      <c r="FOL49"/>
      <c r="FOM49"/>
      <c r="FON49"/>
      <c r="FOO49"/>
      <c r="FOP49"/>
      <c r="FOQ49"/>
      <c r="FOR49"/>
      <c r="FOS49"/>
      <c r="FOT49"/>
      <c r="FOU49"/>
      <c r="FOV49"/>
      <c r="FOW49"/>
      <c r="FOX49"/>
      <c r="FOY49"/>
      <c r="FOZ49"/>
      <c r="FPA49"/>
      <c r="FPB49"/>
      <c r="FPC49"/>
      <c r="FPD49"/>
      <c r="FPE49"/>
      <c r="FPF49"/>
      <c r="FPG49"/>
      <c r="FPH49"/>
      <c r="FPI49"/>
      <c r="FPJ49"/>
      <c r="FPK49"/>
      <c r="FPL49"/>
      <c r="FPM49"/>
      <c r="FPN49"/>
      <c r="FPO49"/>
      <c r="FPP49"/>
      <c r="FPQ49"/>
      <c r="FPR49"/>
      <c r="FPS49"/>
      <c r="FPT49"/>
      <c r="FPU49"/>
      <c r="FPV49"/>
      <c r="FPW49"/>
      <c r="FPX49"/>
      <c r="FPY49"/>
      <c r="FPZ49"/>
      <c r="FQA49"/>
      <c r="FQB49"/>
      <c r="FQC49"/>
      <c r="FQD49"/>
      <c r="FQE49"/>
      <c r="FQF49"/>
      <c r="FQG49"/>
      <c r="FQH49"/>
      <c r="FQI49"/>
      <c r="FQJ49"/>
      <c r="FQK49"/>
      <c r="FQL49"/>
      <c r="FQM49"/>
      <c r="FQN49"/>
      <c r="FQO49"/>
      <c r="FQP49"/>
      <c r="FQQ49"/>
      <c r="FQR49"/>
      <c r="FQS49"/>
      <c r="FQT49"/>
      <c r="FQU49"/>
      <c r="FQV49"/>
      <c r="FQW49"/>
      <c r="FQX49"/>
      <c r="FQY49"/>
      <c r="FQZ49"/>
      <c r="FRA49"/>
      <c r="FRB49"/>
      <c r="FRC49"/>
      <c r="FRD49"/>
      <c r="FRE49"/>
      <c r="FRF49"/>
      <c r="FRG49"/>
      <c r="FRH49"/>
      <c r="FRI49"/>
      <c r="FRJ49"/>
      <c r="FRK49"/>
      <c r="FRL49"/>
      <c r="FRM49"/>
      <c r="FRN49"/>
      <c r="FRO49"/>
      <c r="FRP49"/>
      <c r="FRQ49"/>
      <c r="FRR49"/>
      <c r="FRS49"/>
      <c r="FRT49"/>
      <c r="FRU49"/>
      <c r="FRV49"/>
      <c r="FRW49"/>
      <c r="FRX49"/>
      <c r="FRY49"/>
      <c r="FRZ49"/>
      <c r="FSA49"/>
      <c r="FSB49"/>
      <c r="FSC49"/>
      <c r="FSD49"/>
      <c r="FSE49"/>
      <c r="FSF49"/>
      <c r="FSG49"/>
      <c r="FSH49"/>
      <c r="FSI49"/>
      <c r="FSJ49"/>
      <c r="FSK49"/>
      <c r="FSL49"/>
      <c r="FSM49"/>
      <c r="FSN49"/>
      <c r="FSO49"/>
      <c r="FSP49"/>
      <c r="FSQ49"/>
      <c r="FSR49"/>
      <c r="FSS49"/>
      <c r="FST49"/>
      <c r="FSU49"/>
      <c r="FSV49"/>
      <c r="FSW49"/>
      <c r="FSX49"/>
      <c r="FSY49"/>
      <c r="FSZ49"/>
      <c r="FTA49"/>
      <c r="FTB49"/>
      <c r="FTC49"/>
      <c r="FTD49"/>
      <c r="FTE49"/>
      <c r="FTF49"/>
      <c r="FTG49"/>
      <c r="FTH49"/>
      <c r="FTI49"/>
      <c r="FTJ49"/>
      <c r="FTK49"/>
      <c r="FTL49"/>
      <c r="FTM49"/>
      <c r="FTN49"/>
      <c r="FTO49"/>
      <c r="FTP49"/>
      <c r="FTQ49"/>
      <c r="FTR49"/>
      <c r="FTS49"/>
      <c r="FTT49"/>
      <c r="FTU49"/>
      <c r="FTV49"/>
      <c r="FTW49"/>
      <c r="FTX49"/>
      <c r="FTY49"/>
      <c r="FTZ49"/>
      <c r="FUA49"/>
      <c r="FUB49"/>
      <c r="FUC49"/>
      <c r="FUD49"/>
      <c r="FUE49"/>
      <c r="FUF49"/>
      <c r="FUG49"/>
      <c r="FUH49"/>
      <c r="FUI49"/>
      <c r="FUJ49"/>
      <c r="FUK49"/>
      <c r="FUL49"/>
      <c r="FUM49"/>
      <c r="FUN49"/>
      <c r="FUO49"/>
      <c r="FUP49"/>
      <c r="FUQ49"/>
      <c r="FUR49"/>
      <c r="FUS49"/>
      <c r="FUT49"/>
      <c r="FUU49"/>
      <c r="FUV49"/>
      <c r="FUW49"/>
      <c r="FUX49"/>
      <c r="FUY49"/>
      <c r="FUZ49"/>
      <c r="FVA49"/>
      <c r="FVB49"/>
      <c r="FVC49"/>
      <c r="FVD49"/>
      <c r="FVE49"/>
      <c r="FVF49"/>
      <c r="FVG49"/>
      <c r="FVH49"/>
      <c r="FVI49"/>
      <c r="FVJ49"/>
      <c r="FVK49"/>
      <c r="FVL49"/>
      <c r="FVM49"/>
      <c r="FVN49"/>
      <c r="FVO49"/>
      <c r="FVP49"/>
      <c r="FVQ49"/>
      <c r="FVR49"/>
      <c r="FVS49"/>
      <c r="FVT49"/>
      <c r="FVU49"/>
      <c r="FVV49"/>
      <c r="FVW49"/>
      <c r="FVX49"/>
      <c r="FVY49"/>
      <c r="FVZ49"/>
      <c r="FWA49"/>
      <c r="FWB49"/>
      <c r="FWC49"/>
      <c r="FWD49"/>
      <c r="FWE49"/>
      <c r="FWF49"/>
      <c r="FWG49"/>
      <c r="FWH49"/>
      <c r="FWI49"/>
      <c r="FWJ49"/>
      <c r="FWK49"/>
      <c r="FWL49"/>
      <c r="FWM49"/>
      <c r="FWN49"/>
      <c r="FWO49"/>
      <c r="FWP49"/>
      <c r="FWQ49"/>
      <c r="FWR49"/>
      <c r="FWS49"/>
      <c r="FWT49"/>
      <c r="FWU49"/>
      <c r="FWV49"/>
      <c r="FWW49"/>
      <c r="FWX49"/>
      <c r="FWY49"/>
      <c r="FWZ49"/>
      <c r="FXA49"/>
      <c r="FXB49"/>
      <c r="FXC49"/>
      <c r="FXD49"/>
      <c r="FXE49"/>
      <c r="FXF49"/>
      <c r="FXG49"/>
      <c r="FXH49"/>
      <c r="FXI49"/>
      <c r="FXJ49"/>
      <c r="FXK49"/>
      <c r="FXL49"/>
      <c r="FXM49"/>
      <c r="FXN49"/>
      <c r="FXO49"/>
      <c r="FXP49"/>
      <c r="FXQ49"/>
      <c r="FXR49"/>
      <c r="FXS49"/>
      <c r="FXT49"/>
      <c r="FXU49"/>
      <c r="FXV49"/>
      <c r="FXW49"/>
      <c r="FXX49"/>
      <c r="FXY49"/>
      <c r="FXZ49"/>
      <c r="FYA49"/>
      <c r="FYB49"/>
      <c r="FYC49"/>
      <c r="FYD49"/>
      <c r="FYE49"/>
      <c r="FYF49"/>
      <c r="FYG49"/>
      <c r="FYH49"/>
      <c r="FYI49"/>
      <c r="FYJ49"/>
      <c r="FYK49"/>
      <c r="FYL49"/>
      <c r="FYM49"/>
      <c r="FYN49"/>
      <c r="FYO49"/>
      <c r="FYP49"/>
      <c r="FYQ49"/>
      <c r="FYR49"/>
      <c r="FYS49"/>
      <c r="FYT49"/>
      <c r="FYU49"/>
      <c r="FYV49"/>
      <c r="FYW49"/>
      <c r="FYX49"/>
      <c r="FYY49"/>
      <c r="FYZ49"/>
      <c r="FZA49"/>
      <c r="FZB49"/>
      <c r="FZC49"/>
      <c r="FZD49"/>
      <c r="FZE49"/>
      <c r="FZF49"/>
      <c r="FZG49"/>
      <c r="FZH49"/>
      <c r="FZI49"/>
      <c r="FZJ49"/>
      <c r="FZK49"/>
      <c r="FZL49"/>
      <c r="FZM49"/>
      <c r="FZN49"/>
      <c r="FZO49"/>
      <c r="FZP49"/>
      <c r="FZQ49"/>
      <c r="FZR49"/>
      <c r="FZS49"/>
      <c r="FZT49"/>
      <c r="FZU49"/>
      <c r="FZV49"/>
      <c r="FZW49"/>
      <c r="FZX49"/>
      <c r="FZY49"/>
      <c r="FZZ49"/>
      <c r="GAA49"/>
      <c r="GAB49"/>
      <c r="GAC49"/>
      <c r="GAD49"/>
      <c r="GAE49"/>
      <c r="GAF49"/>
      <c r="GAG49"/>
      <c r="GAH49"/>
      <c r="GAI49"/>
      <c r="GAJ49"/>
      <c r="GAK49"/>
      <c r="GAL49"/>
      <c r="GAM49"/>
      <c r="GAN49"/>
      <c r="GAO49"/>
      <c r="GAP49"/>
      <c r="GAQ49"/>
      <c r="GAR49"/>
      <c r="GAS49"/>
      <c r="GAT49"/>
      <c r="GAU49"/>
      <c r="GAV49"/>
      <c r="GAW49"/>
      <c r="GAX49"/>
      <c r="GAY49"/>
      <c r="GAZ49"/>
      <c r="GBA49"/>
      <c r="GBB49"/>
      <c r="GBC49"/>
      <c r="GBD49"/>
      <c r="GBE49"/>
      <c r="GBF49"/>
      <c r="GBG49"/>
      <c r="GBH49"/>
      <c r="GBI49"/>
      <c r="GBJ49"/>
      <c r="GBK49"/>
      <c r="GBL49"/>
      <c r="GBM49"/>
      <c r="GBN49"/>
      <c r="GBO49"/>
      <c r="GBP49"/>
      <c r="GBQ49"/>
      <c r="GBR49"/>
      <c r="GBS49"/>
      <c r="GBT49"/>
      <c r="GBU49"/>
      <c r="GBV49"/>
      <c r="GBW49"/>
      <c r="GBX49"/>
      <c r="GBY49"/>
      <c r="GBZ49"/>
      <c r="GCA49"/>
      <c r="GCB49"/>
      <c r="GCC49"/>
      <c r="GCD49"/>
      <c r="GCE49"/>
      <c r="GCF49"/>
      <c r="GCG49"/>
      <c r="GCH49"/>
      <c r="GCI49"/>
      <c r="GCJ49"/>
      <c r="GCK49"/>
      <c r="GCL49"/>
      <c r="GCM49"/>
      <c r="GCN49"/>
      <c r="GCO49"/>
      <c r="GCP49"/>
      <c r="GCQ49"/>
      <c r="GCR49"/>
      <c r="GCS49"/>
      <c r="GCT49"/>
      <c r="GCU49"/>
      <c r="GCV49"/>
      <c r="GCW49"/>
      <c r="GCX49"/>
      <c r="GCY49"/>
      <c r="GCZ49"/>
      <c r="GDA49"/>
      <c r="GDB49"/>
      <c r="GDC49"/>
      <c r="GDD49"/>
      <c r="GDE49"/>
      <c r="GDF49"/>
      <c r="GDG49"/>
      <c r="GDH49"/>
      <c r="GDI49"/>
      <c r="GDJ49"/>
      <c r="GDK49"/>
      <c r="GDL49"/>
      <c r="GDM49"/>
      <c r="GDN49"/>
      <c r="GDO49"/>
      <c r="GDP49"/>
      <c r="GDQ49"/>
      <c r="GDR49"/>
      <c r="GDS49"/>
      <c r="GDT49"/>
      <c r="GDU49"/>
      <c r="GDV49"/>
      <c r="GDW49"/>
      <c r="GDX49"/>
      <c r="GDY49"/>
      <c r="GDZ49"/>
      <c r="GEA49"/>
      <c r="GEB49"/>
      <c r="GEC49"/>
      <c r="GED49"/>
      <c r="GEE49"/>
      <c r="GEF49"/>
      <c r="GEG49"/>
      <c r="GEH49"/>
      <c r="GEI49"/>
      <c r="GEJ49"/>
      <c r="GEK49"/>
      <c r="GEL49"/>
      <c r="GEM49"/>
      <c r="GEN49"/>
      <c r="GEO49"/>
      <c r="GEP49"/>
      <c r="GEQ49"/>
      <c r="GER49"/>
      <c r="GES49"/>
      <c r="GET49"/>
      <c r="GEU49"/>
      <c r="GEV49"/>
      <c r="GEW49"/>
      <c r="GEX49"/>
      <c r="GEY49"/>
      <c r="GEZ49"/>
      <c r="GFA49"/>
      <c r="GFB49"/>
      <c r="GFC49"/>
      <c r="GFD49"/>
      <c r="GFE49"/>
      <c r="GFF49"/>
      <c r="GFG49"/>
      <c r="GFH49"/>
      <c r="GFI49"/>
      <c r="GFJ49"/>
      <c r="GFK49"/>
      <c r="GFL49"/>
      <c r="GFM49"/>
      <c r="GFN49"/>
      <c r="GFO49"/>
      <c r="GFP49"/>
      <c r="GFQ49"/>
      <c r="GFR49"/>
      <c r="GFS49"/>
      <c r="GFT49"/>
      <c r="GFU49"/>
      <c r="GFV49"/>
      <c r="GFW49"/>
      <c r="GFX49"/>
      <c r="GFY49"/>
      <c r="GFZ49"/>
      <c r="GGA49"/>
      <c r="GGB49"/>
      <c r="GGC49"/>
      <c r="GGD49"/>
      <c r="GGE49"/>
      <c r="GGF49"/>
      <c r="GGG49"/>
      <c r="GGH49"/>
      <c r="GGI49"/>
      <c r="GGJ49"/>
      <c r="GGK49"/>
      <c r="GGL49"/>
      <c r="GGM49"/>
      <c r="GGN49"/>
      <c r="GGO49"/>
      <c r="GGP49"/>
      <c r="GGQ49"/>
      <c r="GGR49"/>
      <c r="GGS49"/>
      <c r="GGT49"/>
      <c r="GGU49"/>
      <c r="GGV49"/>
      <c r="GGW49"/>
      <c r="GGX49"/>
      <c r="GGY49"/>
      <c r="GGZ49"/>
      <c r="GHA49"/>
      <c r="GHB49"/>
      <c r="GHC49"/>
      <c r="GHD49"/>
      <c r="GHE49"/>
      <c r="GHF49"/>
      <c r="GHG49"/>
      <c r="GHH49"/>
      <c r="GHI49"/>
      <c r="GHJ49"/>
      <c r="GHK49"/>
      <c r="GHL49"/>
      <c r="GHM49"/>
      <c r="GHN49"/>
      <c r="GHO49"/>
      <c r="GHP49"/>
      <c r="GHQ49"/>
      <c r="GHR49"/>
      <c r="GHS49"/>
      <c r="GHT49"/>
      <c r="GHU49"/>
      <c r="GHV49"/>
      <c r="GHW49"/>
      <c r="GHX49"/>
      <c r="GHY49"/>
      <c r="GHZ49"/>
      <c r="GIA49"/>
      <c r="GIB49"/>
      <c r="GIC49"/>
      <c r="GID49"/>
      <c r="GIE49"/>
      <c r="GIF49"/>
      <c r="GIG49"/>
      <c r="GIH49"/>
      <c r="GII49"/>
      <c r="GIJ49"/>
      <c r="GIK49"/>
      <c r="GIL49"/>
      <c r="GIM49"/>
      <c r="GIN49"/>
      <c r="GIO49"/>
      <c r="GIP49"/>
      <c r="GIQ49"/>
      <c r="GIR49"/>
      <c r="GIS49"/>
      <c r="GIT49"/>
      <c r="GIU49"/>
      <c r="GIV49"/>
      <c r="GIW49"/>
      <c r="GIX49"/>
      <c r="GIY49"/>
      <c r="GIZ49"/>
      <c r="GJA49"/>
      <c r="GJB49"/>
      <c r="GJC49"/>
      <c r="GJD49"/>
      <c r="GJE49"/>
      <c r="GJF49"/>
      <c r="GJG49"/>
      <c r="GJH49"/>
      <c r="GJI49"/>
      <c r="GJJ49"/>
      <c r="GJK49"/>
      <c r="GJL49"/>
      <c r="GJM49"/>
      <c r="GJN49"/>
      <c r="GJO49"/>
      <c r="GJP49"/>
      <c r="GJQ49"/>
      <c r="GJR49"/>
      <c r="GJS49"/>
      <c r="GJT49"/>
      <c r="GJU49"/>
      <c r="GJV49"/>
      <c r="GJW49"/>
      <c r="GJX49"/>
      <c r="GJY49"/>
      <c r="GJZ49"/>
      <c r="GKA49"/>
      <c r="GKB49"/>
      <c r="GKC49"/>
      <c r="GKD49"/>
      <c r="GKE49"/>
      <c r="GKF49"/>
      <c r="GKG49"/>
      <c r="GKH49"/>
      <c r="GKI49"/>
      <c r="GKJ49"/>
      <c r="GKK49"/>
      <c r="GKL49"/>
      <c r="GKM49"/>
      <c r="GKN49"/>
      <c r="GKO49"/>
      <c r="GKP49"/>
      <c r="GKQ49"/>
      <c r="GKR49"/>
      <c r="GKS49"/>
      <c r="GKT49"/>
      <c r="GKU49"/>
      <c r="GKV49"/>
      <c r="GKW49"/>
      <c r="GKX49"/>
      <c r="GKY49"/>
      <c r="GKZ49"/>
      <c r="GLA49"/>
      <c r="GLB49"/>
      <c r="GLC49"/>
      <c r="GLD49"/>
      <c r="GLE49"/>
      <c r="GLF49"/>
      <c r="GLG49"/>
      <c r="GLH49"/>
      <c r="GLI49"/>
      <c r="GLJ49"/>
      <c r="GLK49"/>
      <c r="GLL49"/>
      <c r="GLM49"/>
      <c r="GLN49"/>
      <c r="GLO49"/>
      <c r="GLP49"/>
      <c r="GLQ49"/>
      <c r="GLR49"/>
      <c r="GLS49"/>
      <c r="GLT49"/>
      <c r="GLU49"/>
      <c r="GLV49"/>
      <c r="GLW49"/>
      <c r="GLX49"/>
      <c r="GLY49"/>
      <c r="GLZ49"/>
      <c r="GMA49"/>
      <c r="GMB49"/>
      <c r="GMC49"/>
      <c r="GMD49"/>
      <c r="GME49"/>
      <c r="GMF49"/>
      <c r="GMG49"/>
      <c r="GMH49"/>
      <c r="GMI49"/>
      <c r="GMJ49"/>
      <c r="GMK49"/>
      <c r="GML49"/>
      <c r="GMM49"/>
      <c r="GMN49"/>
      <c r="GMO49"/>
      <c r="GMP49"/>
      <c r="GMQ49"/>
      <c r="GMR49"/>
      <c r="GMS49"/>
      <c r="GMT49"/>
      <c r="GMU49"/>
      <c r="GMV49"/>
      <c r="GMW49"/>
      <c r="GMX49"/>
      <c r="GMY49"/>
      <c r="GMZ49"/>
      <c r="GNA49"/>
      <c r="GNB49"/>
      <c r="GNC49"/>
      <c r="GND49"/>
      <c r="GNE49"/>
      <c r="GNF49"/>
      <c r="GNG49"/>
      <c r="GNH49"/>
      <c r="GNI49"/>
      <c r="GNJ49"/>
      <c r="GNK49"/>
      <c r="GNL49"/>
      <c r="GNM49"/>
      <c r="GNN49"/>
      <c r="GNO49"/>
      <c r="GNP49"/>
      <c r="GNQ49"/>
      <c r="GNR49"/>
      <c r="GNS49"/>
      <c r="GNT49"/>
      <c r="GNU49"/>
      <c r="GNV49"/>
      <c r="GNW49"/>
      <c r="GNX49"/>
      <c r="GNY49"/>
      <c r="GNZ49"/>
      <c r="GOA49"/>
      <c r="GOB49"/>
      <c r="GOC49"/>
      <c r="GOD49"/>
      <c r="GOE49"/>
      <c r="GOF49"/>
      <c r="GOG49"/>
      <c r="GOH49"/>
      <c r="GOI49"/>
      <c r="GOJ49"/>
      <c r="GOK49"/>
      <c r="GOL49"/>
      <c r="GOM49"/>
      <c r="GON49"/>
      <c r="GOO49"/>
      <c r="GOP49"/>
      <c r="GOQ49"/>
      <c r="GOR49"/>
      <c r="GOS49"/>
      <c r="GOT49"/>
      <c r="GOU49"/>
      <c r="GOV49"/>
      <c r="GOW49"/>
      <c r="GOX49"/>
      <c r="GOY49"/>
      <c r="GOZ49"/>
      <c r="GPA49"/>
      <c r="GPB49"/>
      <c r="GPC49"/>
      <c r="GPD49"/>
      <c r="GPE49"/>
      <c r="GPF49"/>
      <c r="GPG49"/>
      <c r="GPH49"/>
      <c r="GPI49"/>
      <c r="GPJ49"/>
      <c r="GPK49"/>
      <c r="GPL49"/>
      <c r="GPM49"/>
      <c r="GPN49"/>
      <c r="GPO49"/>
      <c r="GPP49"/>
      <c r="GPQ49"/>
      <c r="GPR49"/>
      <c r="GPS49"/>
      <c r="GPT49"/>
      <c r="GPU49"/>
      <c r="GPV49"/>
      <c r="GPW49"/>
      <c r="GPX49"/>
      <c r="GPY49"/>
      <c r="GPZ49"/>
      <c r="GQA49"/>
      <c r="GQB49"/>
      <c r="GQC49"/>
      <c r="GQD49"/>
      <c r="GQE49"/>
      <c r="GQF49"/>
      <c r="GQG49"/>
      <c r="GQH49"/>
      <c r="GQI49"/>
      <c r="GQJ49"/>
      <c r="GQK49"/>
      <c r="GQL49"/>
      <c r="GQM49"/>
      <c r="GQN49"/>
      <c r="GQO49"/>
      <c r="GQP49"/>
      <c r="GQQ49"/>
      <c r="GQR49"/>
      <c r="GQS49"/>
      <c r="GQT49"/>
      <c r="GQU49"/>
      <c r="GQV49"/>
      <c r="GQW49"/>
      <c r="GQX49"/>
      <c r="GQY49"/>
      <c r="GQZ49"/>
      <c r="GRA49"/>
      <c r="GRB49"/>
      <c r="GRC49"/>
      <c r="GRD49"/>
      <c r="GRE49"/>
      <c r="GRF49"/>
      <c r="GRG49"/>
      <c r="GRH49"/>
      <c r="GRI49"/>
      <c r="GRJ49"/>
      <c r="GRK49"/>
      <c r="GRL49"/>
      <c r="GRM49"/>
      <c r="GRN49"/>
      <c r="GRO49"/>
      <c r="GRP49"/>
      <c r="GRQ49"/>
      <c r="GRR49"/>
      <c r="GRS49"/>
      <c r="GRT49"/>
      <c r="GRU49"/>
      <c r="GRV49"/>
      <c r="GRW49"/>
      <c r="GRX49"/>
      <c r="GRY49"/>
      <c r="GRZ49"/>
      <c r="GSA49"/>
      <c r="GSB49"/>
      <c r="GSC49"/>
      <c r="GSD49"/>
      <c r="GSE49"/>
      <c r="GSF49"/>
      <c r="GSG49"/>
      <c r="GSH49"/>
      <c r="GSI49"/>
      <c r="GSJ49"/>
      <c r="GSK49"/>
      <c r="GSL49"/>
      <c r="GSM49"/>
      <c r="GSN49"/>
      <c r="GSO49"/>
      <c r="GSP49"/>
      <c r="GSQ49"/>
      <c r="GSR49"/>
      <c r="GSS49"/>
      <c r="GST49"/>
      <c r="GSU49"/>
      <c r="GSV49"/>
      <c r="GSW49"/>
      <c r="GSX49"/>
      <c r="GSY49"/>
      <c r="GSZ49"/>
      <c r="GTA49"/>
      <c r="GTB49"/>
      <c r="GTC49"/>
      <c r="GTD49"/>
      <c r="GTE49"/>
      <c r="GTF49"/>
      <c r="GTG49"/>
      <c r="GTH49"/>
      <c r="GTI49"/>
      <c r="GTJ49"/>
      <c r="GTK49"/>
      <c r="GTL49"/>
      <c r="GTM49"/>
      <c r="GTN49"/>
      <c r="GTO49"/>
      <c r="GTP49"/>
      <c r="GTQ49"/>
      <c r="GTR49"/>
      <c r="GTS49"/>
      <c r="GTT49"/>
      <c r="GTU49"/>
      <c r="GTV49"/>
      <c r="GTW49"/>
      <c r="GTX49"/>
      <c r="GTY49"/>
      <c r="GTZ49"/>
      <c r="GUA49"/>
      <c r="GUB49"/>
      <c r="GUC49"/>
      <c r="GUD49"/>
      <c r="GUE49"/>
      <c r="GUF49"/>
      <c r="GUG49"/>
      <c r="GUH49"/>
      <c r="GUI49"/>
      <c r="GUJ49"/>
      <c r="GUK49"/>
      <c r="GUL49"/>
      <c r="GUM49"/>
      <c r="GUN49"/>
      <c r="GUO49"/>
      <c r="GUP49"/>
      <c r="GUQ49"/>
      <c r="GUR49"/>
      <c r="GUS49"/>
      <c r="GUT49"/>
      <c r="GUU49"/>
      <c r="GUV49"/>
      <c r="GUW49"/>
      <c r="GUX49"/>
      <c r="GUY49"/>
      <c r="GUZ49"/>
      <c r="GVA49"/>
      <c r="GVB49"/>
      <c r="GVC49"/>
      <c r="GVD49"/>
      <c r="GVE49"/>
      <c r="GVF49"/>
      <c r="GVG49"/>
      <c r="GVH49"/>
      <c r="GVI49"/>
      <c r="GVJ49"/>
      <c r="GVK49"/>
      <c r="GVL49"/>
      <c r="GVM49"/>
      <c r="GVN49"/>
      <c r="GVO49"/>
      <c r="GVP49"/>
      <c r="GVQ49"/>
      <c r="GVR49"/>
      <c r="GVS49"/>
      <c r="GVT49"/>
      <c r="GVU49"/>
      <c r="GVV49"/>
      <c r="GVW49"/>
      <c r="GVX49"/>
      <c r="GVY49"/>
      <c r="GVZ49"/>
      <c r="GWA49"/>
      <c r="GWB49"/>
      <c r="GWC49"/>
      <c r="GWD49"/>
      <c r="GWE49"/>
      <c r="GWF49"/>
      <c r="GWG49"/>
      <c r="GWH49"/>
      <c r="GWI49"/>
      <c r="GWJ49"/>
      <c r="GWK49"/>
      <c r="GWL49"/>
      <c r="GWM49"/>
      <c r="GWN49"/>
      <c r="GWO49"/>
      <c r="GWP49"/>
      <c r="GWQ49"/>
      <c r="GWR49"/>
      <c r="GWS49"/>
      <c r="GWT49"/>
      <c r="GWU49"/>
      <c r="GWV49"/>
      <c r="GWW49"/>
      <c r="GWX49"/>
      <c r="GWY49"/>
      <c r="GWZ49"/>
      <c r="GXA49"/>
      <c r="GXB49"/>
      <c r="GXC49"/>
      <c r="GXD49"/>
      <c r="GXE49"/>
      <c r="GXF49"/>
      <c r="GXG49"/>
      <c r="GXH49"/>
      <c r="GXI49"/>
      <c r="GXJ49"/>
      <c r="GXK49"/>
      <c r="GXL49"/>
      <c r="GXM49"/>
      <c r="GXN49"/>
      <c r="GXO49"/>
      <c r="GXP49"/>
      <c r="GXQ49"/>
      <c r="GXR49"/>
      <c r="GXS49"/>
      <c r="GXT49"/>
      <c r="GXU49"/>
      <c r="GXV49"/>
      <c r="GXW49"/>
      <c r="GXX49"/>
      <c r="GXY49"/>
      <c r="GXZ49"/>
      <c r="GYA49"/>
      <c r="GYB49"/>
      <c r="GYC49"/>
      <c r="GYD49"/>
      <c r="GYE49"/>
      <c r="GYF49"/>
      <c r="GYG49"/>
      <c r="GYH49"/>
      <c r="GYI49"/>
      <c r="GYJ49"/>
      <c r="GYK49"/>
      <c r="GYL49"/>
      <c r="GYM49"/>
      <c r="GYN49"/>
      <c r="GYO49"/>
      <c r="GYP49"/>
      <c r="GYQ49"/>
      <c r="GYR49"/>
      <c r="GYS49"/>
      <c r="GYT49"/>
      <c r="GYU49"/>
      <c r="GYV49"/>
      <c r="GYW49"/>
      <c r="GYX49"/>
      <c r="GYY49"/>
      <c r="GYZ49"/>
      <c r="GZA49"/>
      <c r="GZB49"/>
      <c r="GZC49"/>
      <c r="GZD49"/>
      <c r="GZE49"/>
      <c r="GZF49"/>
      <c r="GZG49"/>
      <c r="GZH49"/>
      <c r="GZI49"/>
      <c r="GZJ49"/>
      <c r="GZK49"/>
      <c r="GZL49"/>
      <c r="GZM49"/>
      <c r="GZN49"/>
      <c r="GZO49"/>
      <c r="GZP49"/>
      <c r="GZQ49"/>
      <c r="GZR49"/>
      <c r="GZS49"/>
      <c r="GZT49"/>
      <c r="GZU49"/>
      <c r="GZV49"/>
      <c r="GZW49"/>
      <c r="GZX49"/>
      <c r="GZY49"/>
      <c r="GZZ49"/>
      <c r="HAA49"/>
      <c r="HAB49"/>
      <c r="HAC49"/>
      <c r="HAD49"/>
      <c r="HAE49"/>
      <c r="HAF49"/>
      <c r="HAG49"/>
      <c r="HAH49"/>
      <c r="HAI49"/>
      <c r="HAJ49"/>
      <c r="HAK49"/>
      <c r="HAL49"/>
      <c r="HAM49"/>
      <c r="HAN49"/>
      <c r="HAO49"/>
      <c r="HAP49"/>
      <c r="HAQ49"/>
      <c r="HAR49"/>
      <c r="HAS49"/>
      <c r="HAT49"/>
      <c r="HAU49"/>
      <c r="HAV49"/>
      <c r="HAW49"/>
      <c r="HAX49"/>
      <c r="HAY49"/>
      <c r="HAZ49"/>
      <c r="HBA49"/>
      <c r="HBB49"/>
      <c r="HBC49"/>
      <c r="HBD49"/>
      <c r="HBE49"/>
      <c r="HBF49"/>
      <c r="HBG49"/>
      <c r="HBH49"/>
      <c r="HBI49"/>
      <c r="HBJ49"/>
      <c r="HBK49"/>
      <c r="HBL49"/>
      <c r="HBM49"/>
      <c r="HBN49"/>
      <c r="HBO49"/>
      <c r="HBP49"/>
      <c r="HBQ49"/>
      <c r="HBR49"/>
      <c r="HBS49"/>
      <c r="HBT49"/>
      <c r="HBU49"/>
      <c r="HBV49"/>
      <c r="HBW49"/>
      <c r="HBX49"/>
      <c r="HBY49"/>
      <c r="HBZ49"/>
      <c r="HCA49"/>
      <c r="HCB49"/>
      <c r="HCC49"/>
      <c r="HCD49"/>
      <c r="HCE49"/>
      <c r="HCF49"/>
      <c r="HCG49"/>
      <c r="HCH49"/>
      <c r="HCI49"/>
      <c r="HCJ49"/>
      <c r="HCK49"/>
      <c r="HCL49"/>
      <c r="HCM49"/>
      <c r="HCN49"/>
      <c r="HCO49"/>
      <c r="HCP49"/>
      <c r="HCQ49"/>
      <c r="HCR49"/>
      <c r="HCS49"/>
      <c r="HCT49"/>
      <c r="HCU49"/>
      <c r="HCV49"/>
      <c r="HCW49"/>
      <c r="HCX49"/>
      <c r="HCY49"/>
      <c r="HCZ49"/>
      <c r="HDA49"/>
      <c r="HDB49"/>
      <c r="HDC49"/>
      <c r="HDD49"/>
      <c r="HDE49"/>
      <c r="HDF49"/>
      <c r="HDG49"/>
      <c r="HDH49"/>
      <c r="HDI49"/>
      <c r="HDJ49"/>
      <c r="HDK49"/>
      <c r="HDL49"/>
      <c r="HDM49"/>
      <c r="HDN49"/>
      <c r="HDO49"/>
      <c r="HDP49"/>
      <c r="HDQ49"/>
      <c r="HDR49"/>
      <c r="HDS49"/>
      <c r="HDT49"/>
      <c r="HDU49"/>
      <c r="HDV49"/>
      <c r="HDW49"/>
      <c r="HDX49"/>
      <c r="HDY49"/>
      <c r="HDZ49"/>
      <c r="HEA49"/>
      <c r="HEB49"/>
      <c r="HEC49"/>
      <c r="HED49"/>
      <c r="HEE49"/>
      <c r="HEF49"/>
      <c r="HEG49"/>
      <c r="HEH49"/>
      <c r="HEI49"/>
      <c r="HEJ49"/>
      <c r="HEK49"/>
      <c r="HEL49"/>
      <c r="HEM49"/>
      <c r="HEN49"/>
      <c r="HEO49"/>
      <c r="HEP49"/>
      <c r="HEQ49"/>
      <c r="HER49"/>
      <c r="HES49"/>
      <c r="HET49"/>
      <c r="HEU49"/>
      <c r="HEV49"/>
      <c r="HEW49"/>
      <c r="HEX49"/>
      <c r="HEY49"/>
      <c r="HEZ49"/>
      <c r="HFA49"/>
      <c r="HFB49"/>
      <c r="HFC49"/>
      <c r="HFD49"/>
      <c r="HFE49"/>
      <c r="HFF49"/>
      <c r="HFG49"/>
      <c r="HFH49"/>
      <c r="HFI49"/>
      <c r="HFJ49"/>
      <c r="HFK49"/>
      <c r="HFL49"/>
      <c r="HFM49"/>
      <c r="HFN49"/>
      <c r="HFO49"/>
      <c r="HFP49"/>
      <c r="HFQ49"/>
      <c r="HFR49"/>
      <c r="HFS49"/>
      <c r="HFT49"/>
      <c r="HFU49"/>
      <c r="HFV49"/>
      <c r="HFW49"/>
      <c r="HFX49"/>
      <c r="HFY49"/>
      <c r="HFZ49"/>
      <c r="HGA49"/>
      <c r="HGB49"/>
      <c r="HGC49"/>
      <c r="HGD49"/>
      <c r="HGE49"/>
      <c r="HGF49"/>
      <c r="HGG49"/>
      <c r="HGH49"/>
      <c r="HGI49"/>
      <c r="HGJ49"/>
      <c r="HGK49"/>
      <c r="HGL49"/>
      <c r="HGM49"/>
      <c r="HGN49"/>
      <c r="HGO49"/>
      <c r="HGP49"/>
      <c r="HGQ49"/>
      <c r="HGR49"/>
      <c r="HGS49"/>
      <c r="HGT49"/>
      <c r="HGU49"/>
      <c r="HGV49"/>
      <c r="HGW49"/>
      <c r="HGX49"/>
      <c r="HGY49"/>
      <c r="HGZ49"/>
      <c r="HHA49"/>
      <c r="HHB49"/>
      <c r="HHC49"/>
      <c r="HHD49"/>
      <c r="HHE49"/>
      <c r="HHF49"/>
      <c r="HHG49"/>
      <c r="HHH49"/>
      <c r="HHI49"/>
      <c r="HHJ49"/>
      <c r="HHK49"/>
      <c r="HHL49"/>
      <c r="HHM49"/>
      <c r="HHN49"/>
      <c r="HHO49"/>
      <c r="HHP49"/>
      <c r="HHQ49"/>
      <c r="HHR49"/>
      <c r="HHS49"/>
      <c r="HHT49"/>
      <c r="HHU49"/>
      <c r="HHV49"/>
      <c r="HHW49"/>
      <c r="HHX49"/>
      <c r="HHY49"/>
      <c r="HHZ49"/>
      <c r="HIA49"/>
      <c r="HIB49"/>
      <c r="HIC49"/>
      <c r="HID49"/>
      <c r="HIE49"/>
      <c r="HIF49"/>
      <c r="HIG49"/>
      <c r="HIH49"/>
      <c r="HII49"/>
      <c r="HIJ49"/>
      <c r="HIK49"/>
      <c r="HIL49"/>
      <c r="HIM49"/>
      <c r="HIN49"/>
      <c r="HIO49"/>
      <c r="HIP49"/>
      <c r="HIQ49"/>
      <c r="HIR49"/>
      <c r="HIS49"/>
      <c r="HIT49"/>
      <c r="HIU49"/>
      <c r="HIV49"/>
      <c r="HIW49"/>
      <c r="HIX49"/>
      <c r="HIY49"/>
      <c r="HIZ49"/>
      <c r="HJA49"/>
      <c r="HJB49"/>
      <c r="HJC49"/>
      <c r="HJD49"/>
      <c r="HJE49"/>
      <c r="HJF49"/>
      <c r="HJG49"/>
      <c r="HJH49"/>
      <c r="HJI49"/>
      <c r="HJJ49"/>
      <c r="HJK49"/>
      <c r="HJL49"/>
      <c r="HJM49"/>
      <c r="HJN49"/>
      <c r="HJO49"/>
      <c r="HJP49"/>
      <c r="HJQ49"/>
      <c r="HJR49"/>
      <c r="HJS49"/>
      <c r="HJT49"/>
      <c r="HJU49"/>
      <c r="HJV49"/>
      <c r="HJW49"/>
      <c r="HJX49"/>
      <c r="HJY49"/>
      <c r="HJZ49"/>
      <c r="HKA49"/>
      <c r="HKB49"/>
      <c r="HKC49"/>
      <c r="HKD49"/>
      <c r="HKE49"/>
      <c r="HKF49"/>
      <c r="HKG49"/>
      <c r="HKH49"/>
      <c r="HKI49"/>
      <c r="HKJ49"/>
      <c r="HKK49"/>
      <c r="HKL49"/>
      <c r="HKM49"/>
      <c r="HKN49"/>
      <c r="HKO49"/>
      <c r="HKP49"/>
      <c r="HKQ49"/>
      <c r="HKR49"/>
      <c r="HKS49"/>
      <c r="HKT49"/>
      <c r="HKU49"/>
      <c r="HKV49"/>
      <c r="HKW49"/>
      <c r="HKX49"/>
      <c r="HKY49"/>
      <c r="HKZ49"/>
      <c r="HLA49"/>
      <c r="HLB49"/>
      <c r="HLC49"/>
      <c r="HLD49"/>
      <c r="HLE49"/>
      <c r="HLF49"/>
      <c r="HLG49"/>
      <c r="HLH49"/>
      <c r="HLI49"/>
      <c r="HLJ49"/>
      <c r="HLK49"/>
      <c r="HLL49"/>
      <c r="HLM49"/>
      <c r="HLN49"/>
      <c r="HLO49"/>
      <c r="HLP49"/>
      <c r="HLQ49"/>
      <c r="HLR49"/>
      <c r="HLS49"/>
      <c r="HLT49"/>
      <c r="HLU49"/>
      <c r="HLV49"/>
      <c r="HLW49"/>
      <c r="HLX49"/>
      <c r="HLY49"/>
      <c r="HLZ49"/>
      <c r="HMA49"/>
      <c r="HMB49"/>
      <c r="HMC49"/>
      <c r="HMD49"/>
      <c r="HME49"/>
      <c r="HMF49"/>
      <c r="HMG49"/>
      <c r="HMH49"/>
      <c r="HMI49"/>
      <c r="HMJ49"/>
      <c r="HMK49"/>
      <c r="HML49"/>
      <c r="HMM49"/>
      <c r="HMN49"/>
      <c r="HMO49"/>
      <c r="HMP49"/>
      <c r="HMQ49"/>
      <c r="HMR49"/>
      <c r="HMS49"/>
      <c r="HMT49"/>
      <c r="HMU49"/>
      <c r="HMV49"/>
      <c r="HMW49"/>
      <c r="HMX49"/>
      <c r="HMY49"/>
      <c r="HMZ49"/>
      <c r="HNA49"/>
      <c r="HNB49"/>
      <c r="HNC49"/>
      <c r="HND49"/>
      <c r="HNE49"/>
      <c r="HNF49"/>
      <c r="HNG49"/>
      <c r="HNH49"/>
      <c r="HNI49"/>
      <c r="HNJ49"/>
      <c r="HNK49"/>
      <c r="HNL49"/>
      <c r="HNM49"/>
      <c r="HNN49"/>
      <c r="HNO49"/>
      <c r="HNP49"/>
      <c r="HNQ49"/>
      <c r="HNR49"/>
      <c r="HNS49"/>
      <c r="HNT49"/>
      <c r="HNU49"/>
      <c r="HNV49"/>
      <c r="HNW49"/>
      <c r="HNX49"/>
      <c r="HNY49"/>
      <c r="HNZ49"/>
      <c r="HOA49"/>
      <c r="HOB49"/>
      <c r="HOC49"/>
      <c r="HOD49"/>
      <c r="HOE49"/>
      <c r="HOF49"/>
      <c r="HOG49"/>
      <c r="HOH49"/>
      <c r="HOI49"/>
      <c r="HOJ49"/>
      <c r="HOK49"/>
      <c r="HOL49"/>
      <c r="HOM49"/>
      <c r="HON49"/>
      <c r="HOO49"/>
      <c r="HOP49"/>
      <c r="HOQ49"/>
      <c r="HOR49"/>
      <c r="HOS49"/>
      <c r="HOT49"/>
      <c r="HOU49"/>
      <c r="HOV49"/>
      <c r="HOW49"/>
      <c r="HOX49"/>
      <c r="HOY49"/>
      <c r="HOZ49"/>
      <c r="HPA49"/>
      <c r="HPB49"/>
      <c r="HPC49"/>
      <c r="HPD49"/>
      <c r="HPE49"/>
      <c r="HPF49"/>
      <c r="HPG49"/>
      <c r="HPH49"/>
      <c r="HPI49"/>
      <c r="HPJ49"/>
      <c r="HPK49"/>
      <c r="HPL49"/>
      <c r="HPM49"/>
      <c r="HPN49"/>
      <c r="HPO49"/>
      <c r="HPP49"/>
      <c r="HPQ49"/>
      <c r="HPR49"/>
      <c r="HPS49"/>
      <c r="HPT49"/>
      <c r="HPU49"/>
      <c r="HPV49"/>
      <c r="HPW49"/>
      <c r="HPX49"/>
      <c r="HPY49"/>
      <c r="HPZ49"/>
      <c r="HQA49"/>
      <c r="HQB49"/>
      <c r="HQC49"/>
      <c r="HQD49"/>
      <c r="HQE49"/>
      <c r="HQF49"/>
      <c r="HQG49"/>
      <c r="HQH49"/>
      <c r="HQI49"/>
      <c r="HQJ49"/>
      <c r="HQK49"/>
      <c r="HQL49"/>
      <c r="HQM49"/>
      <c r="HQN49"/>
      <c r="HQO49"/>
      <c r="HQP49"/>
      <c r="HQQ49"/>
      <c r="HQR49"/>
      <c r="HQS49"/>
      <c r="HQT49"/>
      <c r="HQU49"/>
      <c r="HQV49"/>
      <c r="HQW49"/>
      <c r="HQX49"/>
      <c r="HQY49"/>
      <c r="HQZ49"/>
      <c r="HRA49"/>
      <c r="HRB49"/>
      <c r="HRC49"/>
      <c r="HRD49"/>
      <c r="HRE49"/>
      <c r="HRF49"/>
      <c r="HRG49"/>
      <c r="HRH49"/>
      <c r="HRI49"/>
      <c r="HRJ49"/>
      <c r="HRK49"/>
      <c r="HRL49"/>
      <c r="HRM49"/>
      <c r="HRN49"/>
      <c r="HRO49"/>
      <c r="HRP49"/>
      <c r="HRQ49"/>
      <c r="HRR49"/>
      <c r="HRS49"/>
      <c r="HRT49"/>
      <c r="HRU49"/>
      <c r="HRV49"/>
      <c r="HRW49"/>
      <c r="HRX49"/>
      <c r="HRY49"/>
      <c r="HRZ49"/>
      <c r="HSA49"/>
      <c r="HSB49"/>
      <c r="HSC49"/>
      <c r="HSD49"/>
      <c r="HSE49"/>
      <c r="HSF49"/>
      <c r="HSG49"/>
      <c r="HSH49"/>
      <c r="HSI49"/>
      <c r="HSJ49"/>
      <c r="HSK49"/>
      <c r="HSL49"/>
      <c r="HSM49"/>
      <c r="HSN49"/>
      <c r="HSO49"/>
      <c r="HSP49"/>
      <c r="HSQ49"/>
      <c r="HSR49"/>
      <c r="HSS49"/>
      <c r="HST49"/>
      <c r="HSU49"/>
      <c r="HSV49"/>
      <c r="HSW49"/>
      <c r="HSX49"/>
      <c r="HSY49"/>
      <c r="HSZ49"/>
      <c r="HTA49"/>
      <c r="HTB49"/>
      <c r="HTC49"/>
      <c r="HTD49"/>
      <c r="HTE49"/>
      <c r="HTF49"/>
      <c r="HTG49"/>
      <c r="HTH49"/>
      <c r="HTI49"/>
      <c r="HTJ49"/>
      <c r="HTK49"/>
      <c r="HTL49"/>
      <c r="HTM49"/>
      <c r="HTN49"/>
      <c r="HTO49"/>
      <c r="HTP49"/>
      <c r="HTQ49"/>
      <c r="HTR49"/>
      <c r="HTS49"/>
      <c r="HTT49"/>
      <c r="HTU49"/>
      <c r="HTV49"/>
      <c r="HTW49"/>
      <c r="HTX49"/>
      <c r="HTY49"/>
      <c r="HTZ49"/>
      <c r="HUA49"/>
      <c r="HUB49"/>
      <c r="HUC49"/>
      <c r="HUD49"/>
      <c r="HUE49"/>
      <c r="HUF49"/>
      <c r="HUG49"/>
      <c r="HUH49"/>
      <c r="HUI49"/>
      <c r="HUJ49"/>
      <c r="HUK49"/>
      <c r="HUL49"/>
      <c r="HUM49"/>
      <c r="HUN49"/>
      <c r="HUO49"/>
      <c r="HUP49"/>
      <c r="HUQ49"/>
      <c r="HUR49"/>
      <c r="HUS49"/>
      <c r="HUT49"/>
      <c r="HUU49"/>
      <c r="HUV49"/>
      <c r="HUW49"/>
      <c r="HUX49"/>
      <c r="HUY49"/>
      <c r="HUZ49"/>
      <c r="HVA49"/>
      <c r="HVB49"/>
      <c r="HVC49"/>
      <c r="HVD49"/>
      <c r="HVE49"/>
      <c r="HVF49"/>
      <c r="HVG49"/>
      <c r="HVH49"/>
      <c r="HVI49"/>
      <c r="HVJ49"/>
      <c r="HVK49"/>
      <c r="HVL49"/>
      <c r="HVM49"/>
      <c r="HVN49"/>
      <c r="HVO49"/>
      <c r="HVP49"/>
      <c r="HVQ49"/>
      <c r="HVR49"/>
      <c r="HVS49"/>
      <c r="HVT49"/>
      <c r="HVU49"/>
      <c r="HVV49"/>
      <c r="HVW49"/>
      <c r="HVX49"/>
      <c r="HVY49"/>
      <c r="HVZ49"/>
      <c r="HWA49"/>
      <c r="HWB49"/>
      <c r="HWC49"/>
      <c r="HWD49"/>
      <c r="HWE49"/>
      <c r="HWF49"/>
      <c r="HWG49"/>
      <c r="HWH49"/>
      <c r="HWI49"/>
      <c r="HWJ49"/>
      <c r="HWK49"/>
      <c r="HWL49"/>
      <c r="HWM49"/>
      <c r="HWN49"/>
      <c r="HWO49"/>
      <c r="HWP49"/>
      <c r="HWQ49"/>
      <c r="HWR49"/>
      <c r="HWS49"/>
      <c r="HWT49"/>
      <c r="HWU49"/>
      <c r="HWV49"/>
      <c r="HWW49"/>
      <c r="HWX49"/>
      <c r="HWY49"/>
      <c r="HWZ49"/>
      <c r="HXA49"/>
      <c r="HXB49"/>
      <c r="HXC49"/>
      <c r="HXD49"/>
      <c r="HXE49"/>
      <c r="HXF49"/>
      <c r="HXG49"/>
      <c r="HXH49"/>
      <c r="HXI49"/>
      <c r="HXJ49"/>
      <c r="HXK49"/>
      <c r="HXL49"/>
      <c r="HXM49"/>
      <c r="HXN49"/>
      <c r="HXO49"/>
      <c r="HXP49"/>
      <c r="HXQ49"/>
      <c r="HXR49"/>
      <c r="HXS49"/>
      <c r="HXT49"/>
      <c r="HXU49"/>
      <c r="HXV49"/>
      <c r="HXW49"/>
      <c r="HXX49"/>
      <c r="HXY49"/>
      <c r="HXZ49"/>
      <c r="HYA49"/>
      <c r="HYB49"/>
      <c r="HYC49"/>
      <c r="HYD49"/>
      <c r="HYE49"/>
      <c r="HYF49"/>
      <c r="HYG49"/>
      <c r="HYH49"/>
      <c r="HYI49"/>
      <c r="HYJ49"/>
      <c r="HYK49"/>
      <c r="HYL49"/>
      <c r="HYM49"/>
      <c r="HYN49"/>
      <c r="HYO49"/>
      <c r="HYP49"/>
      <c r="HYQ49"/>
      <c r="HYR49"/>
      <c r="HYS49"/>
      <c r="HYT49"/>
      <c r="HYU49"/>
      <c r="HYV49"/>
      <c r="HYW49"/>
      <c r="HYX49"/>
      <c r="HYY49"/>
      <c r="HYZ49"/>
      <c r="HZA49"/>
      <c r="HZB49"/>
      <c r="HZC49"/>
      <c r="HZD49"/>
      <c r="HZE49"/>
      <c r="HZF49"/>
      <c r="HZG49"/>
      <c r="HZH49"/>
      <c r="HZI49"/>
      <c r="HZJ49"/>
      <c r="HZK49"/>
      <c r="HZL49"/>
      <c r="HZM49"/>
      <c r="HZN49"/>
      <c r="HZO49"/>
      <c r="HZP49"/>
      <c r="HZQ49"/>
      <c r="HZR49"/>
      <c r="HZS49"/>
      <c r="HZT49"/>
      <c r="HZU49"/>
      <c r="HZV49"/>
      <c r="HZW49"/>
      <c r="HZX49"/>
      <c r="HZY49"/>
      <c r="HZZ49"/>
      <c r="IAA49"/>
      <c r="IAB49"/>
      <c r="IAC49"/>
      <c r="IAD49"/>
      <c r="IAE49"/>
      <c r="IAF49"/>
      <c r="IAG49"/>
      <c r="IAH49"/>
      <c r="IAI49"/>
      <c r="IAJ49"/>
      <c r="IAK49"/>
      <c r="IAL49"/>
      <c r="IAM49"/>
      <c r="IAN49"/>
      <c r="IAO49"/>
      <c r="IAP49"/>
      <c r="IAQ49"/>
      <c r="IAR49"/>
      <c r="IAS49"/>
      <c r="IAT49"/>
      <c r="IAU49"/>
      <c r="IAV49"/>
      <c r="IAW49"/>
      <c r="IAX49"/>
      <c r="IAY49"/>
      <c r="IAZ49"/>
      <c r="IBA49"/>
      <c r="IBB49"/>
      <c r="IBC49"/>
      <c r="IBD49"/>
      <c r="IBE49"/>
      <c r="IBF49"/>
      <c r="IBG49"/>
      <c r="IBH49"/>
      <c r="IBI49"/>
      <c r="IBJ49"/>
      <c r="IBK49"/>
      <c r="IBL49"/>
      <c r="IBM49"/>
      <c r="IBN49"/>
      <c r="IBO49"/>
      <c r="IBP49"/>
      <c r="IBQ49"/>
      <c r="IBR49"/>
      <c r="IBS49"/>
      <c r="IBT49"/>
      <c r="IBU49"/>
      <c r="IBV49"/>
      <c r="IBW49"/>
      <c r="IBX49"/>
      <c r="IBY49"/>
      <c r="IBZ49"/>
      <c r="ICA49"/>
      <c r="ICB49"/>
      <c r="ICC49"/>
      <c r="ICD49"/>
      <c r="ICE49"/>
      <c r="ICF49"/>
      <c r="ICG49"/>
      <c r="ICH49"/>
      <c r="ICI49"/>
      <c r="ICJ49"/>
      <c r="ICK49"/>
      <c r="ICL49"/>
      <c r="ICM49"/>
      <c r="ICN49"/>
      <c r="ICO49"/>
      <c r="ICP49"/>
      <c r="ICQ49"/>
      <c r="ICR49"/>
      <c r="ICS49"/>
      <c r="ICT49"/>
      <c r="ICU49"/>
      <c r="ICV49"/>
      <c r="ICW49"/>
      <c r="ICX49"/>
      <c r="ICY49"/>
      <c r="ICZ49"/>
      <c r="IDA49"/>
      <c r="IDB49"/>
      <c r="IDC49"/>
      <c r="IDD49"/>
      <c r="IDE49"/>
      <c r="IDF49"/>
      <c r="IDG49"/>
      <c r="IDH49"/>
      <c r="IDI49"/>
      <c r="IDJ49"/>
      <c r="IDK49"/>
      <c r="IDL49"/>
      <c r="IDM49"/>
      <c r="IDN49"/>
      <c r="IDO49"/>
      <c r="IDP49"/>
      <c r="IDQ49"/>
      <c r="IDR49"/>
      <c r="IDS49"/>
      <c r="IDT49"/>
      <c r="IDU49"/>
      <c r="IDV49"/>
      <c r="IDW49"/>
      <c r="IDX49"/>
      <c r="IDY49"/>
      <c r="IDZ49"/>
      <c r="IEA49"/>
      <c r="IEB49"/>
      <c r="IEC49"/>
      <c r="IED49"/>
      <c r="IEE49"/>
      <c r="IEF49"/>
      <c r="IEG49"/>
      <c r="IEH49"/>
      <c r="IEI49"/>
      <c r="IEJ49"/>
      <c r="IEK49"/>
      <c r="IEL49"/>
      <c r="IEM49"/>
      <c r="IEN49"/>
      <c r="IEO49"/>
      <c r="IEP49"/>
      <c r="IEQ49"/>
      <c r="IER49"/>
      <c r="IES49"/>
      <c r="IET49"/>
      <c r="IEU49"/>
      <c r="IEV49"/>
      <c r="IEW49"/>
      <c r="IEX49"/>
      <c r="IEY49"/>
      <c r="IEZ49"/>
      <c r="IFA49"/>
      <c r="IFB49"/>
      <c r="IFC49"/>
      <c r="IFD49"/>
      <c r="IFE49"/>
      <c r="IFF49"/>
      <c r="IFG49"/>
      <c r="IFH49"/>
      <c r="IFI49"/>
      <c r="IFJ49"/>
      <c r="IFK49"/>
      <c r="IFL49"/>
      <c r="IFM49"/>
      <c r="IFN49"/>
      <c r="IFO49"/>
      <c r="IFP49"/>
      <c r="IFQ49"/>
      <c r="IFR49"/>
      <c r="IFS49"/>
      <c r="IFT49"/>
      <c r="IFU49"/>
      <c r="IFV49"/>
      <c r="IFW49"/>
      <c r="IFX49"/>
      <c r="IFY49"/>
      <c r="IFZ49"/>
      <c r="IGA49"/>
      <c r="IGB49"/>
      <c r="IGC49"/>
      <c r="IGD49"/>
      <c r="IGE49"/>
      <c r="IGF49"/>
      <c r="IGG49"/>
      <c r="IGH49"/>
      <c r="IGI49"/>
      <c r="IGJ49"/>
      <c r="IGK49"/>
      <c r="IGL49"/>
      <c r="IGM49"/>
      <c r="IGN49"/>
      <c r="IGO49"/>
      <c r="IGP49"/>
      <c r="IGQ49"/>
      <c r="IGR49"/>
      <c r="IGS49"/>
      <c r="IGT49"/>
      <c r="IGU49"/>
      <c r="IGV49"/>
      <c r="IGW49"/>
      <c r="IGX49"/>
      <c r="IGY49"/>
      <c r="IGZ49"/>
      <c r="IHA49"/>
      <c r="IHB49"/>
      <c r="IHC49"/>
      <c r="IHD49"/>
      <c r="IHE49"/>
      <c r="IHF49"/>
      <c r="IHG49"/>
      <c r="IHH49"/>
      <c r="IHI49"/>
      <c r="IHJ49"/>
      <c r="IHK49"/>
      <c r="IHL49"/>
      <c r="IHM49"/>
      <c r="IHN49"/>
      <c r="IHO49"/>
      <c r="IHP49"/>
      <c r="IHQ49"/>
      <c r="IHR49"/>
      <c r="IHS49"/>
      <c r="IHT49"/>
      <c r="IHU49"/>
      <c r="IHV49"/>
      <c r="IHW49"/>
      <c r="IHX49"/>
      <c r="IHY49"/>
      <c r="IHZ49"/>
      <c r="IIA49"/>
      <c r="IIB49"/>
      <c r="IIC49"/>
      <c r="IID49"/>
      <c r="IIE49"/>
      <c r="IIF49"/>
      <c r="IIG49"/>
      <c r="IIH49"/>
      <c r="III49"/>
      <c r="IIJ49"/>
      <c r="IIK49"/>
      <c r="IIL49"/>
      <c r="IIM49"/>
      <c r="IIN49"/>
      <c r="IIO49"/>
      <c r="IIP49"/>
      <c r="IIQ49"/>
      <c r="IIR49"/>
      <c r="IIS49"/>
      <c r="IIT49"/>
      <c r="IIU49"/>
      <c r="IIV49"/>
      <c r="IIW49"/>
      <c r="IIX49"/>
      <c r="IIY49"/>
      <c r="IIZ49"/>
      <c r="IJA49"/>
      <c r="IJB49"/>
      <c r="IJC49"/>
      <c r="IJD49"/>
      <c r="IJE49"/>
      <c r="IJF49"/>
      <c r="IJG49"/>
      <c r="IJH49"/>
      <c r="IJI49"/>
      <c r="IJJ49"/>
      <c r="IJK49"/>
      <c r="IJL49"/>
      <c r="IJM49"/>
      <c r="IJN49"/>
      <c r="IJO49"/>
      <c r="IJP49"/>
      <c r="IJQ49"/>
      <c r="IJR49"/>
      <c r="IJS49"/>
      <c r="IJT49"/>
      <c r="IJU49"/>
      <c r="IJV49"/>
      <c r="IJW49"/>
      <c r="IJX49"/>
      <c r="IJY49"/>
      <c r="IJZ49"/>
      <c r="IKA49"/>
      <c r="IKB49"/>
      <c r="IKC49"/>
      <c r="IKD49"/>
      <c r="IKE49"/>
      <c r="IKF49"/>
      <c r="IKG49"/>
      <c r="IKH49"/>
      <c r="IKI49"/>
      <c r="IKJ49"/>
      <c r="IKK49"/>
      <c r="IKL49"/>
      <c r="IKM49"/>
      <c r="IKN49"/>
      <c r="IKO49"/>
      <c r="IKP49"/>
      <c r="IKQ49"/>
      <c r="IKR49"/>
      <c r="IKS49"/>
      <c r="IKT49"/>
      <c r="IKU49"/>
      <c r="IKV49"/>
      <c r="IKW49"/>
      <c r="IKX49"/>
      <c r="IKY49"/>
      <c r="IKZ49"/>
      <c r="ILA49"/>
      <c r="ILB49"/>
      <c r="ILC49"/>
      <c r="ILD49"/>
      <c r="ILE49"/>
      <c r="ILF49"/>
      <c r="ILG49"/>
      <c r="ILH49"/>
      <c r="ILI49"/>
      <c r="ILJ49"/>
      <c r="ILK49"/>
      <c r="ILL49"/>
      <c r="ILM49"/>
      <c r="ILN49"/>
      <c r="ILO49"/>
      <c r="ILP49"/>
      <c r="ILQ49"/>
      <c r="ILR49"/>
      <c r="ILS49"/>
      <c r="ILT49"/>
      <c r="ILU49"/>
      <c r="ILV49"/>
      <c r="ILW49"/>
      <c r="ILX49"/>
      <c r="ILY49"/>
      <c r="ILZ49"/>
      <c r="IMA49"/>
      <c r="IMB49"/>
      <c r="IMC49"/>
      <c r="IMD49"/>
      <c r="IME49"/>
      <c r="IMF49"/>
      <c r="IMG49"/>
      <c r="IMH49"/>
      <c r="IMI49"/>
      <c r="IMJ49"/>
      <c r="IMK49"/>
      <c r="IML49"/>
      <c r="IMM49"/>
      <c r="IMN49"/>
      <c r="IMO49"/>
      <c r="IMP49"/>
      <c r="IMQ49"/>
      <c r="IMR49"/>
      <c r="IMS49"/>
      <c r="IMT49"/>
      <c r="IMU49"/>
      <c r="IMV49"/>
      <c r="IMW49"/>
      <c r="IMX49"/>
      <c r="IMY49"/>
      <c r="IMZ49"/>
      <c r="INA49"/>
      <c r="INB49"/>
      <c r="INC49"/>
      <c r="IND49"/>
      <c r="INE49"/>
      <c r="INF49"/>
      <c r="ING49"/>
      <c r="INH49"/>
      <c r="INI49"/>
      <c r="INJ49"/>
      <c r="INK49"/>
      <c r="INL49"/>
      <c r="INM49"/>
      <c r="INN49"/>
      <c r="INO49"/>
      <c r="INP49"/>
      <c r="INQ49"/>
      <c r="INR49"/>
      <c r="INS49"/>
      <c r="INT49"/>
      <c r="INU49"/>
      <c r="INV49"/>
      <c r="INW49"/>
      <c r="INX49"/>
      <c r="INY49"/>
      <c r="INZ49"/>
      <c r="IOA49"/>
      <c r="IOB49"/>
      <c r="IOC49"/>
      <c r="IOD49"/>
      <c r="IOE49"/>
      <c r="IOF49"/>
      <c r="IOG49"/>
      <c r="IOH49"/>
      <c r="IOI49"/>
      <c r="IOJ49"/>
      <c r="IOK49"/>
      <c r="IOL49"/>
      <c r="IOM49"/>
      <c r="ION49"/>
      <c r="IOO49"/>
      <c r="IOP49"/>
      <c r="IOQ49"/>
      <c r="IOR49"/>
      <c r="IOS49"/>
      <c r="IOT49"/>
      <c r="IOU49"/>
      <c r="IOV49"/>
      <c r="IOW49"/>
      <c r="IOX49"/>
      <c r="IOY49"/>
      <c r="IOZ49"/>
      <c r="IPA49"/>
      <c r="IPB49"/>
      <c r="IPC49"/>
      <c r="IPD49"/>
      <c r="IPE49"/>
      <c r="IPF49"/>
      <c r="IPG49"/>
      <c r="IPH49"/>
      <c r="IPI49"/>
      <c r="IPJ49"/>
      <c r="IPK49"/>
      <c r="IPL49"/>
      <c r="IPM49"/>
      <c r="IPN49"/>
      <c r="IPO49"/>
      <c r="IPP49"/>
      <c r="IPQ49"/>
      <c r="IPR49"/>
      <c r="IPS49"/>
      <c r="IPT49"/>
      <c r="IPU49"/>
      <c r="IPV49"/>
      <c r="IPW49"/>
      <c r="IPX49"/>
      <c r="IPY49"/>
      <c r="IPZ49"/>
      <c r="IQA49"/>
      <c r="IQB49"/>
      <c r="IQC49"/>
      <c r="IQD49"/>
      <c r="IQE49"/>
      <c r="IQF49"/>
      <c r="IQG49"/>
      <c r="IQH49"/>
      <c r="IQI49"/>
      <c r="IQJ49"/>
      <c r="IQK49"/>
      <c r="IQL49"/>
      <c r="IQM49"/>
      <c r="IQN49"/>
      <c r="IQO49"/>
      <c r="IQP49"/>
      <c r="IQQ49"/>
      <c r="IQR49"/>
      <c r="IQS49"/>
      <c r="IQT49"/>
      <c r="IQU49"/>
      <c r="IQV49"/>
      <c r="IQW49"/>
      <c r="IQX49"/>
      <c r="IQY49"/>
      <c r="IQZ49"/>
      <c r="IRA49"/>
      <c r="IRB49"/>
      <c r="IRC49"/>
      <c r="IRD49"/>
      <c r="IRE49"/>
      <c r="IRF49"/>
      <c r="IRG49"/>
      <c r="IRH49"/>
      <c r="IRI49"/>
      <c r="IRJ49"/>
      <c r="IRK49"/>
      <c r="IRL49"/>
      <c r="IRM49"/>
      <c r="IRN49"/>
      <c r="IRO49"/>
      <c r="IRP49"/>
      <c r="IRQ49"/>
      <c r="IRR49"/>
      <c r="IRS49"/>
      <c r="IRT49"/>
      <c r="IRU49"/>
      <c r="IRV49"/>
      <c r="IRW49"/>
      <c r="IRX49"/>
      <c r="IRY49"/>
      <c r="IRZ49"/>
      <c r="ISA49"/>
      <c r="ISB49"/>
      <c r="ISC49"/>
      <c r="ISD49"/>
      <c r="ISE49"/>
      <c r="ISF49"/>
      <c r="ISG49"/>
      <c r="ISH49"/>
      <c r="ISI49"/>
      <c r="ISJ49"/>
      <c r="ISK49"/>
      <c r="ISL49"/>
      <c r="ISM49"/>
      <c r="ISN49"/>
      <c r="ISO49"/>
      <c r="ISP49"/>
      <c r="ISQ49"/>
      <c r="ISR49"/>
      <c r="ISS49"/>
      <c r="IST49"/>
      <c r="ISU49"/>
      <c r="ISV49"/>
      <c r="ISW49"/>
      <c r="ISX49"/>
      <c r="ISY49"/>
      <c r="ISZ49"/>
      <c r="ITA49"/>
      <c r="ITB49"/>
      <c r="ITC49"/>
      <c r="ITD49"/>
      <c r="ITE49"/>
      <c r="ITF49"/>
      <c r="ITG49"/>
      <c r="ITH49"/>
      <c r="ITI49"/>
      <c r="ITJ49"/>
      <c r="ITK49"/>
      <c r="ITL49"/>
      <c r="ITM49"/>
      <c r="ITN49"/>
      <c r="ITO49"/>
      <c r="ITP49"/>
      <c r="ITQ49"/>
      <c r="ITR49"/>
      <c r="ITS49"/>
      <c r="ITT49"/>
      <c r="ITU49"/>
      <c r="ITV49"/>
      <c r="ITW49"/>
      <c r="ITX49"/>
      <c r="ITY49"/>
      <c r="ITZ49"/>
      <c r="IUA49"/>
      <c r="IUB49"/>
      <c r="IUC49"/>
      <c r="IUD49"/>
      <c r="IUE49"/>
      <c r="IUF49"/>
      <c r="IUG49"/>
      <c r="IUH49"/>
      <c r="IUI49"/>
      <c r="IUJ49"/>
      <c r="IUK49"/>
      <c r="IUL49"/>
      <c r="IUM49"/>
      <c r="IUN49"/>
      <c r="IUO49"/>
      <c r="IUP49"/>
      <c r="IUQ49"/>
      <c r="IUR49"/>
      <c r="IUS49"/>
      <c r="IUT49"/>
      <c r="IUU49"/>
      <c r="IUV49"/>
      <c r="IUW49"/>
      <c r="IUX49"/>
      <c r="IUY49"/>
      <c r="IUZ49"/>
      <c r="IVA49"/>
      <c r="IVB49"/>
      <c r="IVC49"/>
      <c r="IVD49"/>
      <c r="IVE49"/>
      <c r="IVF49"/>
      <c r="IVG49"/>
      <c r="IVH49"/>
      <c r="IVI49"/>
      <c r="IVJ49"/>
      <c r="IVK49"/>
      <c r="IVL49"/>
      <c r="IVM49"/>
      <c r="IVN49"/>
      <c r="IVO49"/>
      <c r="IVP49"/>
      <c r="IVQ49"/>
      <c r="IVR49"/>
      <c r="IVS49"/>
      <c r="IVT49"/>
      <c r="IVU49"/>
      <c r="IVV49"/>
      <c r="IVW49"/>
      <c r="IVX49"/>
      <c r="IVY49"/>
      <c r="IVZ49"/>
      <c r="IWA49"/>
      <c r="IWB49"/>
      <c r="IWC49"/>
      <c r="IWD49"/>
      <c r="IWE49"/>
      <c r="IWF49"/>
      <c r="IWG49"/>
      <c r="IWH49"/>
      <c r="IWI49"/>
      <c r="IWJ49"/>
      <c r="IWK49"/>
      <c r="IWL49"/>
      <c r="IWM49"/>
      <c r="IWN49"/>
      <c r="IWO49"/>
      <c r="IWP49"/>
      <c r="IWQ49"/>
      <c r="IWR49"/>
      <c r="IWS49"/>
      <c r="IWT49"/>
      <c r="IWU49"/>
      <c r="IWV49"/>
      <c r="IWW49"/>
      <c r="IWX49"/>
      <c r="IWY49"/>
      <c r="IWZ49"/>
      <c r="IXA49"/>
      <c r="IXB49"/>
      <c r="IXC49"/>
      <c r="IXD49"/>
      <c r="IXE49"/>
      <c r="IXF49"/>
      <c r="IXG49"/>
      <c r="IXH49"/>
      <c r="IXI49"/>
      <c r="IXJ49"/>
      <c r="IXK49"/>
      <c r="IXL49"/>
      <c r="IXM49"/>
      <c r="IXN49"/>
      <c r="IXO49"/>
      <c r="IXP49"/>
      <c r="IXQ49"/>
      <c r="IXR49"/>
      <c r="IXS49"/>
      <c r="IXT49"/>
      <c r="IXU49"/>
      <c r="IXV49"/>
      <c r="IXW49"/>
      <c r="IXX49"/>
      <c r="IXY49"/>
      <c r="IXZ49"/>
      <c r="IYA49"/>
      <c r="IYB49"/>
      <c r="IYC49"/>
      <c r="IYD49"/>
      <c r="IYE49"/>
      <c r="IYF49"/>
      <c r="IYG49"/>
      <c r="IYH49"/>
      <c r="IYI49"/>
      <c r="IYJ49"/>
      <c r="IYK49"/>
      <c r="IYL49"/>
      <c r="IYM49"/>
      <c r="IYN49"/>
      <c r="IYO49"/>
      <c r="IYP49"/>
      <c r="IYQ49"/>
      <c r="IYR49"/>
      <c r="IYS49"/>
      <c r="IYT49"/>
      <c r="IYU49"/>
      <c r="IYV49"/>
      <c r="IYW49"/>
      <c r="IYX49"/>
      <c r="IYY49"/>
      <c r="IYZ49"/>
      <c r="IZA49"/>
      <c r="IZB49"/>
      <c r="IZC49"/>
      <c r="IZD49"/>
      <c r="IZE49"/>
      <c r="IZF49"/>
      <c r="IZG49"/>
      <c r="IZH49"/>
      <c r="IZI49"/>
      <c r="IZJ49"/>
      <c r="IZK49"/>
      <c r="IZL49"/>
      <c r="IZM49"/>
      <c r="IZN49"/>
      <c r="IZO49"/>
      <c r="IZP49"/>
      <c r="IZQ49"/>
      <c r="IZR49"/>
      <c r="IZS49"/>
      <c r="IZT49"/>
      <c r="IZU49"/>
      <c r="IZV49"/>
      <c r="IZW49"/>
      <c r="IZX49"/>
      <c r="IZY49"/>
      <c r="IZZ49"/>
      <c r="JAA49"/>
      <c r="JAB49"/>
      <c r="JAC49"/>
      <c r="JAD49"/>
      <c r="JAE49"/>
      <c r="JAF49"/>
      <c r="JAG49"/>
      <c r="JAH49"/>
      <c r="JAI49"/>
      <c r="JAJ49"/>
      <c r="JAK49"/>
      <c r="JAL49"/>
      <c r="JAM49"/>
      <c r="JAN49"/>
      <c r="JAO49"/>
      <c r="JAP49"/>
      <c r="JAQ49"/>
      <c r="JAR49"/>
      <c r="JAS49"/>
      <c r="JAT49"/>
      <c r="JAU49"/>
      <c r="JAV49"/>
      <c r="JAW49"/>
      <c r="JAX49"/>
      <c r="JAY49"/>
      <c r="JAZ49"/>
      <c r="JBA49"/>
      <c r="JBB49"/>
      <c r="JBC49"/>
      <c r="JBD49"/>
      <c r="JBE49"/>
      <c r="JBF49"/>
      <c r="JBG49"/>
      <c r="JBH49"/>
      <c r="JBI49"/>
      <c r="JBJ49"/>
      <c r="JBK49"/>
      <c r="JBL49"/>
      <c r="JBM49"/>
      <c r="JBN49"/>
      <c r="JBO49"/>
      <c r="JBP49"/>
      <c r="JBQ49"/>
      <c r="JBR49"/>
      <c r="JBS49"/>
      <c r="JBT49"/>
      <c r="JBU49"/>
      <c r="JBV49"/>
      <c r="JBW49"/>
      <c r="JBX49"/>
      <c r="JBY49"/>
      <c r="JBZ49"/>
      <c r="JCA49"/>
      <c r="JCB49"/>
      <c r="JCC49"/>
      <c r="JCD49"/>
      <c r="JCE49"/>
      <c r="JCF49"/>
      <c r="JCG49"/>
      <c r="JCH49"/>
      <c r="JCI49"/>
      <c r="JCJ49"/>
      <c r="JCK49"/>
      <c r="JCL49"/>
      <c r="JCM49"/>
      <c r="JCN49"/>
      <c r="JCO49"/>
      <c r="JCP49"/>
      <c r="JCQ49"/>
      <c r="JCR49"/>
      <c r="JCS49"/>
      <c r="JCT49"/>
      <c r="JCU49"/>
      <c r="JCV49"/>
      <c r="JCW49"/>
      <c r="JCX49"/>
      <c r="JCY49"/>
      <c r="JCZ49"/>
      <c r="JDA49"/>
      <c r="JDB49"/>
      <c r="JDC49"/>
      <c r="JDD49"/>
      <c r="JDE49"/>
      <c r="JDF49"/>
      <c r="JDG49"/>
      <c r="JDH49"/>
      <c r="JDI49"/>
      <c r="JDJ49"/>
      <c r="JDK49"/>
      <c r="JDL49"/>
      <c r="JDM49"/>
      <c r="JDN49"/>
      <c r="JDO49"/>
      <c r="JDP49"/>
      <c r="JDQ49"/>
      <c r="JDR49"/>
      <c r="JDS49"/>
      <c r="JDT49"/>
      <c r="JDU49"/>
      <c r="JDV49"/>
      <c r="JDW49"/>
      <c r="JDX49"/>
      <c r="JDY49"/>
      <c r="JDZ49"/>
      <c r="JEA49"/>
      <c r="JEB49"/>
      <c r="JEC49"/>
      <c r="JED49"/>
      <c r="JEE49"/>
      <c r="JEF49"/>
      <c r="JEG49"/>
      <c r="JEH49"/>
      <c r="JEI49"/>
      <c r="JEJ49"/>
      <c r="JEK49"/>
      <c r="JEL49"/>
      <c r="JEM49"/>
      <c r="JEN49"/>
      <c r="JEO49"/>
      <c r="JEP49"/>
      <c r="JEQ49"/>
      <c r="JER49"/>
      <c r="JES49"/>
      <c r="JET49"/>
      <c r="JEU49"/>
      <c r="JEV49"/>
      <c r="JEW49"/>
      <c r="JEX49"/>
      <c r="JEY49"/>
      <c r="JEZ49"/>
      <c r="JFA49"/>
      <c r="JFB49"/>
      <c r="JFC49"/>
      <c r="JFD49"/>
      <c r="JFE49"/>
      <c r="JFF49"/>
      <c r="JFG49"/>
      <c r="JFH49"/>
      <c r="JFI49"/>
      <c r="JFJ49"/>
      <c r="JFK49"/>
      <c r="JFL49"/>
      <c r="JFM49"/>
      <c r="JFN49"/>
      <c r="JFO49"/>
      <c r="JFP49"/>
      <c r="JFQ49"/>
      <c r="JFR49"/>
      <c r="JFS49"/>
      <c r="JFT49"/>
      <c r="JFU49"/>
      <c r="JFV49"/>
      <c r="JFW49"/>
      <c r="JFX49"/>
      <c r="JFY49"/>
      <c r="JFZ49"/>
      <c r="JGA49"/>
      <c r="JGB49"/>
      <c r="JGC49"/>
      <c r="JGD49"/>
      <c r="JGE49"/>
      <c r="JGF49"/>
      <c r="JGG49"/>
      <c r="JGH49"/>
      <c r="JGI49"/>
      <c r="JGJ49"/>
      <c r="JGK49"/>
      <c r="JGL49"/>
      <c r="JGM49"/>
      <c r="JGN49"/>
      <c r="JGO49"/>
      <c r="JGP49"/>
      <c r="JGQ49"/>
      <c r="JGR49"/>
      <c r="JGS49"/>
      <c r="JGT49"/>
      <c r="JGU49"/>
      <c r="JGV49"/>
      <c r="JGW49"/>
      <c r="JGX49"/>
      <c r="JGY49"/>
      <c r="JGZ49"/>
      <c r="JHA49"/>
      <c r="JHB49"/>
      <c r="JHC49"/>
      <c r="JHD49"/>
      <c r="JHE49"/>
      <c r="JHF49"/>
      <c r="JHG49"/>
      <c r="JHH49"/>
      <c r="JHI49"/>
      <c r="JHJ49"/>
      <c r="JHK49"/>
      <c r="JHL49"/>
      <c r="JHM49"/>
      <c r="JHN49"/>
      <c r="JHO49"/>
      <c r="JHP49"/>
      <c r="JHQ49"/>
      <c r="JHR49"/>
      <c r="JHS49"/>
      <c r="JHT49"/>
      <c r="JHU49"/>
      <c r="JHV49"/>
      <c r="JHW49"/>
      <c r="JHX49"/>
      <c r="JHY49"/>
      <c r="JHZ49"/>
      <c r="JIA49"/>
      <c r="JIB49"/>
      <c r="JIC49"/>
      <c r="JID49"/>
      <c r="JIE49"/>
      <c r="JIF49"/>
      <c r="JIG49"/>
      <c r="JIH49"/>
      <c r="JII49"/>
      <c r="JIJ49"/>
      <c r="JIK49"/>
      <c r="JIL49"/>
      <c r="JIM49"/>
      <c r="JIN49"/>
      <c r="JIO49"/>
      <c r="JIP49"/>
      <c r="JIQ49"/>
      <c r="JIR49"/>
      <c r="JIS49"/>
      <c r="JIT49"/>
      <c r="JIU49"/>
      <c r="JIV49"/>
      <c r="JIW49"/>
      <c r="JIX49"/>
      <c r="JIY49"/>
      <c r="JIZ49"/>
      <c r="JJA49"/>
      <c r="JJB49"/>
      <c r="JJC49"/>
      <c r="JJD49"/>
      <c r="JJE49"/>
      <c r="JJF49"/>
      <c r="JJG49"/>
      <c r="JJH49"/>
      <c r="JJI49"/>
      <c r="JJJ49"/>
      <c r="JJK49"/>
      <c r="JJL49"/>
      <c r="JJM49"/>
      <c r="JJN49"/>
      <c r="JJO49"/>
      <c r="JJP49"/>
      <c r="JJQ49"/>
      <c r="JJR49"/>
      <c r="JJS49"/>
      <c r="JJT49"/>
      <c r="JJU49"/>
      <c r="JJV49"/>
      <c r="JJW49"/>
      <c r="JJX49"/>
      <c r="JJY49"/>
      <c r="JJZ49"/>
      <c r="JKA49"/>
      <c r="JKB49"/>
      <c r="JKC49"/>
      <c r="JKD49"/>
      <c r="JKE49"/>
      <c r="JKF49"/>
      <c r="JKG49"/>
      <c r="JKH49"/>
      <c r="JKI49"/>
      <c r="JKJ49"/>
      <c r="JKK49"/>
      <c r="JKL49"/>
      <c r="JKM49"/>
      <c r="JKN49"/>
      <c r="JKO49"/>
      <c r="JKP49"/>
      <c r="JKQ49"/>
      <c r="JKR49"/>
      <c r="JKS49"/>
      <c r="JKT49"/>
      <c r="JKU49"/>
      <c r="JKV49"/>
      <c r="JKW49"/>
      <c r="JKX49"/>
      <c r="JKY49"/>
      <c r="JKZ49"/>
      <c r="JLA49"/>
      <c r="JLB49"/>
      <c r="JLC49"/>
      <c r="JLD49"/>
      <c r="JLE49"/>
      <c r="JLF49"/>
      <c r="JLG49"/>
      <c r="JLH49"/>
      <c r="JLI49"/>
      <c r="JLJ49"/>
      <c r="JLK49"/>
      <c r="JLL49"/>
      <c r="JLM49"/>
      <c r="JLN49"/>
      <c r="JLO49"/>
      <c r="JLP49"/>
      <c r="JLQ49"/>
      <c r="JLR49"/>
      <c r="JLS49"/>
      <c r="JLT49"/>
      <c r="JLU49"/>
      <c r="JLV49"/>
      <c r="JLW49"/>
      <c r="JLX49"/>
      <c r="JLY49"/>
      <c r="JLZ49"/>
      <c r="JMA49"/>
      <c r="JMB49"/>
      <c r="JMC49"/>
      <c r="JMD49"/>
      <c r="JME49"/>
      <c r="JMF49"/>
      <c r="JMG49"/>
      <c r="JMH49"/>
      <c r="JMI49"/>
      <c r="JMJ49"/>
      <c r="JMK49"/>
      <c r="JML49"/>
      <c r="JMM49"/>
      <c r="JMN49"/>
      <c r="JMO49"/>
      <c r="JMP49"/>
      <c r="JMQ49"/>
      <c r="JMR49"/>
      <c r="JMS49"/>
      <c r="JMT49"/>
      <c r="JMU49"/>
      <c r="JMV49"/>
      <c r="JMW49"/>
      <c r="JMX49"/>
      <c r="JMY49"/>
      <c r="JMZ49"/>
      <c r="JNA49"/>
      <c r="JNB49"/>
      <c r="JNC49"/>
      <c r="JND49"/>
      <c r="JNE49"/>
      <c r="JNF49"/>
      <c r="JNG49"/>
      <c r="JNH49"/>
      <c r="JNI49"/>
      <c r="JNJ49"/>
      <c r="JNK49"/>
      <c r="JNL49"/>
      <c r="JNM49"/>
      <c r="JNN49"/>
      <c r="JNO49"/>
      <c r="JNP49"/>
      <c r="JNQ49"/>
      <c r="JNR49"/>
      <c r="JNS49"/>
      <c r="JNT49"/>
      <c r="JNU49"/>
      <c r="JNV49"/>
      <c r="JNW49"/>
      <c r="JNX49"/>
      <c r="JNY49"/>
      <c r="JNZ49"/>
      <c r="JOA49"/>
      <c r="JOB49"/>
      <c r="JOC49"/>
      <c r="JOD49"/>
      <c r="JOE49"/>
      <c r="JOF49"/>
      <c r="JOG49"/>
      <c r="JOH49"/>
      <c r="JOI49"/>
      <c r="JOJ49"/>
      <c r="JOK49"/>
      <c r="JOL49"/>
      <c r="JOM49"/>
      <c r="JON49"/>
      <c r="JOO49"/>
      <c r="JOP49"/>
      <c r="JOQ49"/>
      <c r="JOR49"/>
      <c r="JOS49"/>
      <c r="JOT49"/>
      <c r="JOU49"/>
      <c r="JOV49"/>
      <c r="JOW49"/>
      <c r="JOX49"/>
      <c r="JOY49"/>
      <c r="JOZ49"/>
      <c r="JPA49"/>
      <c r="JPB49"/>
      <c r="JPC49"/>
      <c r="JPD49"/>
      <c r="JPE49"/>
      <c r="JPF49"/>
      <c r="JPG49"/>
      <c r="JPH49"/>
      <c r="JPI49"/>
      <c r="JPJ49"/>
      <c r="JPK49"/>
      <c r="JPL49"/>
      <c r="JPM49"/>
      <c r="JPN49"/>
      <c r="JPO49"/>
      <c r="JPP49"/>
      <c r="JPQ49"/>
      <c r="JPR49"/>
      <c r="JPS49"/>
      <c r="JPT49"/>
      <c r="JPU49"/>
      <c r="JPV49"/>
      <c r="JPW49"/>
      <c r="JPX49"/>
      <c r="JPY49"/>
      <c r="JPZ49"/>
      <c r="JQA49"/>
      <c r="JQB49"/>
      <c r="JQC49"/>
      <c r="JQD49"/>
      <c r="JQE49"/>
      <c r="JQF49"/>
      <c r="JQG49"/>
      <c r="JQH49"/>
      <c r="JQI49"/>
      <c r="JQJ49"/>
      <c r="JQK49"/>
      <c r="JQL49"/>
      <c r="JQM49"/>
      <c r="JQN49"/>
      <c r="JQO49"/>
      <c r="JQP49"/>
      <c r="JQQ49"/>
      <c r="JQR49"/>
      <c r="JQS49"/>
      <c r="JQT49"/>
      <c r="JQU49"/>
      <c r="JQV49"/>
      <c r="JQW49"/>
      <c r="JQX49"/>
      <c r="JQY49"/>
      <c r="JQZ49"/>
      <c r="JRA49"/>
      <c r="JRB49"/>
      <c r="JRC49"/>
      <c r="JRD49"/>
      <c r="JRE49"/>
      <c r="JRF49"/>
      <c r="JRG49"/>
      <c r="JRH49"/>
      <c r="JRI49"/>
      <c r="JRJ49"/>
      <c r="JRK49"/>
      <c r="JRL49"/>
      <c r="JRM49"/>
      <c r="JRN49"/>
      <c r="JRO49"/>
      <c r="JRP49"/>
      <c r="JRQ49"/>
      <c r="JRR49"/>
      <c r="JRS49"/>
      <c r="JRT49"/>
      <c r="JRU49"/>
      <c r="JRV49"/>
      <c r="JRW49"/>
      <c r="JRX49"/>
      <c r="JRY49"/>
      <c r="JRZ49"/>
      <c r="JSA49"/>
      <c r="JSB49"/>
      <c r="JSC49"/>
      <c r="JSD49"/>
      <c r="JSE49"/>
      <c r="JSF49"/>
      <c r="JSG49"/>
      <c r="JSH49"/>
      <c r="JSI49"/>
      <c r="JSJ49"/>
      <c r="JSK49"/>
      <c r="JSL49"/>
      <c r="JSM49"/>
      <c r="JSN49"/>
      <c r="JSO49"/>
      <c r="JSP49"/>
      <c r="JSQ49"/>
      <c r="JSR49"/>
      <c r="JSS49"/>
      <c r="JST49"/>
      <c r="JSU49"/>
      <c r="JSV49"/>
      <c r="JSW49"/>
      <c r="JSX49"/>
      <c r="JSY49"/>
      <c r="JSZ49"/>
      <c r="JTA49"/>
      <c r="JTB49"/>
      <c r="JTC49"/>
      <c r="JTD49"/>
      <c r="JTE49"/>
      <c r="JTF49"/>
      <c r="JTG49"/>
      <c r="JTH49"/>
      <c r="JTI49"/>
      <c r="JTJ49"/>
      <c r="JTK49"/>
      <c r="JTL49"/>
      <c r="JTM49"/>
      <c r="JTN49"/>
      <c r="JTO49"/>
      <c r="JTP49"/>
      <c r="JTQ49"/>
      <c r="JTR49"/>
      <c r="JTS49"/>
      <c r="JTT49"/>
      <c r="JTU49"/>
      <c r="JTV49"/>
      <c r="JTW49"/>
      <c r="JTX49"/>
      <c r="JTY49"/>
      <c r="JTZ49"/>
      <c r="JUA49"/>
      <c r="JUB49"/>
      <c r="JUC49"/>
      <c r="JUD49"/>
      <c r="JUE49"/>
      <c r="JUF49"/>
      <c r="JUG49"/>
      <c r="JUH49"/>
      <c r="JUI49"/>
      <c r="JUJ49"/>
      <c r="JUK49"/>
      <c r="JUL49"/>
      <c r="JUM49"/>
      <c r="JUN49"/>
      <c r="JUO49"/>
      <c r="JUP49"/>
      <c r="JUQ49"/>
      <c r="JUR49"/>
      <c r="JUS49"/>
      <c r="JUT49"/>
      <c r="JUU49"/>
      <c r="JUV49"/>
      <c r="JUW49"/>
      <c r="JUX49"/>
      <c r="JUY49"/>
      <c r="JUZ49"/>
      <c r="JVA49"/>
      <c r="JVB49"/>
      <c r="JVC49"/>
      <c r="JVD49"/>
      <c r="JVE49"/>
      <c r="JVF49"/>
      <c r="JVG49"/>
      <c r="JVH49"/>
      <c r="JVI49"/>
      <c r="JVJ49"/>
      <c r="JVK49"/>
      <c r="JVL49"/>
      <c r="JVM49"/>
      <c r="JVN49"/>
      <c r="JVO49"/>
      <c r="JVP49"/>
      <c r="JVQ49"/>
      <c r="JVR49"/>
      <c r="JVS49"/>
      <c r="JVT49"/>
      <c r="JVU49"/>
      <c r="JVV49"/>
      <c r="JVW49"/>
      <c r="JVX49"/>
      <c r="JVY49"/>
      <c r="JVZ49"/>
      <c r="JWA49"/>
      <c r="JWB49"/>
      <c r="JWC49"/>
      <c r="JWD49"/>
      <c r="JWE49"/>
      <c r="JWF49"/>
      <c r="JWG49"/>
      <c r="JWH49"/>
      <c r="JWI49"/>
      <c r="JWJ49"/>
      <c r="JWK49"/>
      <c r="JWL49"/>
      <c r="JWM49"/>
      <c r="JWN49"/>
      <c r="JWO49"/>
      <c r="JWP49"/>
      <c r="JWQ49"/>
      <c r="JWR49"/>
      <c r="JWS49"/>
      <c r="JWT49"/>
      <c r="JWU49"/>
      <c r="JWV49"/>
      <c r="JWW49"/>
      <c r="JWX49"/>
      <c r="JWY49"/>
      <c r="JWZ49"/>
      <c r="JXA49"/>
      <c r="JXB49"/>
      <c r="JXC49"/>
      <c r="JXD49"/>
      <c r="JXE49"/>
      <c r="JXF49"/>
      <c r="JXG49"/>
      <c r="JXH49"/>
      <c r="JXI49"/>
      <c r="JXJ49"/>
      <c r="JXK49"/>
      <c r="JXL49"/>
      <c r="JXM49"/>
      <c r="JXN49"/>
      <c r="JXO49"/>
      <c r="JXP49"/>
      <c r="JXQ49"/>
      <c r="JXR49"/>
      <c r="JXS49"/>
      <c r="JXT49"/>
      <c r="JXU49"/>
      <c r="JXV49"/>
      <c r="JXW49"/>
      <c r="JXX49"/>
      <c r="JXY49"/>
      <c r="JXZ49"/>
      <c r="JYA49"/>
      <c r="JYB49"/>
      <c r="JYC49"/>
      <c r="JYD49"/>
      <c r="JYE49"/>
      <c r="JYF49"/>
      <c r="JYG49"/>
      <c r="JYH49"/>
      <c r="JYI49"/>
      <c r="JYJ49"/>
      <c r="JYK49"/>
      <c r="JYL49"/>
      <c r="JYM49"/>
      <c r="JYN49"/>
      <c r="JYO49"/>
      <c r="JYP49"/>
      <c r="JYQ49"/>
      <c r="JYR49"/>
      <c r="JYS49"/>
      <c r="JYT49"/>
      <c r="JYU49"/>
      <c r="JYV49"/>
      <c r="JYW49"/>
      <c r="JYX49"/>
      <c r="JYY49"/>
      <c r="JYZ49"/>
      <c r="JZA49"/>
      <c r="JZB49"/>
      <c r="JZC49"/>
      <c r="JZD49"/>
      <c r="JZE49"/>
      <c r="JZF49"/>
      <c r="JZG49"/>
      <c r="JZH49"/>
      <c r="JZI49"/>
      <c r="JZJ49"/>
      <c r="JZK49"/>
      <c r="JZL49"/>
      <c r="JZM49"/>
      <c r="JZN49"/>
      <c r="JZO49"/>
      <c r="JZP49"/>
      <c r="JZQ49"/>
      <c r="JZR49"/>
      <c r="JZS49"/>
      <c r="JZT49"/>
      <c r="JZU49"/>
      <c r="JZV49"/>
      <c r="JZW49"/>
      <c r="JZX49"/>
      <c r="JZY49"/>
      <c r="JZZ49"/>
      <c r="KAA49"/>
      <c r="KAB49"/>
      <c r="KAC49"/>
      <c r="KAD49"/>
      <c r="KAE49"/>
      <c r="KAF49"/>
      <c r="KAG49"/>
      <c r="KAH49"/>
      <c r="KAI49"/>
      <c r="KAJ49"/>
      <c r="KAK49"/>
      <c r="KAL49"/>
      <c r="KAM49"/>
      <c r="KAN49"/>
      <c r="KAO49"/>
      <c r="KAP49"/>
      <c r="KAQ49"/>
      <c r="KAR49"/>
      <c r="KAS49"/>
      <c r="KAT49"/>
      <c r="KAU49"/>
      <c r="KAV49"/>
      <c r="KAW49"/>
      <c r="KAX49"/>
      <c r="KAY49"/>
      <c r="KAZ49"/>
      <c r="KBA49"/>
      <c r="KBB49"/>
      <c r="KBC49"/>
      <c r="KBD49"/>
      <c r="KBE49"/>
      <c r="KBF49"/>
      <c r="KBG49"/>
      <c r="KBH49"/>
      <c r="KBI49"/>
      <c r="KBJ49"/>
      <c r="KBK49"/>
      <c r="KBL49"/>
      <c r="KBM49"/>
      <c r="KBN49"/>
      <c r="KBO49"/>
      <c r="KBP49"/>
      <c r="KBQ49"/>
      <c r="KBR49"/>
      <c r="KBS49"/>
      <c r="KBT49"/>
      <c r="KBU49"/>
      <c r="KBV49"/>
      <c r="KBW49"/>
      <c r="KBX49"/>
      <c r="KBY49"/>
      <c r="KBZ49"/>
      <c r="KCA49"/>
      <c r="KCB49"/>
      <c r="KCC49"/>
      <c r="KCD49"/>
      <c r="KCE49"/>
      <c r="KCF49"/>
      <c r="KCG49"/>
      <c r="KCH49"/>
      <c r="KCI49"/>
      <c r="KCJ49"/>
      <c r="KCK49"/>
      <c r="KCL49"/>
      <c r="KCM49"/>
      <c r="KCN49"/>
      <c r="KCO49"/>
      <c r="KCP49"/>
      <c r="KCQ49"/>
      <c r="KCR49"/>
      <c r="KCS49"/>
      <c r="KCT49"/>
      <c r="KCU49"/>
      <c r="KCV49"/>
      <c r="KCW49"/>
      <c r="KCX49"/>
      <c r="KCY49"/>
      <c r="KCZ49"/>
      <c r="KDA49"/>
      <c r="KDB49"/>
      <c r="KDC49"/>
      <c r="KDD49"/>
      <c r="KDE49"/>
      <c r="KDF49"/>
      <c r="KDG49"/>
      <c r="KDH49"/>
      <c r="KDI49"/>
      <c r="KDJ49"/>
      <c r="KDK49"/>
      <c r="KDL49"/>
      <c r="KDM49"/>
      <c r="KDN49"/>
      <c r="KDO49"/>
      <c r="KDP49"/>
      <c r="KDQ49"/>
      <c r="KDR49"/>
      <c r="KDS49"/>
      <c r="KDT49"/>
      <c r="KDU49"/>
      <c r="KDV49"/>
      <c r="KDW49"/>
      <c r="KDX49"/>
      <c r="KDY49"/>
      <c r="KDZ49"/>
      <c r="KEA49"/>
      <c r="KEB49"/>
      <c r="KEC49"/>
      <c r="KED49"/>
      <c r="KEE49"/>
      <c r="KEF49"/>
      <c r="KEG49"/>
      <c r="KEH49"/>
      <c r="KEI49"/>
      <c r="KEJ49"/>
      <c r="KEK49"/>
      <c r="KEL49"/>
      <c r="KEM49"/>
      <c r="KEN49"/>
      <c r="KEO49"/>
      <c r="KEP49"/>
      <c r="KEQ49"/>
      <c r="KER49"/>
      <c r="KES49"/>
      <c r="KET49"/>
      <c r="KEU49"/>
      <c r="KEV49"/>
      <c r="KEW49"/>
      <c r="KEX49"/>
      <c r="KEY49"/>
      <c r="KEZ49"/>
      <c r="KFA49"/>
      <c r="KFB49"/>
      <c r="KFC49"/>
      <c r="KFD49"/>
      <c r="KFE49"/>
      <c r="KFF49"/>
      <c r="KFG49"/>
      <c r="KFH49"/>
      <c r="KFI49"/>
      <c r="KFJ49"/>
      <c r="KFK49"/>
      <c r="KFL49"/>
      <c r="KFM49"/>
      <c r="KFN49"/>
      <c r="KFO49"/>
      <c r="KFP49"/>
      <c r="KFQ49"/>
      <c r="KFR49"/>
      <c r="KFS49"/>
      <c r="KFT49"/>
      <c r="KFU49"/>
      <c r="KFV49"/>
      <c r="KFW49"/>
      <c r="KFX49"/>
      <c r="KFY49"/>
      <c r="KFZ49"/>
      <c r="KGA49"/>
      <c r="KGB49"/>
      <c r="KGC49"/>
      <c r="KGD49"/>
      <c r="KGE49"/>
      <c r="KGF49"/>
      <c r="KGG49"/>
      <c r="KGH49"/>
      <c r="KGI49"/>
      <c r="KGJ49"/>
      <c r="KGK49"/>
      <c r="KGL49"/>
      <c r="KGM49"/>
      <c r="KGN49"/>
      <c r="KGO49"/>
      <c r="KGP49"/>
      <c r="KGQ49"/>
      <c r="KGR49"/>
      <c r="KGS49"/>
      <c r="KGT49"/>
      <c r="KGU49"/>
      <c r="KGV49"/>
      <c r="KGW49"/>
      <c r="KGX49"/>
      <c r="KGY49"/>
      <c r="KGZ49"/>
      <c r="KHA49"/>
      <c r="KHB49"/>
      <c r="KHC49"/>
      <c r="KHD49"/>
      <c r="KHE49"/>
      <c r="KHF49"/>
      <c r="KHG49"/>
      <c r="KHH49"/>
      <c r="KHI49"/>
      <c r="KHJ49"/>
      <c r="KHK49"/>
      <c r="KHL49"/>
      <c r="KHM49"/>
      <c r="KHN49"/>
      <c r="KHO49"/>
      <c r="KHP49"/>
      <c r="KHQ49"/>
      <c r="KHR49"/>
      <c r="KHS49"/>
      <c r="KHT49"/>
      <c r="KHU49"/>
      <c r="KHV49"/>
      <c r="KHW49"/>
      <c r="KHX49"/>
      <c r="KHY49"/>
      <c r="KHZ49"/>
      <c r="KIA49"/>
      <c r="KIB49"/>
      <c r="KIC49"/>
      <c r="KID49"/>
      <c r="KIE49"/>
      <c r="KIF49"/>
      <c r="KIG49"/>
      <c r="KIH49"/>
      <c r="KII49"/>
      <c r="KIJ49"/>
      <c r="KIK49"/>
      <c r="KIL49"/>
      <c r="KIM49"/>
      <c r="KIN49"/>
      <c r="KIO49"/>
      <c r="KIP49"/>
      <c r="KIQ49"/>
      <c r="KIR49"/>
      <c r="KIS49"/>
      <c r="KIT49"/>
      <c r="KIU49"/>
      <c r="KIV49"/>
      <c r="KIW49"/>
      <c r="KIX49"/>
      <c r="KIY49"/>
      <c r="KIZ49"/>
      <c r="KJA49"/>
      <c r="KJB49"/>
      <c r="KJC49"/>
      <c r="KJD49"/>
      <c r="KJE49"/>
      <c r="KJF49"/>
      <c r="KJG49"/>
      <c r="KJH49"/>
      <c r="KJI49"/>
      <c r="KJJ49"/>
      <c r="KJK49"/>
      <c r="KJL49"/>
      <c r="KJM49"/>
      <c r="KJN49"/>
      <c r="KJO49"/>
      <c r="KJP49"/>
      <c r="KJQ49"/>
      <c r="KJR49"/>
      <c r="KJS49"/>
      <c r="KJT49"/>
      <c r="KJU49"/>
      <c r="KJV49"/>
      <c r="KJW49"/>
      <c r="KJX49"/>
      <c r="KJY49"/>
      <c r="KJZ49"/>
      <c r="KKA49"/>
      <c r="KKB49"/>
      <c r="KKC49"/>
      <c r="KKD49"/>
      <c r="KKE49"/>
      <c r="KKF49"/>
      <c r="KKG49"/>
      <c r="KKH49"/>
      <c r="KKI49"/>
      <c r="KKJ49"/>
      <c r="KKK49"/>
      <c r="KKL49"/>
      <c r="KKM49"/>
      <c r="KKN49"/>
      <c r="KKO49"/>
      <c r="KKP49"/>
      <c r="KKQ49"/>
      <c r="KKR49"/>
      <c r="KKS49"/>
      <c r="KKT49"/>
      <c r="KKU49"/>
      <c r="KKV49"/>
      <c r="KKW49"/>
      <c r="KKX49"/>
      <c r="KKY49"/>
      <c r="KKZ49"/>
      <c r="KLA49"/>
      <c r="KLB49"/>
      <c r="KLC49"/>
      <c r="KLD49"/>
      <c r="KLE49"/>
      <c r="KLF49"/>
      <c r="KLG49"/>
      <c r="KLH49"/>
      <c r="KLI49"/>
      <c r="KLJ49"/>
      <c r="KLK49"/>
      <c r="KLL49"/>
      <c r="KLM49"/>
      <c r="KLN49"/>
      <c r="KLO49"/>
      <c r="KLP49"/>
      <c r="KLQ49"/>
      <c r="KLR49"/>
      <c r="KLS49"/>
      <c r="KLT49"/>
      <c r="KLU49"/>
      <c r="KLV49"/>
      <c r="KLW49"/>
      <c r="KLX49"/>
      <c r="KLY49"/>
      <c r="KLZ49"/>
      <c r="KMA49"/>
      <c r="KMB49"/>
      <c r="KMC49"/>
      <c r="KMD49"/>
      <c r="KME49"/>
      <c r="KMF49"/>
      <c r="KMG49"/>
      <c r="KMH49"/>
      <c r="KMI49"/>
      <c r="KMJ49"/>
      <c r="KMK49"/>
      <c r="KML49"/>
      <c r="KMM49"/>
      <c r="KMN49"/>
      <c r="KMO49"/>
      <c r="KMP49"/>
      <c r="KMQ49"/>
      <c r="KMR49"/>
      <c r="KMS49"/>
      <c r="KMT49"/>
      <c r="KMU49"/>
      <c r="KMV49"/>
      <c r="KMW49"/>
      <c r="KMX49"/>
      <c r="KMY49"/>
      <c r="KMZ49"/>
      <c r="KNA49"/>
      <c r="KNB49"/>
      <c r="KNC49"/>
      <c r="KND49"/>
      <c r="KNE49"/>
      <c r="KNF49"/>
      <c r="KNG49"/>
      <c r="KNH49"/>
      <c r="KNI49"/>
      <c r="KNJ49"/>
      <c r="KNK49"/>
      <c r="KNL49"/>
      <c r="KNM49"/>
      <c r="KNN49"/>
      <c r="KNO49"/>
      <c r="KNP49"/>
      <c r="KNQ49"/>
      <c r="KNR49"/>
      <c r="KNS49"/>
      <c r="KNT49"/>
      <c r="KNU49"/>
      <c r="KNV49"/>
      <c r="KNW49"/>
      <c r="KNX49"/>
      <c r="KNY49"/>
      <c r="KNZ49"/>
      <c r="KOA49"/>
      <c r="KOB49"/>
      <c r="KOC49"/>
      <c r="KOD49"/>
      <c r="KOE49"/>
      <c r="KOF49"/>
      <c r="KOG49"/>
      <c r="KOH49"/>
      <c r="KOI49"/>
      <c r="KOJ49"/>
      <c r="KOK49"/>
      <c r="KOL49"/>
      <c r="KOM49"/>
      <c r="KON49"/>
      <c r="KOO49"/>
      <c r="KOP49"/>
      <c r="KOQ49"/>
      <c r="KOR49"/>
      <c r="KOS49"/>
      <c r="KOT49"/>
      <c r="KOU49"/>
      <c r="KOV49"/>
      <c r="KOW49"/>
      <c r="KOX49"/>
      <c r="KOY49"/>
      <c r="KOZ49"/>
      <c r="KPA49"/>
      <c r="KPB49"/>
      <c r="KPC49"/>
      <c r="KPD49"/>
      <c r="KPE49"/>
      <c r="KPF49"/>
      <c r="KPG49"/>
      <c r="KPH49"/>
      <c r="KPI49"/>
      <c r="KPJ49"/>
      <c r="KPK49"/>
      <c r="KPL49"/>
      <c r="KPM49"/>
      <c r="KPN49"/>
      <c r="KPO49"/>
      <c r="KPP49"/>
      <c r="KPQ49"/>
      <c r="KPR49"/>
      <c r="KPS49"/>
      <c r="KPT49"/>
      <c r="KPU49"/>
      <c r="KPV49"/>
      <c r="KPW49"/>
      <c r="KPX49"/>
      <c r="KPY49"/>
      <c r="KPZ49"/>
      <c r="KQA49"/>
      <c r="KQB49"/>
      <c r="KQC49"/>
      <c r="KQD49"/>
      <c r="KQE49"/>
      <c r="KQF49"/>
      <c r="KQG49"/>
      <c r="KQH49"/>
      <c r="KQI49"/>
      <c r="KQJ49"/>
      <c r="KQK49"/>
      <c r="KQL49"/>
      <c r="KQM49"/>
      <c r="KQN49"/>
      <c r="KQO49"/>
      <c r="KQP49"/>
      <c r="KQQ49"/>
      <c r="KQR49"/>
      <c r="KQS49"/>
      <c r="KQT49"/>
      <c r="KQU49"/>
      <c r="KQV49"/>
      <c r="KQW49"/>
      <c r="KQX49"/>
      <c r="KQY49"/>
      <c r="KQZ49"/>
      <c r="KRA49"/>
      <c r="KRB49"/>
      <c r="KRC49"/>
      <c r="KRD49"/>
      <c r="KRE49"/>
      <c r="KRF49"/>
      <c r="KRG49"/>
      <c r="KRH49"/>
      <c r="KRI49"/>
      <c r="KRJ49"/>
      <c r="KRK49"/>
      <c r="KRL49"/>
      <c r="KRM49"/>
      <c r="KRN49"/>
      <c r="KRO49"/>
      <c r="KRP49"/>
      <c r="KRQ49"/>
      <c r="KRR49"/>
      <c r="KRS49"/>
      <c r="KRT49"/>
      <c r="KRU49"/>
      <c r="KRV49"/>
      <c r="KRW49"/>
      <c r="KRX49"/>
      <c r="KRY49"/>
      <c r="KRZ49"/>
      <c r="KSA49"/>
      <c r="KSB49"/>
      <c r="KSC49"/>
      <c r="KSD49"/>
      <c r="KSE49"/>
      <c r="KSF49"/>
      <c r="KSG49"/>
      <c r="KSH49"/>
      <c r="KSI49"/>
      <c r="KSJ49"/>
      <c r="KSK49"/>
      <c r="KSL49"/>
      <c r="KSM49"/>
      <c r="KSN49"/>
      <c r="KSO49"/>
      <c r="KSP49"/>
      <c r="KSQ49"/>
      <c r="KSR49"/>
      <c r="KSS49"/>
      <c r="KST49"/>
      <c r="KSU49"/>
      <c r="KSV49"/>
      <c r="KSW49"/>
      <c r="KSX49"/>
      <c r="KSY49"/>
      <c r="KSZ49"/>
      <c r="KTA49"/>
      <c r="KTB49"/>
      <c r="KTC49"/>
      <c r="KTD49"/>
      <c r="KTE49"/>
      <c r="KTF49"/>
      <c r="KTG49"/>
      <c r="KTH49"/>
      <c r="KTI49"/>
      <c r="KTJ49"/>
      <c r="KTK49"/>
      <c r="KTL49"/>
      <c r="KTM49"/>
      <c r="KTN49"/>
      <c r="KTO49"/>
      <c r="KTP49"/>
      <c r="KTQ49"/>
      <c r="KTR49"/>
      <c r="KTS49"/>
      <c r="KTT49"/>
      <c r="KTU49"/>
      <c r="KTV49"/>
      <c r="KTW49"/>
      <c r="KTX49"/>
      <c r="KTY49"/>
      <c r="KTZ49"/>
      <c r="KUA49"/>
      <c r="KUB49"/>
      <c r="KUC49"/>
      <c r="KUD49"/>
      <c r="KUE49"/>
      <c r="KUF49"/>
      <c r="KUG49"/>
      <c r="KUH49"/>
      <c r="KUI49"/>
      <c r="KUJ49"/>
      <c r="KUK49"/>
      <c r="KUL49"/>
      <c r="KUM49"/>
      <c r="KUN49"/>
      <c r="KUO49"/>
      <c r="KUP49"/>
      <c r="KUQ49"/>
      <c r="KUR49"/>
      <c r="KUS49"/>
      <c r="KUT49"/>
      <c r="KUU49"/>
      <c r="KUV49"/>
      <c r="KUW49"/>
      <c r="KUX49"/>
      <c r="KUY49"/>
      <c r="KUZ49"/>
      <c r="KVA49"/>
      <c r="KVB49"/>
      <c r="KVC49"/>
      <c r="KVD49"/>
      <c r="KVE49"/>
      <c r="KVF49"/>
      <c r="KVG49"/>
      <c r="KVH49"/>
      <c r="KVI49"/>
      <c r="KVJ49"/>
      <c r="KVK49"/>
      <c r="KVL49"/>
      <c r="KVM49"/>
      <c r="KVN49"/>
      <c r="KVO49"/>
      <c r="KVP49"/>
      <c r="KVQ49"/>
      <c r="KVR49"/>
      <c r="KVS49"/>
      <c r="KVT49"/>
      <c r="KVU49"/>
      <c r="KVV49"/>
      <c r="KVW49"/>
      <c r="KVX49"/>
      <c r="KVY49"/>
      <c r="KVZ49"/>
      <c r="KWA49"/>
      <c r="KWB49"/>
      <c r="KWC49"/>
      <c r="KWD49"/>
      <c r="KWE49"/>
      <c r="KWF49"/>
      <c r="KWG49"/>
      <c r="KWH49"/>
      <c r="KWI49"/>
      <c r="KWJ49"/>
      <c r="KWK49"/>
      <c r="KWL49"/>
      <c r="KWM49"/>
      <c r="KWN49"/>
      <c r="KWO49"/>
      <c r="KWP49"/>
      <c r="KWQ49"/>
      <c r="KWR49"/>
      <c r="KWS49"/>
      <c r="KWT49"/>
      <c r="KWU49"/>
      <c r="KWV49"/>
      <c r="KWW49"/>
      <c r="KWX49"/>
      <c r="KWY49"/>
      <c r="KWZ49"/>
      <c r="KXA49"/>
      <c r="KXB49"/>
      <c r="KXC49"/>
      <c r="KXD49"/>
      <c r="KXE49"/>
      <c r="KXF49"/>
      <c r="KXG49"/>
      <c r="KXH49"/>
      <c r="KXI49"/>
      <c r="KXJ49"/>
      <c r="KXK49"/>
      <c r="KXL49"/>
      <c r="KXM49"/>
      <c r="KXN49"/>
      <c r="KXO49"/>
      <c r="KXP49"/>
      <c r="KXQ49"/>
      <c r="KXR49"/>
      <c r="KXS49"/>
      <c r="KXT49"/>
      <c r="KXU49"/>
      <c r="KXV49"/>
      <c r="KXW49"/>
      <c r="KXX49"/>
      <c r="KXY49"/>
      <c r="KXZ49"/>
      <c r="KYA49"/>
      <c r="KYB49"/>
      <c r="KYC49"/>
      <c r="KYD49"/>
      <c r="KYE49"/>
      <c r="KYF49"/>
      <c r="KYG49"/>
      <c r="KYH49"/>
      <c r="KYI49"/>
      <c r="KYJ49"/>
      <c r="KYK49"/>
      <c r="KYL49"/>
      <c r="KYM49"/>
      <c r="KYN49"/>
      <c r="KYO49"/>
      <c r="KYP49"/>
      <c r="KYQ49"/>
      <c r="KYR49"/>
      <c r="KYS49"/>
      <c r="KYT49"/>
      <c r="KYU49"/>
      <c r="KYV49"/>
      <c r="KYW49"/>
      <c r="KYX49"/>
      <c r="KYY49"/>
      <c r="KYZ49"/>
      <c r="KZA49"/>
      <c r="KZB49"/>
      <c r="KZC49"/>
      <c r="KZD49"/>
      <c r="KZE49"/>
      <c r="KZF49"/>
      <c r="KZG49"/>
      <c r="KZH49"/>
      <c r="KZI49"/>
      <c r="KZJ49"/>
      <c r="KZK49"/>
      <c r="KZL49"/>
      <c r="KZM49"/>
      <c r="KZN49"/>
      <c r="KZO49"/>
      <c r="KZP49"/>
      <c r="KZQ49"/>
      <c r="KZR49"/>
      <c r="KZS49"/>
      <c r="KZT49"/>
      <c r="KZU49"/>
      <c r="KZV49"/>
      <c r="KZW49"/>
      <c r="KZX49"/>
      <c r="KZY49"/>
      <c r="KZZ49"/>
      <c r="LAA49"/>
      <c r="LAB49"/>
      <c r="LAC49"/>
      <c r="LAD49"/>
      <c r="LAE49"/>
      <c r="LAF49"/>
      <c r="LAG49"/>
      <c r="LAH49"/>
      <c r="LAI49"/>
      <c r="LAJ49"/>
      <c r="LAK49"/>
      <c r="LAL49"/>
      <c r="LAM49"/>
      <c r="LAN49"/>
      <c r="LAO49"/>
      <c r="LAP49"/>
      <c r="LAQ49"/>
      <c r="LAR49"/>
      <c r="LAS49"/>
      <c r="LAT49"/>
      <c r="LAU49"/>
      <c r="LAV49"/>
      <c r="LAW49"/>
      <c r="LAX49"/>
      <c r="LAY49"/>
      <c r="LAZ49"/>
      <c r="LBA49"/>
      <c r="LBB49"/>
      <c r="LBC49"/>
      <c r="LBD49"/>
      <c r="LBE49"/>
      <c r="LBF49"/>
      <c r="LBG49"/>
      <c r="LBH49"/>
      <c r="LBI49"/>
      <c r="LBJ49"/>
      <c r="LBK49"/>
      <c r="LBL49"/>
      <c r="LBM49"/>
      <c r="LBN49"/>
      <c r="LBO49"/>
      <c r="LBP49"/>
      <c r="LBQ49"/>
      <c r="LBR49"/>
      <c r="LBS49"/>
      <c r="LBT49"/>
      <c r="LBU49"/>
      <c r="LBV49"/>
      <c r="LBW49"/>
      <c r="LBX49"/>
      <c r="LBY49"/>
      <c r="LBZ49"/>
      <c r="LCA49"/>
      <c r="LCB49"/>
      <c r="LCC49"/>
      <c r="LCD49"/>
      <c r="LCE49"/>
      <c r="LCF49"/>
      <c r="LCG49"/>
      <c r="LCH49"/>
      <c r="LCI49"/>
      <c r="LCJ49"/>
      <c r="LCK49"/>
      <c r="LCL49"/>
      <c r="LCM49"/>
      <c r="LCN49"/>
      <c r="LCO49"/>
      <c r="LCP49"/>
      <c r="LCQ49"/>
      <c r="LCR49"/>
      <c r="LCS49"/>
      <c r="LCT49"/>
      <c r="LCU49"/>
      <c r="LCV49"/>
      <c r="LCW49"/>
      <c r="LCX49"/>
      <c r="LCY49"/>
      <c r="LCZ49"/>
      <c r="LDA49"/>
      <c r="LDB49"/>
      <c r="LDC49"/>
      <c r="LDD49"/>
      <c r="LDE49"/>
      <c r="LDF49"/>
      <c r="LDG49"/>
      <c r="LDH49"/>
      <c r="LDI49"/>
      <c r="LDJ49"/>
      <c r="LDK49"/>
      <c r="LDL49"/>
      <c r="LDM49"/>
      <c r="LDN49"/>
      <c r="LDO49"/>
      <c r="LDP49"/>
      <c r="LDQ49"/>
      <c r="LDR49"/>
      <c r="LDS49"/>
      <c r="LDT49"/>
      <c r="LDU49"/>
      <c r="LDV49"/>
      <c r="LDW49"/>
      <c r="LDX49"/>
      <c r="LDY49"/>
      <c r="LDZ49"/>
      <c r="LEA49"/>
      <c r="LEB49"/>
      <c r="LEC49"/>
      <c r="LED49"/>
      <c r="LEE49"/>
      <c r="LEF49"/>
      <c r="LEG49"/>
      <c r="LEH49"/>
      <c r="LEI49"/>
      <c r="LEJ49"/>
      <c r="LEK49"/>
      <c r="LEL49"/>
      <c r="LEM49"/>
      <c r="LEN49"/>
      <c r="LEO49"/>
      <c r="LEP49"/>
      <c r="LEQ49"/>
      <c r="LER49"/>
      <c r="LES49"/>
      <c r="LET49"/>
      <c r="LEU49"/>
      <c r="LEV49"/>
      <c r="LEW49"/>
      <c r="LEX49"/>
      <c r="LEY49"/>
      <c r="LEZ49"/>
      <c r="LFA49"/>
      <c r="LFB49"/>
      <c r="LFC49"/>
      <c r="LFD49"/>
      <c r="LFE49"/>
      <c r="LFF49"/>
      <c r="LFG49"/>
      <c r="LFH49"/>
      <c r="LFI49"/>
      <c r="LFJ49"/>
      <c r="LFK49"/>
      <c r="LFL49"/>
      <c r="LFM49"/>
      <c r="LFN49"/>
      <c r="LFO49"/>
      <c r="LFP49"/>
      <c r="LFQ49"/>
      <c r="LFR49"/>
      <c r="LFS49"/>
      <c r="LFT49"/>
      <c r="LFU49"/>
      <c r="LFV49"/>
      <c r="LFW49"/>
      <c r="LFX49"/>
      <c r="LFY49"/>
      <c r="LFZ49"/>
      <c r="LGA49"/>
      <c r="LGB49"/>
      <c r="LGC49"/>
      <c r="LGD49"/>
      <c r="LGE49"/>
      <c r="LGF49"/>
      <c r="LGG49"/>
      <c r="LGH49"/>
      <c r="LGI49"/>
      <c r="LGJ49"/>
      <c r="LGK49"/>
      <c r="LGL49"/>
      <c r="LGM49"/>
      <c r="LGN49"/>
      <c r="LGO49"/>
      <c r="LGP49"/>
      <c r="LGQ49"/>
      <c r="LGR49"/>
      <c r="LGS49"/>
      <c r="LGT49"/>
      <c r="LGU49"/>
      <c r="LGV49"/>
      <c r="LGW49"/>
      <c r="LGX49"/>
      <c r="LGY49"/>
      <c r="LGZ49"/>
      <c r="LHA49"/>
      <c r="LHB49"/>
      <c r="LHC49"/>
      <c r="LHD49"/>
      <c r="LHE49"/>
      <c r="LHF49"/>
      <c r="LHG49"/>
      <c r="LHH49"/>
      <c r="LHI49"/>
      <c r="LHJ49"/>
      <c r="LHK49"/>
      <c r="LHL49"/>
      <c r="LHM49"/>
      <c r="LHN49"/>
      <c r="LHO49"/>
      <c r="LHP49"/>
      <c r="LHQ49"/>
      <c r="LHR49"/>
      <c r="LHS49"/>
      <c r="LHT49"/>
      <c r="LHU49"/>
      <c r="LHV49"/>
      <c r="LHW49"/>
      <c r="LHX49"/>
      <c r="LHY49"/>
      <c r="LHZ49"/>
      <c r="LIA49"/>
      <c r="LIB49"/>
      <c r="LIC49"/>
      <c r="LID49"/>
      <c r="LIE49"/>
      <c r="LIF49"/>
      <c r="LIG49"/>
      <c r="LIH49"/>
      <c r="LII49"/>
      <c r="LIJ49"/>
      <c r="LIK49"/>
      <c r="LIL49"/>
      <c r="LIM49"/>
      <c r="LIN49"/>
      <c r="LIO49"/>
      <c r="LIP49"/>
      <c r="LIQ49"/>
      <c r="LIR49"/>
      <c r="LIS49"/>
      <c r="LIT49"/>
      <c r="LIU49"/>
      <c r="LIV49"/>
      <c r="LIW49"/>
      <c r="LIX49"/>
      <c r="LIY49"/>
      <c r="LIZ49"/>
      <c r="LJA49"/>
      <c r="LJB49"/>
      <c r="LJC49"/>
      <c r="LJD49"/>
      <c r="LJE49"/>
      <c r="LJF49"/>
      <c r="LJG49"/>
      <c r="LJH49"/>
      <c r="LJI49"/>
      <c r="LJJ49"/>
      <c r="LJK49"/>
      <c r="LJL49"/>
      <c r="LJM49"/>
      <c r="LJN49"/>
      <c r="LJO49"/>
      <c r="LJP49"/>
      <c r="LJQ49"/>
      <c r="LJR49"/>
      <c r="LJS49"/>
      <c r="LJT49"/>
      <c r="LJU49"/>
      <c r="LJV49"/>
      <c r="LJW49"/>
      <c r="LJX49"/>
      <c r="LJY49"/>
      <c r="LJZ49"/>
      <c r="LKA49"/>
      <c r="LKB49"/>
      <c r="LKC49"/>
      <c r="LKD49"/>
      <c r="LKE49"/>
      <c r="LKF49"/>
      <c r="LKG49"/>
      <c r="LKH49"/>
      <c r="LKI49"/>
      <c r="LKJ49"/>
      <c r="LKK49"/>
      <c r="LKL49"/>
      <c r="LKM49"/>
      <c r="LKN49"/>
      <c r="LKO49"/>
      <c r="LKP49"/>
      <c r="LKQ49"/>
      <c r="LKR49"/>
      <c r="LKS49"/>
      <c r="LKT49"/>
      <c r="LKU49"/>
      <c r="LKV49"/>
      <c r="LKW49"/>
      <c r="LKX49"/>
      <c r="LKY49"/>
      <c r="LKZ49"/>
      <c r="LLA49"/>
      <c r="LLB49"/>
      <c r="LLC49"/>
      <c r="LLD49"/>
      <c r="LLE49"/>
      <c r="LLF49"/>
      <c r="LLG49"/>
      <c r="LLH49"/>
      <c r="LLI49"/>
      <c r="LLJ49"/>
      <c r="LLK49"/>
      <c r="LLL49"/>
      <c r="LLM49"/>
      <c r="LLN49"/>
      <c r="LLO49"/>
      <c r="LLP49"/>
      <c r="LLQ49"/>
      <c r="LLR49"/>
      <c r="LLS49"/>
      <c r="LLT49"/>
      <c r="LLU49"/>
      <c r="LLV49"/>
      <c r="LLW49"/>
      <c r="LLX49"/>
      <c r="LLY49"/>
      <c r="LLZ49"/>
      <c r="LMA49"/>
      <c r="LMB49"/>
      <c r="LMC49"/>
      <c r="LMD49"/>
      <c r="LME49"/>
      <c r="LMF49"/>
      <c r="LMG49"/>
      <c r="LMH49"/>
      <c r="LMI49"/>
      <c r="LMJ49"/>
      <c r="LMK49"/>
      <c r="LML49"/>
      <c r="LMM49"/>
      <c r="LMN49"/>
      <c r="LMO49"/>
      <c r="LMP49"/>
      <c r="LMQ49"/>
      <c r="LMR49"/>
      <c r="LMS49"/>
      <c r="LMT49"/>
      <c r="LMU49"/>
      <c r="LMV49"/>
      <c r="LMW49"/>
      <c r="LMX49"/>
      <c r="LMY49"/>
      <c r="LMZ49"/>
      <c r="LNA49"/>
      <c r="LNB49"/>
      <c r="LNC49"/>
      <c r="LND49"/>
      <c r="LNE49"/>
      <c r="LNF49"/>
      <c r="LNG49"/>
      <c r="LNH49"/>
      <c r="LNI49"/>
      <c r="LNJ49"/>
      <c r="LNK49"/>
      <c r="LNL49"/>
      <c r="LNM49"/>
      <c r="LNN49"/>
      <c r="LNO49"/>
      <c r="LNP49"/>
      <c r="LNQ49"/>
      <c r="LNR49"/>
      <c r="LNS49"/>
      <c r="LNT49"/>
      <c r="LNU49"/>
      <c r="LNV49"/>
      <c r="LNW49"/>
      <c r="LNX49"/>
      <c r="LNY49"/>
      <c r="LNZ49"/>
      <c r="LOA49"/>
      <c r="LOB49"/>
      <c r="LOC49"/>
      <c r="LOD49"/>
      <c r="LOE49"/>
      <c r="LOF49"/>
      <c r="LOG49"/>
      <c r="LOH49"/>
      <c r="LOI49"/>
      <c r="LOJ49"/>
      <c r="LOK49"/>
      <c r="LOL49"/>
      <c r="LOM49"/>
      <c r="LON49"/>
      <c r="LOO49"/>
      <c r="LOP49"/>
      <c r="LOQ49"/>
      <c r="LOR49"/>
      <c r="LOS49"/>
      <c r="LOT49"/>
      <c r="LOU49"/>
      <c r="LOV49"/>
      <c r="LOW49"/>
      <c r="LOX49"/>
      <c r="LOY49"/>
      <c r="LOZ49"/>
      <c r="LPA49"/>
      <c r="LPB49"/>
      <c r="LPC49"/>
      <c r="LPD49"/>
      <c r="LPE49"/>
      <c r="LPF49"/>
      <c r="LPG49"/>
      <c r="LPH49"/>
      <c r="LPI49"/>
      <c r="LPJ49"/>
      <c r="LPK49"/>
      <c r="LPL49"/>
      <c r="LPM49"/>
      <c r="LPN49"/>
      <c r="LPO49"/>
      <c r="LPP49"/>
      <c r="LPQ49"/>
      <c r="LPR49"/>
      <c r="LPS49"/>
      <c r="LPT49"/>
      <c r="LPU49"/>
      <c r="LPV49"/>
      <c r="LPW49"/>
      <c r="LPX49"/>
      <c r="LPY49"/>
      <c r="LPZ49"/>
      <c r="LQA49"/>
      <c r="LQB49"/>
      <c r="LQC49"/>
      <c r="LQD49"/>
      <c r="LQE49"/>
      <c r="LQF49"/>
      <c r="LQG49"/>
      <c r="LQH49"/>
      <c r="LQI49"/>
      <c r="LQJ49"/>
      <c r="LQK49"/>
      <c r="LQL49"/>
      <c r="LQM49"/>
      <c r="LQN49"/>
      <c r="LQO49"/>
      <c r="LQP49"/>
      <c r="LQQ49"/>
      <c r="LQR49"/>
      <c r="LQS49"/>
      <c r="LQT49"/>
      <c r="LQU49"/>
      <c r="LQV49"/>
      <c r="LQW49"/>
      <c r="LQX49"/>
      <c r="LQY49"/>
      <c r="LQZ49"/>
      <c r="LRA49"/>
      <c r="LRB49"/>
      <c r="LRC49"/>
      <c r="LRD49"/>
      <c r="LRE49"/>
      <c r="LRF49"/>
      <c r="LRG49"/>
      <c r="LRH49"/>
      <c r="LRI49"/>
      <c r="LRJ49"/>
      <c r="LRK49"/>
      <c r="LRL49"/>
      <c r="LRM49"/>
      <c r="LRN49"/>
      <c r="LRO49"/>
      <c r="LRP49"/>
      <c r="LRQ49"/>
      <c r="LRR49"/>
      <c r="LRS49"/>
      <c r="LRT49"/>
      <c r="LRU49"/>
      <c r="LRV49"/>
      <c r="LRW49"/>
      <c r="LRX49"/>
      <c r="LRY49"/>
      <c r="LRZ49"/>
      <c r="LSA49"/>
      <c r="LSB49"/>
      <c r="LSC49"/>
      <c r="LSD49"/>
      <c r="LSE49"/>
      <c r="LSF49"/>
      <c r="LSG49"/>
      <c r="LSH49"/>
      <c r="LSI49"/>
      <c r="LSJ49"/>
      <c r="LSK49"/>
      <c r="LSL49"/>
      <c r="LSM49"/>
      <c r="LSN49"/>
      <c r="LSO49"/>
      <c r="LSP49"/>
      <c r="LSQ49"/>
      <c r="LSR49"/>
      <c r="LSS49"/>
      <c r="LST49"/>
      <c r="LSU49"/>
      <c r="LSV49"/>
      <c r="LSW49"/>
      <c r="LSX49"/>
      <c r="LSY49"/>
      <c r="LSZ49"/>
      <c r="LTA49"/>
      <c r="LTB49"/>
      <c r="LTC49"/>
      <c r="LTD49"/>
      <c r="LTE49"/>
      <c r="LTF49"/>
      <c r="LTG49"/>
      <c r="LTH49"/>
      <c r="LTI49"/>
      <c r="LTJ49"/>
      <c r="LTK49"/>
      <c r="LTL49"/>
      <c r="LTM49"/>
      <c r="LTN49"/>
      <c r="LTO49"/>
      <c r="LTP49"/>
      <c r="LTQ49"/>
      <c r="LTR49"/>
      <c r="LTS49"/>
      <c r="LTT49"/>
      <c r="LTU49"/>
      <c r="LTV49"/>
      <c r="LTW49"/>
      <c r="LTX49"/>
      <c r="LTY49"/>
      <c r="LTZ49"/>
      <c r="LUA49"/>
      <c r="LUB49"/>
      <c r="LUC49"/>
      <c r="LUD49"/>
      <c r="LUE49"/>
      <c r="LUF49"/>
      <c r="LUG49"/>
      <c r="LUH49"/>
      <c r="LUI49"/>
      <c r="LUJ49"/>
      <c r="LUK49"/>
      <c r="LUL49"/>
      <c r="LUM49"/>
      <c r="LUN49"/>
      <c r="LUO49"/>
      <c r="LUP49"/>
      <c r="LUQ49"/>
      <c r="LUR49"/>
      <c r="LUS49"/>
      <c r="LUT49"/>
      <c r="LUU49"/>
      <c r="LUV49"/>
      <c r="LUW49"/>
      <c r="LUX49"/>
      <c r="LUY49"/>
      <c r="LUZ49"/>
      <c r="LVA49"/>
      <c r="LVB49"/>
      <c r="LVC49"/>
      <c r="LVD49"/>
      <c r="LVE49"/>
      <c r="LVF49"/>
      <c r="LVG49"/>
      <c r="LVH49"/>
      <c r="LVI49"/>
      <c r="LVJ49"/>
      <c r="LVK49"/>
      <c r="LVL49"/>
      <c r="LVM49"/>
      <c r="LVN49"/>
      <c r="LVO49"/>
      <c r="LVP49"/>
      <c r="LVQ49"/>
      <c r="LVR49"/>
      <c r="LVS49"/>
      <c r="LVT49"/>
      <c r="LVU49"/>
      <c r="LVV49"/>
      <c r="LVW49"/>
      <c r="LVX49"/>
      <c r="LVY49"/>
      <c r="LVZ49"/>
      <c r="LWA49"/>
      <c r="LWB49"/>
      <c r="LWC49"/>
      <c r="LWD49"/>
      <c r="LWE49"/>
      <c r="LWF49"/>
      <c r="LWG49"/>
      <c r="LWH49"/>
      <c r="LWI49"/>
      <c r="LWJ49"/>
      <c r="LWK49"/>
      <c r="LWL49"/>
      <c r="LWM49"/>
      <c r="LWN49"/>
      <c r="LWO49"/>
      <c r="LWP49"/>
      <c r="LWQ49"/>
      <c r="LWR49"/>
      <c r="LWS49"/>
      <c r="LWT49"/>
      <c r="LWU49"/>
      <c r="LWV49"/>
      <c r="LWW49"/>
      <c r="LWX49"/>
      <c r="LWY49"/>
      <c r="LWZ49"/>
      <c r="LXA49"/>
      <c r="LXB49"/>
      <c r="LXC49"/>
      <c r="LXD49"/>
      <c r="LXE49"/>
      <c r="LXF49"/>
      <c r="LXG49"/>
      <c r="LXH49"/>
      <c r="LXI49"/>
      <c r="LXJ49"/>
      <c r="LXK49"/>
      <c r="LXL49"/>
      <c r="LXM49"/>
      <c r="LXN49"/>
      <c r="LXO49"/>
      <c r="LXP49"/>
      <c r="LXQ49"/>
      <c r="LXR49"/>
      <c r="LXS49"/>
      <c r="LXT49"/>
      <c r="LXU49"/>
      <c r="LXV49"/>
      <c r="LXW49"/>
      <c r="LXX49"/>
      <c r="LXY49"/>
      <c r="LXZ49"/>
      <c r="LYA49"/>
      <c r="LYB49"/>
      <c r="LYC49"/>
      <c r="LYD49"/>
      <c r="LYE49"/>
      <c r="LYF49"/>
      <c r="LYG49"/>
      <c r="LYH49"/>
      <c r="LYI49"/>
      <c r="LYJ49"/>
      <c r="LYK49"/>
      <c r="LYL49"/>
      <c r="LYM49"/>
      <c r="LYN49"/>
      <c r="LYO49"/>
      <c r="LYP49"/>
      <c r="LYQ49"/>
      <c r="LYR49"/>
      <c r="LYS49"/>
      <c r="LYT49"/>
      <c r="LYU49"/>
      <c r="LYV49"/>
      <c r="LYW49"/>
      <c r="LYX49"/>
      <c r="LYY49"/>
      <c r="LYZ49"/>
      <c r="LZA49"/>
      <c r="LZB49"/>
      <c r="LZC49"/>
      <c r="LZD49"/>
      <c r="LZE49"/>
      <c r="LZF49"/>
      <c r="LZG49"/>
      <c r="LZH49"/>
      <c r="LZI49"/>
      <c r="LZJ49"/>
      <c r="LZK49"/>
      <c r="LZL49"/>
      <c r="LZM49"/>
      <c r="LZN49"/>
      <c r="LZO49"/>
      <c r="LZP49"/>
      <c r="LZQ49"/>
      <c r="LZR49"/>
      <c r="LZS49"/>
      <c r="LZT49"/>
      <c r="LZU49"/>
      <c r="LZV49"/>
      <c r="LZW49"/>
      <c r="LZX49"/>
      <c r="LZY49"/>
      <c r="LZZ49"/>
      <c r="MAA49"/>
      <c r="MAB49"/>
      <c r="MAC49"/>
      <c r="MAD49"/>
      <c r="MAE49"/>
      <c r="MAF49"/>
      <c r="MAG49"/>
      <c r="MAH49"/>
      <c r="MAI49"/>
      <c r="MAJ49"/>
      <c r="MAK49"/>
      <c r="MAL49"/>
      <c r="MAM49"/>
      <c r="MAN49"/>
      <c r="MAO49"/>
      <c r="MAP49"/>
      <c r="MAQ49"/>
      <c r="MAR49"/>
      <c r="MAS49"/>
      <c r="MAT49"/>
      <c r="MAU49"/>
      <c r="MAV49"/>
      <c r="MAW49"/>
      <c r="MAX49"/>
      <c r="MAY49"/>
      <c r="MAZ49"/>
      <c r="MBA49"/>
      <c r="MBB49"/>
      <c r="MBC49"/>
      <c r="MBD49"/>
      <c r="MBE49"/>
      <c r="MBF49"/>
      <c r="MBG49"/>
      <c r="MBH49"/>
      <c r="MBI49"/>
      <c r="MBJ49"/>
      <c r="MBK49"/>
      <c r="MBL49"/>
      <c r="MBM49"/>
      <c r="MBN49"/>
      <c r="MBO49"/>
      <c r="MBP49"/>
      <c r="MBQ49"/>
      <c r="MBR49"/>
      <c r="MBS49"/>
      <c r="MBT49"/>
      <c r="MBU49"/>
      <c r="MBV49"/>
      <c r="MBW49"/>
      <c r="MBX49"/>
      <c r="MBY49"/>
      <c r="MBZ49"/>
      <c r="MCA49"/>
      <c r="MCB49"/>
      <c r="MCC49"/>
      <c r="MCD49"/>
      <c r="MCE49"/>
      <c r="MCF49"/>
      <c r="MCG49"/>
      <c r="MCH49"/>
      <c r="MCI49"/>
      <c r="MCJ49"/>
      <c r="MCK49"/>
      <c r="MCL49"/>
      <c r="MCM49"/>
      <c r="MCN49"/>
      <c r="MCO49"/>
      <c r="MCP49"/>
      <c r="MCQ49"/>
      <c r="MCR49"/>
      <c r="MCS49"/>
      <c r="MCT49"/>
      <c r="MCU49"/>
      <c r="MCV49"/>
      <c r="MCW49"/>
      <c r="MCX49"/>
      <c r="MCY49"/>
      <c r="MCZ49"/>
      <c r="MDA49"/>
      <c r="MDB49"/>
      <c r="MDC49"/>
      <c r="MDD49"/>
      <c r="MDE49"/>
      <c r="MDF49"/>
      <c r="MDG49"/>
      <c r="MDH49"/>
      <c r="MDI49"/>
      <c r="MDJ49"/>
      <c r="MDK49"/>
      <c r="MDL49"/>
      <c r="MDM49"/>
      <c r="MDN49"/>
      <c r="MDO49"/>
      <c r="MDP49"/>
      <c r="MDQ49"/>
      <c r="MDR49"/>
      <c r="MDS49"/>
      <c r="MDT49"/>
      <c r="MDU49"/>
      <c r="MDV49"/>
      <c r="MDW49"/>
      <c r="MDX49"/>
      <c r="MDY49"/>
      <c r="MDZ49"/>
      <c r="MEA49"/>
      <c r="MEB49"/>
      <c r="MEC49"/>
      <c r="MED49"/>
      <c r="MEE49"/>
      <c r="MEF49"/>
      <c r="MEG49"/>
      <c r="MEH49"/>
      <c r="MEI49"/>
      <c r="MEJ49"/>
      <c r="MEK49"/>
      <c r="MEL49"/>
      <c r="MEM49"/>
      <c r="MEN49"/>
      <c r="MEO49"/>
      <c r="MEP49"/>
      <c r="MEQ49"/>
      <c r="MER49"/>
      <c r="MES49"/>
      <c r="MET49"/>
      <c r="MEU49"/>
      <c r="MEV49"/>
      <c r="MEW49"/>
      <c r="MEX49"/>
      <c r="MEY49"/>
      <c r="MEZ49"/>
      <c r="MFA49"/>
      <c r="MFB49"/>
      <c r="MFC49"/>
      <c r="MFD49"/>
      <c r="MFE49"/>
      <c r="MFF49"/>
      <c r="MFG49"/>
      <c r="MFH49"/>
      <c r="MFI49"/>
      <c r="MFJ49"/>
      <c r="MFK49"/>
      <c r="MFL49"/>
      <c r="MFM49"/>
      <c r="MFN49"/>
      <c r="MFO49"/>
      <c r="MFP49"/>
      <c r="MFQ49"/>
      <c r="MFR49"/>
      <c r="MFS49"/>
      <c r="MFT49"/>
      <c r="MFU49"/>
      <c r="MFV49"/>
      <c r="MFW49"/>
      <c r="MFX49"/>
      <c r="MFY49"/>
      <c r="MFZ49"/>
      <c r="MGA49"/>
      <c r="MGB49"/>
      <c r="MGC49"/>
      <c r="MGD49"/>
      <c r="MGE49"/>
      <c r="MGF49"/>
      <c r="MGG49"/>
      <c r="MGH49"/>
      <c r="MGI49"/>
      <c r="MGJ49"/>
      <c r="MGK49"/>
      <c r="MGL49"/>
      <c r="MGM49"/>
      <c r="MGN49"/>
      <c r="MGO49"/>
      <c r="MGP49"/>
      <c r="MGQ49"/>
      <c r="MGR49"/>
      <c r="MGS49"/>
      <c r="MGT49"/>
      <c r="MGU49"/>
      <c r="MGV49"/>
      <c r="MGW49"/>
      <c r="MGX49"/>
      <c r="MGY49"/>
      <c r="MGZ49"/>
      <c r="MHA49"/>
      <c r="MHB49"/>
      <c r="MHC49"/>
      <c r="MHD49"/>
      <c r="MHE49"/>
      <c r="MHF49"/>
      <c r="MHG49"/>
      <c r="MHH49"/>
      <c r="MHI49"/>
      <c r="MHJ49"/>
      <c r="MHK49"/>
      <c r="MHL49"/>
      <c r="MHM49"/>
      <c r="MHN49"/>
      <c r="MHO49"/>
      <c r="MHP49"/>
      <c r="MHQ49"/>
      <c r="MHR49"/>
      <c r="MHS49"/>
      <c r="MHT49"/>
      <c r="MHU49"/>
      <c r="MHV49"/>
      <c r="MHW49"/>
      <c r="MHX49"/>
      <c r="MHY49"/>
      <c r="MHZ49"/>
      <c r="MIA49"/>
      <c r="MIB49"/>
      <c r="MIC49"/>
      <c r="MID49"/>
      <c r="MIE49"/>
      <c r="MIF49"/>
      <c r="MIG49"/>
      <c r="MIH49"/>
      <c r="MII49"/>
      <c r="MIJ49"/>
      <c r="MIK49"/>
      <c r="MIL49"/>
      <c r="MIM49"/>
      <c r="MIN49"/>
      <c r="MIO49"/>
      <c r="MIP49"/>
      <c r="MIQ49"/>
      <c r="MIR49"/>
      <c r="MIS49"/>
      <c r="MIT49"/>
      <c r="MIU49"/>
      <c r="MIV49"/>
      <c r="MIW49"/>
      <c r="MIX49"/>
      <c r="MIY49"/>
      <c r="MIZ49"/>
      <c r="MJA49"/>
      <c r="MJB49"/>
      <c r="MJC49"/>
      <c r="MJD49"/>
      <c r="MJE49"/>
      <c r="MJF49"/>
      <c r="MJG49"/>
      <c r="MJH49"/>
      <c r="MJI49"/>
      <c r="MJJ49"/>
      <c r="MJK49"/>
      <c r="MJL49"/>
      <c r="MJM49"/>
      <c r="MJN49"/>
      <c r="MJO49"/>
      <c r="MJP49"/>
      <c r="MJQ49"/>
      <c r="MJR49"/>
      <c r="MJS49"/>
      <c r="MJT49"/>
      <c r="MJU49"/>
      <c r="MJV49"/>
      <c r="MJW49"/>
      <c r="MJX49"/>
      <c r="MJY49"/>
      <c r="MJZ49"/>
      <c r="MKA49"/>
      <c r="MKB49"/>
      <c r="MKC49"/>
      <c r="MKD49"/>
      <c r="MKE49"/>
      <c r="MKF49"/>
      <c r="MKG49"/>
      <c r="MKH49"/>
      <c r="MKI49"/>
      <c r="MKJ49"/>
      <c r="MKK49"/>
      <c r="MKL49"/>
      <c r="MKM49"/>
      <c r="MKN49"/>
      <c r="MKO49"/>
      <c r="MKP49"/>
      <c r="MKQ49"/>
      <c r="MKR49"/>
      <c r="MKS49"/>
      <c r="MKT49"/>
      <c r="MKU49"/>
      <c r="MKV49"/>
      <c r="MKW49"/>
      <c r="MKX49"/>
      <c r="MKY49"/>
      <c r="MKZ49"/>
      <c r="MLA49"/>
      <c r="MLB49"/>
      <c r="MLC49"/>
      <c r="MLD49"/>
      <c r="MLE49"/>
      <c r="MLF49"/>
      <c r="MLG49"/>
      <c r="MLH49"/>
      <c r="MLI49"/>
      <c r="MLJ49"/>
      <c r="MLK49"/>
      <c r="MLL49"/>
      <c r="MLM49"/>
      <c r="MLN49"/>
      <c r="MLO49"/>
      <c r="MLP49"/>
      <c r="MLQ49"/>
      <c r="MLR49"/>
      <c r="MLS49"/>
      <c r="MLT49"/>
      <c r="MLU49"/>
      <c r="MLV49"/>
      <c r="MLW49"/>
      <c r="MLX49"/>
      <c r="MLY49"/>
      <c r="MLZ49"/>
      <c r="MMA49"/>
      <c r="MMB49"/>
      <c r="MMC49"/>
      <c r="MMD49"/>
      <c r="MME49"/>
      <c r="MMF49"/>
      <c r="MMG49"/>
      <c r="MMH49"/>
      <c r="MMI49"/>
      <c r="MMJ49"/>
      <c r="MMK49"/>
      <c r="MML49"/>
      <c r="MMM49"/>
      <c r="MMN49"/>
      <c r="MMO49"/>
      <c r="MMP49"/>
      <c r="MMQ49"/>
      <c r="MMR49"/>
      <c r="MMS49"/>
      <c r="MMT49"/>
      <c r="MMU49"/>
      <c r="MMV49"/>
      <c r="MMW49"/>
      <c r="MMX49"/>
      <c r="MMY49"/>
      <c r="MMZ49"/>
      <c r="MNA49"/>
      <c r="MNB49"/>
      <c r="MNC49"/>
      <c r="MND49"/>
      <c r="MNE49"/>
      <c r="MNF49"/>
      <c r="MNG49"/>
      <c r="MNH49"/>
      <c r="MNI49"/>
      <c r="MNJ49"/>
      <c r="MNK49"/>
      <c r="MNL49"/>
      <c r="MNM49"/>
      <c r="MNN49"/>
      <c r="MNO49"/>
      <c r="MNP49"/>
      <c r="MNQ49"/>
      <c r="MNR49"/>
      <c r="MNS49"/>
      <c r="MNT49"/>
      <c r="MNU49"/>
      <c r="MNV49"/>
      <c r="MNW49"/>
      <c r="MNX49"/>
      <c r="MNY49"/>
      <c r="MNZ49"/>
      <c r="MOA49"/>
      <c r="MOB49"/>
      <c r="MOC49"/>
      <c r="MOD49"/>
      <c r="MOE49"/>
      <c r="MOF49"/>
      <c r="MOG49"/>
      <c r="MOH49"/>
      <c r="MOI49"/>
      <c r="MOJ49"/>
      <c r="MOK49"/>
      <c r="MOL49"/>
      <c r="MOM49"/>
      <c r="MON49"/>
      <c r="MOO49"/>
      <c r="MOP49"/>
      <c r="MOQ49"/>
      <c r="MOR49"/>
      <c r="MOS49"/>
      <c r="MOT49"/>
      <c r="MOU49"/>
      <c r="MOV49"/>
      <c r="MOW49"/>
      <c r="MOX49"/>
      <c r="MOY49"/>
      <c r="MOZ49"/>
      <c r="MPA49"/>
      <c r="MPB49"/>
      <c r="MPC49"/>
      <c r="MPD49"/>
      <c r="MPE49"/>
      <c r="MPF49"/>
      <c r="MPG49"/>
      <c r="MPH49"/>
      <c r="MPI49"/>
      <c r="MPJ49"/>
      <c r="MPK49"/>
      <c r="MPL49"/>
      <c r="MPM49"/>
      <c r="MPN49"/>
      <c r="MPO49"/>
      <c r="MPP49"/>
      <c r="MPQ49"/>
      <c r="MPR49"/>
      <c r="MPS49"/>
      <c r="MPT49"/>
      <c r="MPU49"/>
      <c r="MPV49"/>
      <c r="MPW49"/>
      <c r="MPX49"/>
      <c r="MPY49"/>
      <c r="MPZ49"/>
      <c r="MQA49"/>
      <c r="MQB49"/>
      <c r="MQC49"/>
      <c r="MQD49"/>
      <c r="MQE49"/>
      <c r="MQF49"/>
      <c r="MQG49"/>
      <c r="MQH49"/>
      <c r="MQI49"/>
      <c r="MQJ49"/>
      <c r="MQK49"/>
      <c r="MQL49"/>
      <c r="MQM49"/>
      <c r="MQN49"/>
      <c r="MQO49"/>
      <c r="MQP49"/>
      <c r="MQQ49"/>
      <c r="MQR49"/>
      <c r="MQS49"/>
      <c r="MQT49"/>
      <c r="MQU49"/>
      <c r="MQV49"/>
      <c r="MQW49"/>
      <c r="MQX49"/>
      <c r="MQY49"/>
      <c r="MQZ49"/>
      <c r="MRA49"/>
      <c r="MRB49"/>
      <c r="MRC49"/>
      <c r="MRD49"/>
      <c r="MRE49"/>
      <c r="MRF49"/>
      <c r="MRG49"/>
      <c r="MRH49"/>
      <c r="MRI49"/>
      <c r="MRJ49"/>
      <c r="MRK49"/>
      <c r="MRL49"/>
      <c r="MRM49"/>
      <c r="MRN49"/>
      <c r="MRO49"/>
      <c r="MRP49"/>
      <c r="MRQ49"/>
      <c r="MRR49"/>
      <c r="MRS49"/>
      <c r="MRT49"/>
      <c r="MRU49"/>
      <c r="MRV49"/>
      <c r="MRW49"/>
      <c r="MRX49"/>
      <c r="MRY49"/>
      <c r="MRZ49"/>
      <c r="MSA49"/>
      <c r="MSB49"/>
      <c r="MSC49"/>
      <c r="MSD49"/>
      <c r="MSE49"/>
      <c r="MSF49"/>
      <c r="MSG49"/>
      <c r="MSH49"/>
      <c r="MSI49"/>
      <c r="MSJ49"/>
      <c r="MSK49"/>
      <c r="MSL49"/>
      <c r="MSM49"/>
      <c r="MSN49"/>
      <c r="MSO49"/>
      <c r="MSP49"/>
      <c r="MSQ49"/>
      <c r="MSR49"/>
      <c r="MSS49"/>
      <c r="MST49"/>
      <c r="MSU49"/>
      <c r="MSV49"/>
      <c r="MSW49"/>
      <c r="MSX49"/>
      <c r="MSY49"/>
      <c r="MSZ49"/>
      <c r="MTA49"/>
      <c r="MTB49"/>
      <c r="MTC49"/>
      <c r="MTD49"/>
      <c r="MTE49"/>
      <c r="MTF49"/>
      <c r="MTG49"/>
      <c r="MTH49"/>
      <c r="MTI49"/>
      <c r="MTJ49"/>
      <c r="MTK49"/>
      <c r="MTL49"/>
      <c r="MTM49"/>
      <c r="MTN49"/>
      <c r="MTO49"/>
      <c r="MTP49"/>
      <c r="MTQ49"/>
      <c r="MTR49"/>
      <c r="MTS49"/>
      <c r="MTT49"/>
      <c r="MTU49"/>
      <c r="MTV49"/>
      <c r="MTW49"/>
      <c r="MTX49"/>
      <c r="MTY49"/>
      <c r="MTZ49"/>
      <c r="MUA49"/>
      <c r="MUB49"/>
      <c r="MUC49"/>
      <c r="MUD49"/>
      <c r="MUE49"/>
      <c r="MUF49"/>
      <c r="MUG49"/>
      <c r="MUH49"/>
      <c r="MUI49"/>
      <c r="MUJ49"/>
      <c r="MUK49"/>
      <c r="MUL49"/>
      <c r="MUM49"/>
      <c r="MUN49"/>
      <c r="MUO49"/>
      <c r="MUP49"/>
      <c r="MUQ49"/>
      <c r="MUR49"/>
      <c r="MUS49"/>
      <c r="MUT49"/>
      <c r="MUU49"/>
      <c r="MUV49"/>
      <c r="MUW49"/>
      <c r="MUX49"/>
      <c r="MUY49"/>
      <c r="MUZ49"/>
      <c r="MVA49"/>
      <c r="MVB49"/>
      <c r="MVC49"/>
      <c r="MVD49"/>
      <c r="MVE49"/>
      <c r="MVF49"/>
      <c r="MVG49"/>
      <c r="MVH49"/>
      <c r="MVI49"/>
      <c r="MVJ49"/>
      <c r="MVK49"/>
      <c r="MVL49"/>
      <c r="MVM49"/>
      <c r="MVN49"/>
      <c r="MVO49"/>
      <c r="MVP49"/>
      <c r="MVQ49"/>
      <c r="MVR49"/>
      <c r="MVS49"/>
      <c r="MVT49"/>
      <c r="MVU49"/>
      <c r="MVV49"/>
      <c r="MVW49"/>
      <c r="MVX49"/>
      <c r="MVY49"/>
      <c r="MVZ49"/>
      <c r="MWA49"/>
      <c r="MWB49"/>
      <c r="MWC49"/>
      <c r="MWD49"/>
      <c r="MWE49"/>
      <c r="MWF49"/>
      <c r="MWG49"/>
      <c r="MWH49"/>
      <c r="MWI49"/>
      <c r="MWJ49"/>
      <c r="MWK49"/>
      <c r="MWL49"/>
      <c r="MWM49"/>
      <c r="MWN49"/>
      <c r="MWO49"/>
      <c r="MWP49"/>
      <c r="MWQ49"/>
      <c r="MWR49"/>
      <c r="MWS49"/>
      <c r="MWT49"/>
      <c r="MWU49"/>
      <c r="MWV49"/>
      <c r="MWW49"/>
      <c r="MWX49"/>
      <c r="MWY49"/>
      <c r="MWZ49"/>
      <c r="MXA49"/>
      <c r="MXB49"/>
      <c r="MXC49"/>
      <c r="MXD49"/>
      <c r="MXE49"/>
      <c r="MXF49"/>
      <c r="MXG49"/>
      <c r="MXH49"/>
      <c r="MXI49"/>
      <c r="MXJ49"/>
      <c r="MXK49"/>
      <c r="MXL49"/>
      <c r="MXM49"/>
      <c r="MXN49"/>
      <c r="MXO49"/>
      <c r="MXP49"/>
      <c r="MXQ49"/>
      <c r="MXR49"/>
      <c r="MXS49"/>
      <c r="MXT49"/>
      <c r="MXU49"/>
      <c r="MXV49"/>
      <c r="MXW49"/>
      <c r="MXX49"/>
      <c r="MXY49"/>
      <c r="MXZ49"/>
      <c r="MYA49"/>
      <c r="MYB49"/>
      <c r="MYC49"/>
      <c r="MYD49"/>
      <c r="MYE49"/>
      <c r="MYF49"/>
      <c r="MYG49"/>
      <c r="MYH49"/>
      <c r="MYI49"/>
      <c r="MYJ49"/>
      <c r="MYK49"/>
      <c r="MYL49"/>
      <c r="MYM49"/>
      <c r="MYN49"/>
      <c r="MYO49"/>
      <c r="MYP49"/>
      <c r="MYQ49"/>
      <c r="MYR49"/>
      <c r="MYS49"/>
      <c r="MYT49"/>
      <c r="MYU49"/>
      <c r="MYV49"/>
      <c r="MYW49"/>
      <c r="MYX49"/>
      <c r="MYY49"/>
      <c r="MYZ49"/>
      <c r="MZA49"/>
      <c r="MZB49"/>
      <c r="MZC49"/>
      <c r="MZD49"/>
      <c r="MZE49"/>
      <c r="MZF49"/>
      <c r="MZG49"/>
      <c r="MZH49"/>
      <c r="MZI49"/>
      <c r="MZJ49"/>
      <c r="MZK49"/>
      <c r="MZL49"/>
      <c r="MZM49"/>
      <c r="MZN49"/>
      <c r="MZO49"/>
      <c r="MZP49"/>
      <c r="MZQ49"/>
      <c r="MZR49"/>
      <c r="MZS49"/>
      <c r="MZT49"/>
      <c r="MZU49"/>
      <c r="MZV49"/>
      <c r="MZW49"/>
      <c r="MZX49"/>
      <c r="MZY49"/>
      <c r="MZZ49"/>
      <c r="NAA49"/>
      <c r="NAB49"/>
      <c r="NAC49"/>
      <c r="NAD49"/>
      <c r="NAE49"/>
      <c r="NAF49"/>
      <c r="NAG49"/>
      <c r="NAH49"/>
      <c r="NAI49"/>
      <c r="NAJ49"/>
      <c r="NAK49"/>
      <c r="NAL49"/>
      <c r="NAM49"/>
      <c r="NAN49"/>
      <c r="NAO49"/>
      <c r="NAP49"/>
      <c r="NAQ49"/>
      <c r="NAR49"/>
      <c r="NAS49"/>
      <c r="NAT49"/>
      <c r="NAU49"/>
      <c r="NAV49"/>
      <c r="NAW49"/>
      <c r="NAX49"/>
      <c r="NAY49"/>
      <c r="NAZ49"/>
      <c r="NBA49"/>
      <c r="NBB49"/>
      <c r="NBC49"/>
      <c r="NBD49"/>
      <c r="NBE49"/>
      <c r="NBF49"/>
      <c r="NBG49"/>
      <c r="NBH49"/>
      <c r="NBI49"/>
      <c r="NBJ49"/>
      <c r="NBK49"/>
      <c r="NBL49"/>
      <c r="NBM49"/>
      <c r="NBN49"/>
      <c r="NBO49"/>
      <c r="NBP49"/>
      <c r="NBQ49"/>
      <c r="NBR49"/>
      <c r="NBS49"/>
      <c r="NBT49"/>
      <c r="NBU49"/>
      <c r="NBV49"/>
      <c r="NBW49"/>
      <c r="NBX49"/>
      <c r="NBY49"/>
      <c r="NBZ49"/>
      <c r="NCA49"/>
      <c r="NCB49"/>
      <c r="NCC49"/>
      <c r="NCD49"/>
      <c r="NCE49"/>
      <c r="NCF49"/>
      <c r="NCG49"/>
      <c r="NCH49"/>
      <c r="NCI49"/>
      <c r="NCJ49"/>
      <c r="NCK49"/>
      <c r="NCL49"/>
      <c r="NCM49"/>
      <c r="NCN49"/>
      <c r="NCO49"/>
      <c r="NCP49"/>
      <c r="NCQ49"/>
      <c r="NCR49"/>
      <c r="NCS49"/>
      <c r="NCT49"/>
      <c r="NCU49"/>
      <c r="NCV49"/>
      <c r="NCW49"/>
      <c r="NCX49"/>
      <c r="NCY49"/>
      <c r="NCZ49"/>
      <c r="NDA49"/>
      <c r="NDB49"/>
      <c r="NDC49"/>
      <c r="NDD49"/>
      <c r="NDE49"/>
      <c r="NDF49"/>
      <c r="NDG49"/>
      <c r="NDH49"/>
      <c r="NDI49"/>
      <c r="NDJ49"/>
      <c r="NDK49"/>
      <c r="NDL49"/>
      <c r="NDM49"/>
      <c r="NDN49"/>
      <c r="NDO49"/>
      <c r="NDP49"/>
      <c r="NDQ49"/>
      <c r="NDR49"/>
      <c r="NDS49"/>
      <c r="NDT49"/>
      <c r="NDU49"/>
      <c r="NDV49"/>
      <c r="NDW49"/>
      <c r="NDX49"/>
      <c r="NDY49"/>
      <c r="NDZ49"/>
      <c r="NEA49"/>
      <c r="NEB49"/>
      <c r="NEC49"/>
      <c r="NED49"/>
      <c r="NEE49"/>
      <c r="NEF49"/>
      <c r="NEG49"/>
      <c r="NEH49"/>
      <c r="NEI49"/>
      <c r="NEJ49"/>
      <c r="NEK49"/>
      <c r="NEL49"/>
      <c r="NEM49"/>
      <c r="NEN49"/>
      <c r="NEO49"/>
      <c r="NEP49"/>
      <c r="NEQ49"/>
      <c r="NER49"/>
      <c r="NES49"/>
      <c r="NET49"/>
      <c r="NEU49"/>
      <c r="NEV49"/>
      <c r="NEW49"/>
      <c r="NEX49"/>
      <c r="NEY49"/>
      <c r="NEZ49"/>
      <c r="NFA49"/>
      <c r="NFB49"/>
      <c r="NFC49"/>
      <c r="NFD49"/>
      <c r="NFE49"/>
      <c r="NFF49"/>
      <c r="NFG49"/>
      <c r="NFH49"/>
      <c r="NFI49"/>
      <c r="NFJ49"/>
      <c r="NFK49"/>
      <c r="NFL49"/>
      <c r="NFM49"/>
      <c r="NFN49"/>
      <c r="NFO49"/>
      <c r="NFP49"/>
      <c r="NFQ49"/>
      <c r="NFR49"/>
      <c r="NFS49"/>
      <c r="NFT49"/>
      <c r="NFU49"/>
      <c r="NFV49"/>
      <c r="NFW49"/>
      <c r="NFX49"/>
      <c r="NFY49"/>
      <c r="NFZ49"/>
      <c r="NGA49"/>
      <c r="NGB49"/>
      <c r="NGC49"/>
      <c r="NGD49"/>
      <c r="NGE49"/>
      <c r="NGF49"/>
      <c r="NGG49"/>
      <c r="NGH49"/>
      <c r="NGI49"/>
      <c r="NGJ49"/>
      <c r="NGK49"/>
      <c r="NGL49"/>
      <c r="NGM49"/>
      <c r="NGN49"/>
      <c r="NGO49"/>
      <c r="NGP49"/>
      <c r="NGQ49"/>
      <c r="NGR49"/>
      <c r="NGS49"/>
      <c r="NGT49"/>
      <c r="NGU49"/>
      <c r="NGV49"/>
      <c r="NGW49"/>
      <c r="NGX49"/>
      <c r="NGY49"/>
      <c r="NGZ49"/>
      <c r="NHA49"/>
      <c r="NHB49"/>
      <c r="NHC49"/>
      <c r="NHD49"/>
      <c r="NHE49"/>
      <c r="NHF49"/>
      <c r="NHG49"/>
      <c r="NHH49"/>
      <c r="NHI49"/>
      <c r="NHJ49"/>
      <c r="NHK49"/>
      <c r="NHL49"/>
      <c r="NHM49"/>
      <c r="NHN49"/>
      <c r="NHO49"/>
      <c r="NHP49"/>
      <c r="NHQ49"/>
      <c r="NHR49"/>
      <c r="NHS49"/>
      <c r="NHT49"/>
      <c r="NHU49"/>
      <c r="NHV49"/>
      <c r="NHW49"/>
      <c r="NHX49"/>
      <c r="NHY49"/>
      <c r="NHZ49"/>
      <c r="NIA49"/>
      <c r="NIB49"/>
      <c r="NIC49"/>
      <c r="NID49"/>
      <c r="NIE49"/>
      <c r="NIF49"/>
      <c r="NIG49"/>
      <c r="NIH49"/>
      <c r="NII49"/>
      <c r="NIJ49"/>
      <c r="NIK49"/>
      <c r="NIL49"/>
      <c r="NIM49"/>
      <c r="NIN49"/>
      <c r="NIO49"/>
      <c r="NIP49"/>
      <c r="NIQ49"/>
      <c r="NIR49"/>
      <c r="NIS49"/>
      <c r="NIT49"/>
      <c r="NIU49"/>
      <c r="NIV49"/>
      <c r="NIW49"/>
      <c r="NIX49"/>
      <c r="NIY49"/>
      <c r="NIZ49"/>
      <c r="NJA49"/>
      <c r="NJB49"/>
      <c r="NJC49"/>
      <c r="NJD49"/>
      <c r="NJE49"/>
      <c r="NJF49"/>
      <c r="NJG49"/>
      <c r="NJH49"/>
      <c r="NJI49"/>
      <c r="NJJ49"/>
      <c r="NJK49"/>
      <c r="NJL49"/>
      <c r="NJM49"/>
      <c r="NJN49"/>
      <c r="NJO49"/>
      <c r="NJP49"/>
      <c r="NJQ49"/>
      <c r="NJR49"/>
      <c r="NJS49"/>
      <c r="NJT49"/>
      <c r="NJU49"/>
      <c r="NJV49"/>
      <c r="NJW49"/>
      <c r="NJX49"/>
      <c r="NJY49"/>
      <c r="NJZ49"/>
      <c r="NKA49"/>
      <c r="NKB49"/>
      <c r="NKC49"/>
      <c r="NKD49"/>
      <c r="NKE49"/>
      <c r="NKF49"/>
      <c r="NKG49"/>
      <c r="NKH49"/>
      <c r="NKI49"/>
      <c r="NKJ49"/>
      <c r="NKK49"/>
      <c r="NKL49"/>
      <c r="NKM49"/>
      <c r="NKN49"/>
      <c r="NKO49"/>
      <c r="NKP49"/>
      <c r="NKQ49"/>
      <c r="NKR49"/>
      <c r="NKS49"/>
      <c r="NKT49"/>
      <c r="NKU49"/>
      <c r="NKV49"/>
      <c r="NKW49"/>
      <c r="NKX49"/>
      <c r="NKY49"/>
      <c r="NKZ49"/>
      <c r="NLA49"/>
      <c r="NLB49"/>
      <c r="NLC49"/>
      <c r="NLD49"/>
      <c r="NLE49"/>
      <c r="NLF49"/>
      <c r="NLG49"/>
      <c r="NLH49"/>
      <c r="NLI49"/>
      <c r="NLJ49"/>
      <c r="NLK49"/>
      <c r="NLL49"/>
      <c r="NLM49"/>
      <c r="NLN49"/>
      <c r="NLO49"/>
      <c r="NLP49"/>
      <c r="NLQ49"/>
      <c r="NLR49"/>
      <c r="NLS49"/>
      <c r="NLT49"/>
      <c r="NLU49"/>
      <c r="NLV49"/>
      <c r="NLW49"/>
      <c r="NLX49"/>
      <c r="NLY49"/>
      <c r="NLZ49"/>
      <c r="NMA49"/>
      <c r="NMB49"/>
      <c r="NMC49"/>
      <c r="NMD49"/>
      <c r="NME49"/>
      <c r="NMF49"/>
      <c r="NMG49"/>
      <c r="NMH49"/>
      <c r="NMI49"/>
      <c r="NMJ49"/>
      <c r="NMK49"/>
      <c r="NML49"/>
      <c r="NMM49"/>
      <c r="NMN49"/>
      <c r="NMO49"/>
      <c r="NMP49"/>
      <c r="NMQ49"/>
      <c r="NMR49"/>
      <c r="NMS49"/>
      <c r="NMT49"/>
      <c r="NMU49"/>
      <c r="NMV49"/>
      <c r="NMW49"/>
      <c r="NMX49"/>
      <c r="NMY49"/>
      <c r="NMZ49"/>
      <c r="NNA49"/>
      <c r="NNB49"/>
      <c r="NNC49"/>
      <c r="NND49"/>
      <c r="NNE49"/>
      <c r="NNF49"/>
      <c r="NNG49"/>
      <c r="NNH49"/>
      <c r="NNI49"/>
      <c r="NNJ49"/>
      <c r="NNK49"/>
      <c r="NNL49"/>
      <c r="NNM49"/>
      <c r="NNN49"/>
      <c r="NNO49"/>
      <c r="NNP49"/>
      <c r="NNQ49"/>
      <c r="NNR49"/>
      <c r="NNS49"/>
      <c r="NNT49"/>
      <c r="NNU49"/>
      <c r="NNV49"/>
      <c r="NNW49"/>
      <c r="NNX49"/>
      <c r="NNY49"/>
      <c r="NNZ49"/>
      <c r="NOA49"/>
      <c r="NOB49"/>
      <c r="NOC49"/>
      <c r="NOD49"/>
      <c r="NOE49"/>
      <c r="NOF49"/>
      <c r="NOG49"/>
      <c r="NOH49"/>
      <c r="NOI49"/>
      <c r="NOJ49"/>
      <c r="NOK49"/>
      <c r="NOL49"/>
      <c r="NOM49"/>
      <c r="NON49"/>
      <c r="NOO49"/>
      <c r="NOP49"/>
      <c r="NOQ49"/>
      <c r="NOR49"/>
      <c r="NOS49"/>
      <c r="NOT49"/>
      <c r="NOU49"/>
      <c r="NOV49"/>
      <c r="NOW49"/>
      <c r="NOX49"/>
      <c r="NOY49"/>
      <c r="NOZ49"/>
      <c r="NPA49"/>
      <c r="NPB49"/>
      <c r="NPC49"/>
      <c r="NPD49"/>
      <c r="NPE49"/>
      <c r="NPF49"/>
      <c r="NPG49"/>
      <c r="NPH49"/>
      <c r="NPI49"/>
      <c r="NPJ49"/>
      <c r="NPK49"/>
      <c r="NPL49"/>
      <c r="NPM49"/>
      <c r="NPN49"/>
      <c r="NPO49"/>
      <c r="NPP49"/>
      <c r="NPQ49"/>
      <c r="NPR49"/>
      <c r="NPS49"/>
      <c r="NPT49"/>
      <c r="NPU49"/>
      <c r="NPV49"/>
      <c r="NPW49"/>
      <c r="NPX49"/>
      <c r="NPY49"/>
      <c r="NPZ49"/>
      <c r="NQA49"/>
      <c r="NQB49"/>
      <c r="NQC49"/>
      <c r="NQD49"/>
      <c r="NQE49"/>
      <c r="NQF49"/>
      <c r="NQG49"/>
      <c r="NQH49"/>
      <c r="NQI49"/>
      <c r="NQJ49"/>
      <c r="NQK49"/>
      <c r="NQL49"/>
      <c r="NQM49"/>
      <c r="NQN49"/>
      <c r="NQO49"/>
      <c r="NQP49"/>
      <c r="NQQ49"/>
      <c r="NQR49"/>
      <c r="NQS49"/>
      <c r="NQT49"/>
      <c r="NQU49"/>
      <c r="NQV49"/>
      <c r="NQW49"/>
      <c r="NQX49"/>
      <c r="NQY49"/>
      <c r="NQZ49"/>
      <c r="NRA49"/>
      <c r="NRB49"/>
      <c r="NRC49"/>
      <c r="NRD49"/>
      <c r="NRE49"/>
      <c r="NRF49"/>
      <c r="NRG49"/>
      <c r="NRH49"/>
      <c r="NRI49"/>
      <c r="NRJ49"/>
      <c r="NRK49"/>
      <c r="NRL49"/>
      <c r="NRM49"/>
      <c r="NRN49"/>
      <c r="NRO49"/>
      <c r="NRP49"/>
      <c r="NRQ49"/>
      <c r="NRR49"/>
      <c r="NRS49"/>
      <c r="NRT49"/>
      <c r="NRU49"/>
      <c r="NRV49"/>
      <c r="NRW49"/>
      <c r="NRX49"/>
      <c r="NRY49"/>
      <c r="NRZ49"/>
      <c r="NSA49"/>
      <c r="NSB49"/>
      <c r="NSC49"/>
      <c r="NSD49"/>
      <c r="NSE49"/>
      <c r="NSF49"/>
      <c r="NSG49"/>
      <c r="NSH49"/>
      <c r="NSI49"/>
      <c r="NSJ49"/>
      <c r="NSK49"/>
      <c r="NSL49"/>
      <c r="NSM49"/>
      <c r="NSN49"/>
      <c r="NSO49"/>
      <c r="NSP49"/>
      <c r="NSQ49"/>
      <c r="NSR49"/>
      <c r="NSS49"/>
      <c r="NST49"/>
      <c r="NSU49"/>
      <c r="NSV49"/>
      <c r="NSW49"/>
      <c r="NSX49"/>
      <c r="NSY49"/>
      <c r="NSZ49"/>
      <c r="NTA49"/>
      <c r="NTB49"/>
      <c r="NTC49"/>
      <c r="NTD49"/>
      <c r="NTE49"/>
      <c r="NTF49"/>
      <c r="NTG49"/>
      <c r="NTH49"/>
      <c r="NTI49"/>
      <c r="NTJ49"/>
      <c r="NTK49"/>
      <c r="NTL49"/>
      <c r="NTM49"/>
      <c r="NTN49"/>
      <c r="NTO49"/>
      <c r="NTP49"/>
      <c r="NTQ49"/>
      <c r="NTR49"/>
      <c r="NTS49"/>
      <c r="NTT49"/>
      <c r="NTU49"/>
      <c r="NTV49"/>
      <c r="NTW49"/>
      <c r="NTX49"/>
      <c r="NTY49"/>
      <c r="NTZ49"/>
      <c r="NUA49"/>
      <c r="NUB49"/>
      <c r="NUC49"/>
      <c r="NUD49"/>
      <c r="NUE49"/>
      <c r="NUF49"/>
      <c r="NUG49"/>
      <c r="NUH49"/>
      <c r="NUI49"/>
      <c r="NUJ49"/>
      <c r="NUK49"/>
      <c r="NUL49"/>
      <c r="NUM49"/>
      <c r="NUN49"/>
      <c r="NUO49"/>
      <c r="NUP49"/>
      <c r="NUQ49"/>
      <c r="NUR49"/>
      <c r="NUS49"/>
      <c r="NUT49"/>
      <c r="NUU49"/>
      <c r="NUV49"/>
      <c r="NUW49"/>
      <c r="NUX49"/>
      <c r="NUY49"/>
      <c r="NUZ49"/>
      <c r="NVA49"/>
      <c r="NVB49"/>
      <c r="NVC49"/>
      <c r="NVD49"/>
      <c r="NVE49"/>
      <c r="NVF49"/>
      <c r="NVG49"/>
      <c r="NVH49"/>
      <c r="NVI49"/>
      <c r="NVJ49"/>
      <c r="NVK49"/>
      <c r="NVL49"/>
      <c r="NVM49"/>
      <c r="NVN49"/>
      <c r="NVO49"/>
      <c r="NVP49"/>
      <c r="NVQ49"/>
      <c r="NVR49"/>
      <c r="NVS49"/>
      <c r="NVT49"/>
      <c r="NVU49"/>
      <c r="NVV49"/>
      <c r="NVW49"/>
      <c r="NVX49"/>
      <c r="NVY49"/>
      <c r="NVZ49"/>
      <c r="NWA49"/>
      <c r="NWB49"/>
      <c r="NWC49"/>
      <c r="NWD49"/>
      <c r="NWE49"/>
      <c r="NWF49"/>
      <c r="NWG49"/>
      <c r="NWH49"/>
      <c r="NWI49"/>
      <c r="NWJ49"/>
      <c r="NWK49"/>
      <c r="NWL49"/>
      <c r="NWM49"/>
      <c r="NWN49"/>
      <c r="NWO49"/>
      <c r="NWP49"/>
      <c r="NWQ49"/>
      <c r="NWR49"/>
      <c r="NWS49"/>
      <c r="NWT49"/>
      <c r="NWU49"/>
      <c r="NWV49"/>
      <c r="NWW49"/>
      <c r="NWX49"/>
      <c r="NWY49"/>
      <c r="NWZ49"/>
      <c r="NXA49"/>
      <c r="NXB49"/>
      <c r="NXC49"/>
      <c r="NXD49"/>
      <c r="NXE49"/>
      <c r="NXF49"/>
      <c r="NXG49"/>
      <c r="NXH49"/>
      <c r="NXI49"/>
      <c r="NXJ49"/>
      <c r="NXK49"/>
      <c r="NXL49"/>
      <c r="NXM49"/>
      <c r="NXN49"/>
      <c r="NXO49"/>
      <c r="NXP49"/>
      <c r="NXQ49"/>
      <c r="NXR49"/>
      <c r="NXS49"/>
      <c r="NXT49"/>
      <c r="NXU49"/>
      <c r="NXV49"/>
      <c r="NXW49"/>
      <c r="NXX49"/>
      <c r="NXY49"/>
      <c r="NXZ49"/>
      <c r="NYA49"/>
      <c r="NYB49"/>
      <c r="NYC49"/>
      <c r="NYD49"/>
      <c r="NYE49"/>
      <c r="NYF49"/>
      <c r="NYG49"/>
      <c r="NYH49"/>
      <c r="NYI49"/>
      <c r="NYJ49"/>
      <c r="NYK49"/>
      <c r="NYL49"/>
      <c r="NYM49"/>
      <c r="NYN49"/>
      <c r="NYO49"/>
      <c r="NYP49"/>
      <c r="NYQ49"/>
      <c r="NYR49"/>
      <c r="NYS49"/>
      <c r="NYT49"/>
      <c r="NYU49"/>
      <c r="NYV49"/>
      <c r="NYW49"/>
      <c r="NYX49"/>
      <c r="NYY49"/>
      <c r="NYZ49"/>
      <c r="NZA49"/>
      <c r="NZB49"/>
      <c r="NZC49"/>
      <c r="NZD49"/>
      <c r="NZE49"/>
      <c r="NZF49"/>
      <c r="NZG49"/>
      <c r="NZH49"/>
      <c r="NZI49"/>
      <c r="NZJ49"/>
      <c r="NZK49"/>
      <c r="NZL49"/>
      <c r="NZM49"/>
      <c r="NZN49"/>
      <c r="NZO49"/>
      <c r="NZP49"/>
      <c r="NZQ49"/>
      <c r="NZR49"/>
      <c r="NZS49"/>
      <c r="NZT49"/>
      <c r="NZU49"/>
      <c r="NZV49"/>
      <c r="NZW49"/>
      <c r="NZX49"/>
      <c r="NZY49"/>
      <c r="NZZ49"/>
      <c r="OAA49"/>
      <c r="OAB49"/>
      <c r="OAC49"/>
      <c r="OAD49"/>
      <c r="OAE49"/>
      <c r="OAF49"/>
      <c r="OAG49"/>
      <c r="OAH49"/>
      <c r="OAI49"/>
      <c r="OAJ49"/>
      <c r="OAK49"/>
      <c r="OAL49"/>
      <c r="OAM49"/>
      <c r="OAN49"/>
      <c r="OAO49"/>
      <c r="OAP49"/>
      <c r="OAQ49"/>
      <c r="OAR49"/>
      <c r="OAS49"/>
      <c r="OAT49"/>
      <c r="OAU49"/>
      <c r="OAV49"/>
      <c r="OAW49"/>
      <c r="OAX49"/>
      <c r="OAY49"/>
      <c r="OAZ49"/>
      <c r="OBA49"/>
      <c r="OBB49"/>
      <c r="OBC49"/>
      <c r="OBD49"/>
      <c r="OBE49"/>
      <c r="OBF49"/>
      <c r="OBG49"/>
      <c r="OBH49"/>
      <c r="OBI49"/>
      <c r="OBJ49"/>
      <c r="OBK49"/>
      <c r="OBL49"/>
      <c r="OBM49"/>
      <c r="OBN49"/>
      <c r="OBO49"/>
      <c r="OBP49"/>
      <c r="OBQ49"/>
      <c r="OBR49"/>
      <c r="OBS49"/>
      <c r="OBT49"/>
      <c r="OBU49"/>
      <c r="OBV49"/>
      <c r="OBW49"/>
      <c r="OBX49"/>
      <c r="OBY49"/>
      <c r="OBZ49"/>
      <c r="OCA49"/>
      <c r="OCB49"/>
      <c r="OCC49"/>
      <c r="OCD49"/>
      <c r="OCE49"/>
      <c r="OCF49"/>
      <c r="OCG49"/>
      <c r="OCH49"/>
      <c r="OCI49"/>
      <c r="OCJ49"/>
      <c r="OCK49"/>
      <c r="OCL49"/>
      <c r="OCM49"/>
      <c r="OCN49"/>
      <c r="OCO49"/>
      <c r="OCP49"/>
      <c r="OCQ49"/>
      <c r="OCR49"/>
      <c r="OCS49"/>
      <c r="OCT49"/>
      <c r="OCU49"/>
      <c r="OCV49"/>
      <c r="OCW49"/>
      <c r="OCX49"/>
      <c r="OCY49"/>
      <c r="OCZ49"/>
      <c r="ODA49"/>
      <c r="ODB49"/>
      <c r="ODC49"/>
      <c r="ODD49"/>
      <c r="ODE49"/>
      <c r="ODF49"/>
      <c r="ODG49"/>
      <c r="ODH49"/>
      <c r="ODI49"/>
      <c r="ODJ49"/>
      <c r="ODK49"/>
      <c r="ODL49"/>
      <c r="ODM49"/>
      <c r="ODN49"/>
      <c r="ODO49"/>
      <c r="ODP49"/>
      <c r="ODQ49"/>
      <c r="ODR49"/>
      <c r="ODS49"/>
      <c r="ODT49"/>
      <c r="ODU49"/>
      <c r="ODV49"/>
      <c r="ODW49"/>
      <c r="ODX49"/>
      <c r="ODY49"/>
      <c r="ODZ49"/>
      <c r="OEA49"/>
      <c r="OEB49"/>
      <c r="OEC49"/>
      <c r="OED49"/>
      <c r="OEE49"/>
      <c r="OEF49"/>
      <c r="OEG49"/>
      <c r="OEH49"/>
      <c r="OEI49"/>
      <c r="OEJ49"/>
      <c r="OEK49"/>
      <c r="OEL49"/>
      <c r="OEM49"/>
      <c r="OEN49"/>
      <c r="OEO49"/>
      <c r="OEP49"/>
      <c r="OEQ49"/>
      <c r="OER49"/>
      <c r="OES49"/>
      <c r="OET49"/>
      <c r="OEU49"/>
      <c r="OEV49"/>
      <c r="OEW49"/>
      <c r="OEX49"/>
      <c r="OEY49"/>
      <c r="OEZ49"/>
      <c r="OFA49"/>
      <c r="OFB49"/>
      <c r="OFC49"/>
      <c r="OFD49"/>
      <c r="OFE49"/>
      <c r="OFF49"/>
      <c r="OFG49"/>
      <c r="OFH49"/>
      <c r="OFI49"/>
      <c r="OFJ49"/>
      <c r="OFK49"/>
      <c r="OFL49"/>
      <c r="OFM49"/>
      <c r="OFN49"/>
      <c r="OFO49"/>
      <c r="OFP49"/>
      <c r="OFQ49"/>
      <c r="OFR49"/>
      <c r="OFS49"/>
      <c r="OFT49"/>
      <c r="OFU49"/>
      <c r="OFV49"/>
      <c r="OFW49"/>
      <c r="OFX49"/>
      <c r="OFY49"/>
      <c r="OFZ49"/>
      <c r="OGA49"/>
      <c r="OGB49"/>
      <c r="OGC49"/>
      <c r="OGD49"/>
      <c r="OGE49"/>
      <c r="OGF49"/>
      <c r="OGG49"/>
      <c r="OGH49"/>
      <c r="OGI49"/>
      <c r="OGJ49"/>
      <c r="OGK49"/>
      <c r="OGL49"/>
      <c r="OGM49"/>
      <c r="OGN49"/>
      <c r="OGO49"/>
      <c r="OGP49"/>
      <c r="OGQ49"/>
      <c r="OGR49"/>
      <c r="OGS49"/>
      <c r="OGT49"/>
      <c r="OGU49"/>
      <c r="OGV49"/>
      <c r="OGW49"/>
      <c r="OGX49"/>
      <c r="OGY49"/>
      <c r="OGZ49"/>
      <c r="OHA49"/>
      <c r="OHB49"/>
      <c r="OHC49"/>
      <c r="OHD49"/>
      <c r="OHE49"/>
      <c r="OHF49"/>
      <c r="OHG49"/>
      <c r="OHH49"/>
      <c r="OHI49"/>
      <c r="OHJ49"/>
      <c r="OHK49"/>
      <c r="OHL49"/>
      <c r="OHM49"/>
      <c r="OHN49"/>
      <c r="OHO49"/>
      <c r="OHP49"/>
      <c r="OHQ49"/>
      <c r="OHR49"/>
      <c r="OHS49"/>
      <c r="OHT49"/>
      <c r="OHU49"/>
      <c r="OHV49"/>
      <c r="OHW49"/>
      <c r="OHX49"/>
      <c r="OHY49"/>
      <c r="OHZ49"/>
      <c r="OIA49"/>
      <c r="OIB49"/>
      <c r="OIC49"/>
      <c r="OID49"/>
      <c r="OIE49"/>
      <c r="OIF49"/>
      <c r="OIG49"/>
      <c r="OIH49"/>
      <c r="OII49"/>
      <c r="OIJ49"/>
      <c r="OIK49"/>
      <c r="OIL49"/>
      <c r="OIM49"/>
      <c r="OIN49"/>
      <c r="OIO49"/>
      <c r="OIP49"/>
      <c r="OIQ49"/>
      <c r="OIR49"/>
      <c r="OIS49"/>
      <c r="OIT49"/>
      <c r="OIU49"/>
      <c r="OIV49"/>
      <c r="OIW49"/>
      <c r="OIX49"/>
      <c r="OIY49"/>
      <c r="OIZ49"/>
      <c r="OJA49"/>
      <c r="OJB49"/>
      <c r="OJC49"/>
      <c r="OJD49"/>
      <c r="OJE49"/>
      <c r="OJF49"/>
      <c r="OJG49"/>
      <c r="OJH49"/>
      <c r="OJI49"/>
      <c r="OJJ49"/>
      <c r="OJK49"/>
      <c r="OJL49"/>
      <c r="OJM49"/>
      <c r="OJN49"/>
      <c r="OJO49"/>
      <c r="OJP49"/>
      <c r="OJQ49"/>
      <c r="OJR49"/>
      <c r="OJS49"/>
      <c r="OJT49"/>
      <c r="OJU49"/>
      <c r="OJV49"/>
      <c r="OJW49"/>
      <c r="OJX49"/>
      <c r="OJY49"/>
      <c r="OJZ49"/>
      <c r="OKA49"/>
      <c r="OKB49"/>
      <c r="OKC49"/>
      <c r="OKD49"/>
      <c r="OKE49"/>
      <c r="OKF49"/>
      <c r="OKG49"/>
      <c r="OKH49"/>
      <c r="OKI49"/>
      <c r="OKJ49"/>
      <c r="OKK49"/>
      <c r="OKL49"/>
      <c r="OKM49"/>
      <c r="OKN49"/>
      <c r="OKO49"/>
      <c r="OKP49"/>
      <c r="OKQ49"/>
      <c r="OKR49"/>
      <c r="OKS49"/>
      <c r="OKT49"/>
      <c r="OKU49"/>
      <c r="OKV49"/>
      <c r="OKW49"/>
      <c r="OKX49"/>
      <c r="OKY49"/>
      <c r="OKZ49"/>
      <c r="OLA49"/>
      <c r="OLB49"/>
      <c r="OLC49"/>
      <c r="OLD49"/>
      <c r="OLE49"/>
      <c r="OLF49"/>
      <c r="OLG49"/>
      <c r="OLH49"/>
      <c r="OLI49"/>
      <c r="OLJ49"/>
      <c r="OLK49"/>
      <c r="OLL49"/>
      <c r="OLM49"/>
      <c r="OLN49"/>
      <c r="OLO49"/>
      <c r="OLP49"/>
      <c r="OLQ49"/>
      <c r="OLR49"/>
      <c r="OLS49"/>
      <c r="OLT49"/>
      <c r="OLU49"/>
      <c r="OLV49"/>
      <c r="OLW49"/>
      <c r="OLX49"/>
      <c r="OLY49"/>
      <c r="OLZ49"/>
      <c r="OMA49"/>
      <c r="OMB49"/>
      <c r="OMC49"/>
      <c r="OMD49"/>
      <c r="OME49"/>
      <c r="OMF49"/>
      <c r="OMG49"/>
      <c r="OMH49"/>
      <c r="OMI49"/>
      <c r="OMJ49"/>
      <c r="OMK49"/>
      <c r="OML49"/>
      <c r="OMM49"/>
      <c r="OMN49"/>
      <c r="OMO49"/>
      <c r="OMP49"/>
      <c r="OMQ49"/>
      <c r="OMR49"/>
      <c r="OMS49"/>
      <c r="OMT49"/>
      <c r="OMU49"/>
      <c r="OMV49"/>
      <c r="OMW49"/>
      <c r="OMX49"/>
      <c r="OMY49"/>
      <c r="OMZ49"/>
      <c r="ONA49"/>
      <c r="ONB49"/>
      <c r="ONC49"/>
      <c r="OND49"/>
      <c r="ONE49"/>
      <c r="ONF49"/>
      <c r="ONG49"/>
      <c r="ONH49"/>
      <c r="ONI49"/>
      <c r="ONJ49"/>
      <c r="ONK49"/>
      <c r="ONL49"/>
      <c r="ONM49"/>
      <c r="ONN49"/>
      <c r="ONO49"/>
      <c r="ONP49"/>
      <c r="ONQ49"/>
      <c r="ONR49"/>
      <c r="ONS49"/>
      <c r="ONT49"/>
      <c r="ONU49"/>
      <c r="ONV49"/>
      <c r="ONW49"/>
      <c r="ONX49"/>
      <c r="ONY49"/>
      <c r="ONZ49"/>
      <c r="OOA49"/>
      <c r="OOB49"/>
      <c r="OOC49"/>
      <c r="OOD49"/>
      <c r="OOE49"/>
      <c r="OOF49"/>
      <c r="OOG49"/>
      <c r="OOH49"/>
      <c r="OOI49"/>
      <c r="OOJ49"/>
      <c r="OOK49"/>
      <c r="OOL49"/>
      <c r="OOM49"/>
      <c r="OON49"/>
      <c r="OOO49"/>
      <c r="OOP49"/>
      <c r="OOQ49"/>
      <c r="OOR49"/>
      <c r="OOS49"/>
      <c r="OOT49"/>
      <c r="OOU49"/>
      <c r="OOV49"/>
      <c r="OOW49"/>
      <c r="OOX49"/>
      <c r="OOY49"/>
      <c r="OOZ49"/>
      <c r="OPA49"/>
      <c r="OPB49"/>
      <c r="OPC49"/>
      <c r="OPD49"/>
      <c r="OPE49"/>
      <c r="OPF49"/>
      <c r="OPG49"/>
      <c r="OPH49"/>
      <c r="OPI49"/>
      <c r="OPJ49"/>
      <c r="OPK49"/>
      <c r="OPL49"/>
      <c r="OPM49"/>
      <c r="OPN49"/>
      <c r="OPO49"/>
      <c r="OPP49"/>
      <c r="OPQ49"/>
      <c r="OPR49"/>
      <c r="OPS49"/>
      <c r="OPT49"/>
      <c r="OPU49"/>
      <c r="OPV49"/>
      <c r="OPW49"/>
      <c r="OPX49"/>
      <c r="OPY49"/>
      <c r="OPZ49"/>
      <c r="OQA49"/>
      <c r="OQB49"/>
      <c r="OQC49"/>
      <c r="OQD49"/>
      <c r="OQE49"/>
      <c r="OQF49"/>
      <c r="OQG49"/>
      <c r="OQH49"/>
      <c r="OQI49"/>
      <c r="OQJ49"/>
      <c r="OQK49"/>
      <c r="OQL49"/>
      <c r="OQM49"/>
      <c r="OQN49"/>
      <c r="OQO49"/>
      <c r="OQP49"/>
      <c r="OQQ49"/>
      <c r="OQR49"/>
      <c r="OQS49"/>
      <c r="OQT49"/>
      <c r="OQU49"/>
      <c r="OQV49"/>
      <c r="OQW49"/>
      <c r="OQX49"/>
      <c r="OQY49"/>
      <c r="OQZ49"/>
      <c r="ORA49"/>
      <c r="ORB49"/>
      <c r="ORC49"/>
      <c r="ORD49"/>
      <c r="ORE49"/>
      <c r="ORF49"/>
      <c r="ORG49"/>
      <c r="ORH49"/>
      <c r="ORI49"/>
      <c r="ORJ49"/>
      <c r="ORK49"/>
      <c r="ORL49"/>
      <c r="ORM49"/>
      <c r="ORN49"/>
      <c r="ORO49"/>
      <c r="ORP49"/>
      <c r="ORQ49"/>
      <c r="ORR49"/>
      <c r="ORS49"/>
      <c r="ORT49"/>
      <c r="ORU49"/>
      <c r="ORV49"/>
      <c r="ORW49"/>
      <c r="ORX49"/>
      <c r="ORY49"/>
      <c r="ORZ49"/>
      <c r="OSA49"/>
      <c r="OSB49"/>
      <c r="OSC49"/>
      <c r="OSD49"/>
      <c r="OSE49"/>
      <c r="OSF49"/>
      <c r="OSG49"/>
      <c r="OSH49"/>
      <c r="OSI49"/>
      <c r="OSJ49"/>
      <c r="OSK49"/>
      <c r="OSL49"/>
      <c r="OSM49"/>
      <c r="OSN49"/>
      <c r="OSO49"/>
      <c r="OSP49"/>
      <c r="OSQ49"/>
      <c r="OSR49"/>
      <c r="OSS49"/>
      <c r="OST49"/>
      <c r="OSU49"/>
      <c r="OSV49"/>
      <c r="OSW49"/>
      <c r="OSX49"/>
      <c r="OSY49"/>
      <c r="OSZ49"/>
      <c r="OTA49"/>
      <c r="OTB49"/>
      <c r="OTC49"/>
      <c r="OTD49"/>
      <c r="OTE49"/>
      <c r="OTF49"/>
      <c r="OTG49"/>
      <c r="OTH49"/>
      <c r="OTI49"/>
      <c r="OTJ49"/>
      <c r="OTK49"/>
      <c r="OTL49"/>
      <c r="OTM49"/>
      <c r="OTN49"/>
      <c r="OTO49"/>
      <c r="OTP49"/>
      <c r="OTQ49"/>
      <c r="OTR49"/>
      <c r="OTS49"/>
      <c r="OTT49"/>
      <c r="OTU49"/>
      <c r="OTV49"/>
      <c r="OTW49"/>
      <c r="OTX49"/>
      <c r="OTY49"/>
      <c r="OTZ49"/>
      <c r="OUA49"/>
      <c r="OUB49"/>
      <c r="OUC49"/>
      <c r="OUD49"/>
      <c r="OUE49"/>
      <c r="OUF49"/>
      <c r="OUG49"/>
      <c r="OUH49"/>
      <c r="OUI49"/>
      <c r="OUJ49"/>
      <c r="OUK49"/>
      <c r="OUL49"/>
      <c r="OUM49"/>
      <c r="OUN49"/>
      <c r="OUO49"/>
      <c r="OUP49"/>
      <c r="OUQ49"/>
      <c r="OUR49"/>
      <c r="OUS49"/>
      <c r="OUT49"/>
      <c r="OUU49"/>
      <c r="OUV49"/>
      <c r="OUW49"/>
      <c r="OUX49"/>
      <c r="OUY49"/>
      <c r="OUZ49"/>
      <c r="OVA49"/>
      <c r="OVB49"/>
      <c r="OVC49"/>
      <c r="OVD49"/>
      <c r="OVE49"/>
      <c r="OVF49"/>
      <c r="OVG49"/>
      <c r="OVH49"/>
      <c r="OVI49"/>
      <c r="OVJ49"/>
      <c r="OVK49"/>
      <c r="OVL49"/>
      <c r="OVM49"/>
      <c r="OVN49"/>
      <c r="OVO49"/>
      <c r="OVP49"/>
      <c r="OVQ49"/>
      <c r="OVR49"/>
      <c r="OVS49"/>
      <c r="OVT49"/>
      <c r="OVU49"/>
      <c r="OVV49"/>
      <c r="OVW49"/>
      <c r="OVX49"/>
      <c r="OVY49"/>
      <c r="OVZ49"/>
      <c r="OWA49"/>
      <c r="OWB49"/>
      <c r="OWC49"/>
      <c r="OWD49"/>
      <c r="OWE49"/>
      <c r="OWF49"/>
      <c r="OWG49"/>
      <c r="OWH49"/>
      <c r="OWI49"/>
      <c r="OWJ49"/>
      <c r="OWK49"/>
      <c r="OWL49"/>
      <c r="OWM49"/>
      <c r="OWN49"/>
      <c r="OWO49"/>
      <c r="OWP49"/>
      <c r="OWQ49"/>
      <c r="OWR49"/>
      <c r="OWS49"/>
      <c r="OWT49"/>
      <c r="OWU49"/>
      <c r="OWV49"/>
      <c r="OWW49"/>
      <c r="OWX49"/>
      <c r="OWY49"/>
      <c r="OWZ49"/>
      <c r="OXA49"/>
      <c r="OXB49"/>
      <c r="OXC49"/>
      <c r="OXD49"/>
      <c r="OXE49"/>
      <c r="OXF49"/>
      <c r="OXG49"/>
      <c r="OXH49"/>
      <c r="OXI49"/>
      <c r="OXJ49"/>
      <c r="OXK49"/>
      <c r="OXL49"/>
      <c r="OXM49"/>
      <c r="OXN49"/>
      <c r="OXO49"/>
      <c r="OXP49"/>
      <c r="OXQ49"/>
      <c r="OXR49"/>
      <c r="OXS49"/>
      <c r="OXT49"/>
      <c r="OXU49"/>
      <c r="OXV49"/>
      <c r="OXW49"/>
      <c r="OXX49"/>
      <c r="OXY49"/>
      <c r="OXZ49"/>
      <c r="OYA49"/>
      <c r="OYB49"/>
      <c r="OYC49"/>
      <c r="OYD49"/>
      <c r="OYE49"/>
      <c r="OYF49"/>
      <c r="OYG49"/>
      <c r="OYH49"/>
      <c r="OYI49"/>
      <c r="OYJ49"/>
      <c r="OYK49"/>
      <c r="OYL49"/>
      <c r="OYM49"/>
      <c r="OYN49"/>
      <c r="OYO49"/>
      <c r="OYP49"/>
      <c r="OYQ49"/>
      <c r="OYR49"/>
      <c r="OYS49"/>
      <c r="OYT49"/>
      <c r="OYU49"/>
      <c r="OYV49"/>
      <c r="OYW49"/>
      <c r="OYX49"/>
      <c r="OYY49"/>
      <c r="OYZ49"/>
      <c r="OZA49"/>
      <c r="OZB49"/>
      <c r="OZC49"/>
      <c r="OZD49"/>
      <c r="OZE49"/>
      <c r="OZF49"/>
      <c r="OZG49"/>
      <c r="OZH49"/>
      <c r="OZI49"/>
      <c r="OZJ49"/>
      <c r="OZK49"/>
      <c r="OZL49"/>
      <c r="OZM49"/>
      <c r="OZN49"/>
      <c r="OZO49"/>
      <c r="OZP49"/>
      <c r="OZQ49"/>
      <c r="OZR49"/>
      <c r="OZS49"/>
      <c r="OZT49"/>
      <c r="OZU49"/>
      <c r="OZV49"/>
      <c r="OZW49"/>
      <c r="OZX49"/>
      <c r="OZY49"/>
      <c r="OZZ49"/>
      <c r="PAA49"/>
      <c r="PAB49"/>
      <c r="PAC49"/>
      <c r="PAD49"/>
      <c r="PAE49"/>
      <c r="PAF49"/>
      <c r="PAG49"/>
      <c r="PAH49"/>
      <c r="PAI49"/>
      <c r="PAJ49"/>
      <c r="PAK49"/>
      <c r="PAL49"/>
      <c r="PAM49"/>
      <c r="PAN49"/>
      <c r="PAO49"/>
      <c r="PAP49"/>
      <c r="PAQ49"/>
      <c r="PAR49"/>
      <c r="PAS49"/>
      <c r="PAT49"/>
      <c r="PAU49"/>
      <c r="PAV49"/>
      <c r="PAW49"/>
      <c r="PAX49"/>
      <c r="PAY49"/>
      <c r="PAZ49"/>
      <c r="PBA49"/>
      <c r="PBB49"/>
      <c r="PBC49"/>
      <c r="PBD49"/>
      <c r="PBE49"/>
      <c r="PBF49"/>
      <c r="PBG49"/>
      <c r="PBH49"/>
      <c r="PBI49"/>
      <c r="PBJ49"/>
      <c r="PBK49"/>
      <c r="PBL49"/>
      <c r="PBM49"/>
      <c r="PBN49"/>
      <c r="PBO49"/>
      <c r="PBP49"/>
      <c r="PBQ49"/>
      <c r="PBR49"/>
      <c r="PBS49"/>
      <c r="PBT49"/>
      <c r="PBU49"/>
      <c r="PBV49"/>
      <c r="PBW49"/>
      <c r="PBX49"/>
      <c r="PBY49"/>
      <c r="PBZ49"/>
      <c r="PCA49"/>
      <c r="PCB49"/>
      <c r="PCC49"/>
      <c r="PCD49"/>
      <c r="PCE49"/>
      <c r="PCF49"/>
      <c r="PCG49"/>
      <c r="PCH49"/>
      <c r="PCI49"/>
      <c r="PCJ49"/>
      <c r="PCK49"/>
      <c r="PCL49"/>
      <c r="PCM49"/>
      <c r="PCN49"/>
      <c r="PCO49"/>
      <c r="PCP49"/>
      <c r="PCQ49"/>
      <c r="PCR49"/>
      <c r="PCS49"/>
      <c r="PCT49"/>
      <c r="PCU49"/>
      <c r="PCV49"/>
      <c r="PCW49"/>
      <c r="PCX49"/>
      <c r="PCY49"/>
      <c r="PCZ49"/>
      <c r="PDA49"/>
      <c r="PDB49"/>
      <c r="PDC49"/>
      <c r="PDD49"/>
      <c r="PDE49"/>
      <c r="PDF49"/>
      <c r="PDG49"/>
      <c r="PDH49"/>
      <c r="PDI49"/>
      <c r="PDJ49"/>
      <c r="PDK49"/>
      <c r="PDL49"/>
      <c r="PDM49"/>
      <c r="PDN49"/>
      <c r="PDO49"/>
      <c r="PDP49"/>
      <c r="PDQ49"/>
      <c r="PDR49"/>
      <c r="PDS49"/>
      <c r="PDT49"/>
      <c r="PDU49"/>
      <c r="PDV49"/>
      <c r="PDW49"/>
      <c r="PDX49"/>
      <c r="PDY49"/>
      <c r="PDZ49"/>
      <c r="PEA49"/>
      <c r="PEB49"/>
      <c r="PEC49"/>
      <c r="PED49"/>
      <c r="PEE49"/>
      <c r="PEF49"/>
      <c r="PEG49"/>
      <c r="PEH49"/>
      <c r="PEI49"/>
      <c r="PEJ49"/>
      <c r="PEK49"/>
      <c r="PEL49"/>
      <c r="PEM49"/>
      <c r="PEN49"/>
      <c r="PEO49"/>
      <c r="PEP49"/>
      <c r="PEQ49"/>
      <c r="PER49"/>
      <c r="PES49"/>
      <c r="PET49"/>
      <c r="PEU49"/>
      <c r="PEV49"/>
      <c r="PEW49"/>
      <c r="PEX49"/>
      <c r="PEY49"/>
      <c r="PEZ49"/>
      <c r="PFA49"/>
      <c r="PFB49"/>
      <c r="PFC49"/>
      <c r="PFD49"/>
      <c r="PFE49"/>
      <c r="PFF49"/>
      <c r="PFG49"/>
      <c r="PFH49"/>
      <c r="PFI49"/>
      <c r="PFJ49"/>
      <c r="PFK49"/>
      <c r="PFL49"/>
      <c r="PFM49"/>
      <c r="PFN49"/>
      <c r="PFO49"/>
      <c r="PFP49"/>
      <c r="PFQ49"/>
      <c r="PFR49"/>
      <c r="PFS49"/>
      <c r="PFT49"/>
      <c r="PFU49"/>
      <c r="PFV49"/>
      <c r="PFW49"/>
      <c r="PFX49"/>
      <c r="PFY49"/>
      <c r="PFZ49"/>
      <c r="PGA49"/>
      <c r="PGB49"/>
      <c r="PGC49"/>
      <c r="PGD49"/>
      <c r="PGE49"/>
      <c r="PGF49"/>
      <c r="PGG49"/>
      <c r="PGH49"/>
      <c r="PGI49"/>
      <c r="PGJ49"/>
      <c r="PGK49"/>
      <c r="PGL49"/>
      <c r="PGM49"/>
      <c r="PGN49"/>
      <c r="PGO49"/>
      <c r="PGP49"/>
      <c r="PGQ49"/>
      <c r="PGR49"/>
      <c r="PGS49"/>
      <c r="PGT49"/>
      <c r="PGU49"/>
      <c r="PGV49"/>
      <c r="PGW49"/>
      <c r="PGX49"/>
      <c r="PGY49"/>
      <c r="PGZ49"/>
      <c r="PHA49"/>
      <c r="PHB49"/>
      <c r="PHC49"/>
      <c r="PHD49"/>
      <c r="PHE49"/>
      <c r="PHF49"/>
      <c r="PHG49"/>
      <c r="PHH49"/>
      <c r="PHI49"/>
      <c r="PHJ49"/>
      <c r="PHK49"/>
      <c r="PHL49"/>
      <c r="PHM49"/>
      <c r="PHN49"/>
      <c r="PHO49"/>
      <c r="PHP49"/>
      <c r="PHQ49"/>
      <c r="PHR49"/>
      <c r="PHS49"/>
      <c r="PHT49"/>
      <c r="PHU49"/>
      <c r="PHV49"/>
      <c r="PHW49"/>
      <c r="PHX49"/>
      <c r="PHY49"/>
      <c r="PHZ49"/>
      <c r="PIA49"/>
      <c r="PIB49"/>
      <c r="PIC49"/>
      <c r="PID49"/>
      <c r="PIE49"/>
      <c r="PIF49"/>
      <c r="PIG49"/>
      <c r="PIH49"/>
      <c r="PII49"/>
      <c r="PIJ49"/>
      <c r="PIK49"/>
      <c r="PIL49"/>
      <c r="PIM49"/>
      <c r="PIN49"/>
      <c r="PIO49"/>
      <c r="PIP49"/>
      <c r="PIQ49"/>
      <c r="PIR49"/>
      <c r="PIS49"/>
      <c r="PIT49"/>
      <c r="PIU49"/>
      <c r="PIV49"/>
      <c r="PIW49"/>
      <c r="PIX49"/>
      <c r="PIY49"/>
      <c r="PIZ49"/>
      <c r="PJA49"/>
      <c r="PJB49"/>
      <c r="PJC49"/>
      <c r="PJD49"/>
      <c r="PJE49"/>
      <c r="PJF49"/>
      <c r="PJG49"/>
      <c r="PJH49"/>
      <c r="PJI49"/>
      <c r="PJJ49"/>
      <c r="PJK49"/>
      <c r="PJL49"/>
      <c r="PJM49"/>
      <c r="PJN49"/>
      <c r="PJO49"/>
      <c r="PJP49"/>
      <c r="PJQ49"/>
      <c r="PJR49"/>
      <c r="PJS49"/>
      <c r="PJT49"/>
      <c r="PJU49"/>
      <c r="PJV49"/>
      <c r="PJW49"/>
      <c r="PJX49"/>
      <c r="PJY49"/>
      <c r="PJZ49"/>
      <c r="PKA49"/>
      <c r="PKB49"/>
      <c r="PKC49"/>
      <c r="PKD49"/>
      <c r="PKE49"/>
      <c r="PKF49"/>
      <c r="PKG49"/>
      <c r="PKH49"/>
      <c r="PKI49"/>
      <c r="PKJ49"/>
      <c r="PKK49"/>
      <c r="PKL49"/>
      <c r="PKM49"/>
      <c r="PKN49"/>
      <c r="PKO49"/>
      <c r="PKP49"/>
      <c r="PKQ49"/>
      <c r="PKR49"/>
      <c r="PKS49"/>
      <c r="PKT49"/>
      <c r="PKU49"/>
      <c r="PKV49"/>
      <c r="PKW49"/>
      <c r="PKX49"/>
      <c r="PKY49"/>
      <c r="PKZ49"/>
      <c r="PLA49"/>
      <c r="PLB49"/>
      <c r="PLC49"/>
      <c r="PLD49"/>
      <c r="PLE49"/>
      <c r="PLF49"/>
      <c r="PLG49"/>
      <c r="PLH49"/>
      <c r="PLI49"/>
      <c r="PLJ49"/>
      <c r="PLK49"/>
      <c r="PLL49"/>
      <c r="PLM49"/>
      <c r="PLN49"/>
      <c r="PLO49"/>
      <c r="PLP49"/>
      <c r="PLQ49"/>
      <c r="PLR49"/>
      <c r="PLS49"/>
      <c r="PLT49"/>
      <c r="PLU49"/>
      <c r="PLV49"/>
      <c r="PLW49"/>
      <c r="PLX49"/>
      <c r="PLY49"/>
      <c r="PLZ49"/>
      <c r="PMA49"/>
      <c r="PMB49"/>
      <c r="PMC49"/>
      <c r="PMD49"/>
      <c r="PME49"/>
      <c r="PMF49"/>
      <c r="PMG49"/>
      <c r="PMH49"/>
      <c r="PMI49"/>
      <c r="PMJ49"/>
      <c r="PMK49"/>
      <c r="PML49"/>
      <c r="PMM49"/>
      <c r="PMN49"/>
      <c r="PMO49"/>
      <c r="PMP49"/>
      <c r="PMQ49"/>
      <c r="PMR49"/>
      <c r="PMS49"/>
      <c r="PMT49"/>
      <c r="PMU49"/>
      <c r="PMV49"/>
      <c r="PMW49"/>
      <c r="PMX49"/>
      <c r="PMY49"/>
      <c r="PMZ49"/>
      <c r="PNA49"/>
      <c r="PNB49"/>
      <c r="PNC49"/>
      <c r="PND49"/>
      <c r="PNE49"/>
      <c r="PNF49"/>
      <c r="PNG49"/>
      <c r="PNH49"/>
      <c r="PNI49"/>
      <c r="PNJ49"/>
      <c r="PNK49"/>
      <c r="PNL49"/>
      <c r="PNM49"/>
      <c r="PNN49"/>
      <c r="PNO49"/>
      <c r="PNP49"/>
      <c r="PNQ49"/>
      <c r="PNR49"/>
      <c r="PNS49"/>
      <c r="PNT49"/>
      <c r="PNU49"/>
      <c r="PNV49"/>
      <c r="PNW49"/>
      <c r="PNX49"/>
      <c r="PNY49"/>
      <c r="PNZ49"/>
      <c r="POA49"/>
      <c r="POB49"/>
      <c r="POC49"/>
      <c r="POD49"/>
      <c r="POE49"/>
      <c r="POF49"/>
      <c r="POG49"/>
      <c r="POH49"/>
      <c r="POI49"/>
      <c r="POJ49"/>
      <c r="POK49"/>
      <c r="POL49"/>
      <c r="POM49"/>
      <c r="PON49"/>
      <c r="POO49"/>
      <c r="POP49"/>
      <c r="POQ49"/>
      <c r="POR49"/>
      <c r="POS49"/>
      <c r="POT49"/>
      <c r="POU49"/>
      <c r="POV49"/>
      <c r="POW49"/>
      <c r="POX49"/>
      <c r="POY49"/>
      <c r="POZ49"/>
      <c r="PPA49"/>
      <c r="PPB49"/>
      <c r="PPC49"/>
      <c r="PPD49"/>
      <c r="PPE49"/>
      <c r="PPF49"/>
      <c r="PPG49"/>
      <c r="PPH49"/>
      <c r="PPI49"/>
      <c r="PPJ49"/>
      <c r="PPK49"/>
      <c r="PPL49"/>
      <c r="PPM49"/>
      <c r="PPN49"/>
      <c r="PPO49"/>
      <c r="PPP49"/>
      <c r="PPQ49"/>
      <c r="PPR49"/>
      <c r="PPS49"/>
      <c r="PPT49"/>
      <c r="PPU49"/>
      <c r="PPV49"/>
      <c r="PPW49"/>
      <c r="PPX49"/>
      <c r="PPY49"/>
      <c r="PPZ49"/>
      <c r="PQA49"/>
      <c r="PQB49"/>
      <c r="PQC49"/>
      <c r="PQD49"/>
      <c r="PQE49"/>
      <c r="PQF49"/>
      <c r="PQG49"/>
      <c r="PQH49"/>
      <c r="PQI49"/>
      <c r="PQJ49"/>
      <c r="PQK49"/>
      <c r="PQL49"/>
      <c r="PQM49"/>
      <c r="PQN49"/>
      <c r="PQO49"/>
      <c r="PQP49"/>
      <c r="PQQ49"/>
      <c r="PQR49"/>
      <c r="PQS49"/>
      <c r="PQT49"/>
      <c r="PQU49"/>
      <c r="PQV49"/>
      <c r="PQW49"/>
      <c r="PQX49"/>
      <c r="PQY49"/>
      <c r="PQZ49"/>
      <c r="PRA49"/>
      <c r="PRB49"/>
      <c r="PRC49"/>
      <c r="PRD49"/>
      <c r="PRE49"/>
      <c r="PRF49"/>
      <c r="PRG49"/>
      <c r="PRH49"/>
      <c r="PRI49"/>
      <c r="PRJ49"/>
      <c r="PRK49"/>
      <c r="PRL49"/>
      <c r="PRM49"/>
      <c r="PRN49"/>
      <c r="PRO49"/>
      <c r="PRP49"/>
      <c r="PRQ49"/>
      <c r="PRR49"/>
      <c r="PRS49"/>
      <c r="PRT49"/>
      <c r="PRU49"/>
      <c r="PRV49"/>
      <c r="PRW49"/>
      <c r="PRX49"/>
      <c r="PRY49"/>
      <c r="PRZ49"/>
      <c r="PSA49"/>
      <c r="PSB49"/>
      <c r="PSC49"/>
      <c r="PSD49"/>
      <c r="PSE49"/>
      <c r="PSF49"/>
      <c r="PSG49"/>
      <c r="PSH49"/>
      <c r="PSI49"/>
      <c r="PSJ49"/>
      <c r="PSK49"/>
      <c r="PSL49"/>
      <c r="PSM49"/>
      <c r="PSN49"/>
      <c r="PSO49"/>
      <c r="PSP49"/>
      <c r="PSQ49"/>
      <c r="PSR49"/>
      <c r="PSS49"/>
      <c r="PST49"/>
      <c r="PSU49"/>
      <c r="PSV49"/>
      <c r="PSW49"/>
      <c r="PSX49"/>
      <c r="PSY49"/>
      <c r="PSZ49"/>
      <c r="PTA49"/>
      <c r="PTB49"/>
      <c r="PTC49"/>
      <c r="PTD49"/>
      <c r="PTE49"/>
      <c r="PTF49"/>
      <c r="PTG49"/>
      <c r="PTH49"/>
      <c r="PTI49"/>
      <c r="PTJ49"/>
      <c r="PTK49"/>
      <c r="PTL49"/>
      <c r="PTM49"/>
      <c r="PTN49"/>
      <c r="PTO49"/>
      <c r="PTP49"/>
      <c r="PTQ49"/>
      <c r="PTR49"/>
      <c r="PTS49"/>
      <c r="PTT49"/>
      <c r="PTU49"/>
      <c r="PTV49"/>
      <c r="PTW49"/>
      <c r="PTX49"/>
      <c r="PTY49"/>
      <c r="PTZ49"/>
      <c r="PUA49"/>
      <c r="PUB49"/>
      <c r="PUC49"/>
      <c r="PUD49"/>
      <c r="PUE49"/>
      <c r="PUF49"/>
      <c r="PUG49"/>
      <c r="PUH49"/>
      <c r="PUI49"/>
      <c r="PUJ49"/>
      <c r="PUK49"/>
      <c r="PUL49"/>
      <c r="PUM49"/>
      <c r="PUN49"/>
      <c r="PUO49"/>
      <c r="PUP49"/>
      <c r="PUQ49"/>
      <c r="PUR49"/>
      <c r="PUS49"/>
      <c r="PUT49"/>
      <c r="PUU49"/>
      <c r="PUV49"/>
      <c r="PUW49"/>
      <c r="PUX49"/>
      <c r="PUY49"/>
      <c r="PUZ49"/>
      <c r="PVA49"/>
      <c r="PVB49"/>
      <c r="PVC49"/>
      <c r="PVD49"/>
      <c r="PVE49"/>
      <c r="PVF49"/>
      <c r="PVG49"/>
      <c r="PVH49"/>
      <c r="PVI49"/>
      <c r="PVJ49"/>
      <c r="PVK49"/>
      <c r="PVL49"/>
      <c r="PVM49"/>
      <c r="PVN49"/>
      <c r="PVO49"/>
      <c r="PVP49"/>
      <c r="PVQ49"/>
      <c r="PVR49"/>
      <c r="PVS49"/>
      <c r="PVT49"/>
      <c r="PVU49"/>
      <c r="PVV49"/>
      <c r="PVW49"/>
      <c r="PVX49"/>
      <c r="PVY49"/>
      <c r="PVZ49"/>
      <c r="PWA49"/>
      <c r="PWB49"/>
      <c r="PWC49"/>
      <c r="PWD49"/>
      <c r="PWE49"/>
      <c r="PWF49"/>
      <c r="PWG49"/>
      <c r="PWH49"/>
      <c r="PWI49"/>
      <c r="PWJ49"/>
      <c r="PWK49"/>
      <c r="PWL49"/>
      <c r="PWM49"/>
      <c r="PWN49"/>
      <c r="PWO49"/>
      <c r="PWP49"/>
      <c r="PWQ49"/>
      <c r="PWR49"/>
      <c r="PWS49"/>
      <c r="PWT49"/>
      <c r="PWU49"/>
      <c r="PWV49"/>
      <c r="PWW49"/>
      <c r="PWX49"/>
      <c r="PWY49"/>
      <c r="PWZ49"/>
      <c r="PXA49"/>
      <c r="PXB49"/>
      <c r="PXC49"/>
      <c r="PXD49"/>
      <c r="PXE49"/>
      <c r="PXF49"/>
      <c r="PXG49"/>
      <c r="PXH49"/>
      <c r="PXI49"/>
      <c r="PXJ49"/>
      <c r="PXK49"/>
      <c r="PXL49"/>
      <c r="PXM49"/>
      <c r="PXN49"/>
      <c r="PXO49"/>
      <c r="PXP49"/>
      <c r="PXQ49"/>
      <c r="PXR49"/>
      <c r="PXS49"/>
      <c r="PXT49"/>
      <c r="PXU49"/>
      <c r="PXV49"/>
      <c r="PXW49"/>
      <c r="PXX49"/>
      <c r="PXY49"/>
      <c r="PXZ49"/>
      <c r="PYA49"/>
      <c r="PYB49"/>
      <c r="PYC49"/>
      <c r="PYD49"/>
      <c r="PYE49"/>
      <c r="PYF49"/>
      <c r="PYG49"/>
      <c r="PYH49"/>
      <c r="PYI49"/>
      <c r="PYJ49"/>
      <c r="PYK49"/>
      <c r="PYL49"/>
      <c r="PYM49"/>
      <c r="PYN49"/>
      <c r="PYO49"/>
      <c r="PYP49"/>
      <c r="PYQ49"/>
      <c r="PYR49"/>
      <c r="PYS49"/>
      <c r="PYT49"/>
      <c r="PYU49"/>
      <c r="PYV49"/>
      <c r="PYW49"/>
      <c r="PYX49"/>
      <c r="PYY49"/>
      <c r="PYZ49"/>
      <c r="PZA49"/>
      <c r="PZB49"/>
      <c r="PZC49"/>
      <c r="PZD49"/>
      <c r="PZE49"/>
      <c r="PZF49"/>
      <c r="PZG49"/>
      <c r="PZH49"/>
      <c r="PZI49"/>
      <c r="PZJ49"/>
      <c r="PZK49"/>
      <c r="PZL49"/>
      <c r="PZM49"/>
      <c r="PZN49"/>
      <c r="PZO49"/>
      <c r="PZP49"/>
      <c r="PZQ49"/>
      <c r="PZR49"/>
      <c r="PZS49"/>
      <c r="PZT49"/>
      <c r="PZU49"/>
      <c r="PZV49"/>
      <c r="PZW49"/>
      <c r="PZX49"/>
      <c r="PZY49"/>
      <c r="PZZ49"/>
      <c r="QAA49"/>
      <c r="QAB49"/>
      <c r="QAC49"/>
      <c r="QAD49"/>
      <c r="QAE49"/>
      <c r="QAF49"/>
      <c r="QAG49"/>
      <c r="QAH49"/>
      <c r="QAI49"/>
      <c r="QAJ49"/>
      <c r="QAK49"/>
      <c r="QAL49"/>
      <c r="QAM49"/>
      <c r="QAN49"/>
      <c r="QAO49"/>
      <c r="QAP49"/>
      <c r="QAQ49"/>
      <c r="QAR49"/>
      <c r="QAS49"/>
      <c r="QAT49"/>
      <c r="QAU49"/>
      <c r="QAV49"/>
      <c r="QAW49"/>
      <c r="QAX49"/>
      <c r="QAY49"/>
      <c r="QAZ49"/>
      <c r="QBA49"/>
      <c r="QBB49"/>
      <c r="QBC49"/>
      <c r="QBD49"/>
      <c r="QBE49"/>
      <c r="QBF49"/>
      <c r="QBG49"/>
      <c r="QBH49"/>
      <c r="QBI49"/>
      <c r="QBJ49"/>
      <c r="QBK49"/>
      <c r="QBL49"/>
      <c r="QBM49"/>
      <c r="QBN49"/>
      <c r="QBO49"/>
      <c r="QBP49"/>
      <c r="QBQ49"/>
      <c r="QBR49"/>
      <c r="QBS49"/>
      <c r="QBT49"/>
      <c r="QBU49"/>
      <c r="QBV49"/>
      <c r="QBW49"/>
      <c r="QBX49"/>
      <c r="QBY49"/>
      <c r="QBZ49"/>
      <c r="QCA49"/>
      <c r="QCB49"/>
      <c r="QCC49"/>
      <c r="QCD49"/>
      <c r="QCE49"/>
      <c r="QCF49"/>
      <c r="QCG49"/>
      <c r="QCH49"/>
      <c r="QCI49"/>
      <c r="QCJ49"/>
      <c r="QCK49"/>
      <c r="QCL49"/>
      <c r="QCM49"/>
      <c r="QCN49"/>
      <c r="QCO49"/>
      <c r="QCP49"/>
      <c r="QCQ49"/>
      <c r="QCR49"/>
      <c r="QCS49"/>
      <c r="QCT49"/>
      <c r="QCU49"/>
      <c r="QCV49"/>
      <c r="QCW49"/>
      <c r="QCX49"/>
      <c r="QCY49"/>
      <c r="QCZ49"/>
      <c r="QDA49"/>
      <c r="QDB49"/>
      <c r="QDC49"/>
      <c r="QDD49"/>
      <c r="QDE49"/>
      <c r="QDF49"/>
      <c r="QDG49"/>
      <c r="QDH49"/>
      <c r="QDI49"/>
      <c r="QDJ49"/>
      <c r="QDK49"/>
      <c r="QDL49"/>
      <c r="QDM49"/>
      <c r="QDN49"/>
      <c r="QDO49"/>
      <c r="QDP49"/>
      <c r="QDQ49"/>
      <c r="QDR49"/>
      <c r="QDS49"/>
      <c r="QDT49"/>
      <c r="QDU49"/>
      <c r="QDV49"/>
      <c r="QDW49"/>
      <c r="QDX49"/>
      <c r="QDY49"/>
      <c r="QDZ49"/>
      <c r="QEA49"/>
      <c r="QEB49"/>
      <c r="QEC49"/>
      <c r="QED49"/>
      <c r="QEE49"/>
      <c r="QEF49"/>
      <c r="QEG49"/>
      <c r="QEH49"/>
      <c r="QEI49"/>
      <c r="QEJ49"/>
      <c r="QEK49"/>
      <c r="QEL49"/>
      <c r="QEM49"/>
      <c r="QEN49"/>
      <c r="QEO49"/>
      <c r="QEP49"/>
      <c r="QEQ49"/>
      <c r="QER49"/>
      <c r="QES49"/>
      <c r="QET49"/>
      <c r="QEU49"/>
      <c r="QEV49"/>
      <c r="QEW49"/>
      <c r="QEX49"/>
      <c r="QEY49"/>
      <c r="QEZ49"/>
      <c r="QFA49"/>
      <c r="QFB49"/>
      <c r="QFC49"/>
      <c r="QFD49"/>
      <c r="QFE49"/>
      <c r="QFF49"/>
      <c r="QFG49"/>
      <c r="QFH49"/>
      <c r="QFI49"/>
      <c r="QFJ49"/>
      <c r="QFK49"/>
      <c r="QFL49"/>
      <c r="QFM49"/>
      <c r="QFN49"/>
      <c r="QFO49"/>
      <c r="QFP49"/>
      <c r="QFQ49"/>
      <c r="QFR49"/>
      <c r="QFS49"/>
      <c r="QFT49"/>
      <c r="QFU49"/>
      <c r="QFV49"/>
      <c r="QFW49"/>
      <c r="QFX49"/>
      <c r="QFY49"/>
      <c r="QFZ49"/>
      <c r="QGA49"/>
      <c r="QGB49"/>
      <c r="QGC49"/>
      <c r="QGD49"/>
      <c r="QGE49"/>
      <c r="QGF49"/>
      <c r="QGG49"/>
      <c r="QGH49"/>
      <c r="QGI49"/>
      <c r="QGJ49"/>
      <c r="QGK49"/>
      <c r="QGL49"/>
      <c r="QGM49"/>
      <c r="QGN49"/>
      <c r="QGO49"/>
      <c r="QGP49"/>
      <c r="QGQ49"/>
      <c r="QGR49"/>
      <c r="QGS49"/>
      <c r="QGT49"/>
      <c r="QGU49"/>
      <c r="QGV49"/>
      <c r="QGW49"/>
      <c r="QGX49"/>
      <c r="QGY49"/>
      <c r="QGZ49"/>
      <c r="QHA49"/>
      <c r="QHB49"/>
      <c r="QHC49"/>
      <c r="QHD49"/>
      <c r="QHE49"/>
      <c r="QHF49"/>
      <c r="QHG49"/>
      <c r="QHH49"/>
      <c r="QHI49"/>
      <c r="QHJ49"/>
      <c r="QHK49"/>
      <c r="QHL49"/>
      <c r="QHM49"/>
      <c r="QHN49"/>
      <c r="QHO49"/>
      <c r="QHP49"/>
      <c r="QHQ49"/>
      <c r="QHR49"/>
      <c r="QHS49"/>
      <c r="QHT49"/>
      <c r="QHU49"/>
      <c r="QHV49"/>
      <c r="QHW49"/>
      <c r="QHX49"/>
      <c r="QHY49"/>
      <c r="QHZ49"/>
      <c r="QIA49"/>
      <c r="QIB49"/>
      <c r="QIC49"/>
      <c r="QID49"/>
      <c r="QIE49"/>
      <c r="QIF49"/>
      <c r="QIG49"/>
      <c r="QIH49"/>
      <c r="QII49"/>
      <c r="QIJ49"/>
      <c r="QIK49"/>
      <c r="QIL49"/>
      <c r="QIM49"/>
      <c r="QIN49"/>
      <c r="QIO49"/>
      <c r="QIP49"/>
      <c r="QIQ49"/>
      <c r="QIR49"/>
      <c r="QIS49"/>
      <c r="QIT49"/>
      <c r="QIU49"/>
      <c r="QIV49"/>
      <c r="QIW49"/>
      <c r="QIX49"/>
      <c r="QIY49"/>
      <c r="QIZ49"/>
      <c r="QJA49"/>
      <c r="QJB49"/>
      <c r="QJC49"/>
      <c r="QJD49"/>
      <c r="QJE49"/>
      <c r="QJF49"/>
      <c r="QJG49"/>
      <c r="QJH49"/>
      <c r="QJI49"/>
      <c r="QJJ49"/>
      <c r="QJK49"/>
      <c r="QJL49"/>
      <c r="QJM49"/>
      <c r="QJN49"/>
      <c r="QJO49"/>
      <c r="QJP49"/>
      <c r="QJQ49"/>
      <c r="QJR49"/>
      <c r="QJS49"/>
      <c r="QJT49"/>
      <c r="QJU49"/>
      <c r="QJV49"/>
      <c r="QJW49"/>
      <c r="QJX49"/>
      <c r="QJY49"/>
      <c r="QJZ49"/>
      <c r="QKA49"/>
      <c r="QKB49"/>
      <c r="QKC49"/>
      <c r="QKD49"/>
      <c r="QKE49"/>
      <c r="QKF49"/>
      <c r="QKG49"/>
      <c r="QKH49"/>
      <c r="QKI49"/>
      <c r="QKJ49"/>
      <c r="QKK49"/>
      <c r="QKL49"/>
      <c r="QKM49"/>
      <c r="QKN49"/>
      <c r="QKO49"/>
      <c r="QKP49"/>
      <c r="QKQ49"/>
      <c r="QKR49"/>
      <c r="QKS49"/>
      <c r="QKT49"/>
      <c r="QKU49"/>
      <c r="QKV49"/>
      <c r="QKW49"/>
      <c r="QKX49"/>
      <c r="QKY49"/>
      <c r="QKZ49"/>
      <c r="QLA49"/>
      <c r="QLB49"/>
      <c r="QLC49"/>
      <c r="QLD49"/>
      <c r="QLE49"/>
      <c r="QLF49"/>
      <c r="QLG49"/>
      <c r="QLH49"/>
      <c r="QLI49"/>
      <c r="QLJ49"/>
      <c r="QLK49"/>
      <c r="QLL49"/>
      <c r="QLM49"/>
      <c r="QLN49"/>
      <c r="QLO49"/>
      <c r="QLP49"/>
      <c r="QLQ49"/>
      <c r="QLR49"/>
      <c r="QLS49"/>
      <c r="QLT49"/>
      <c r="QLU49"/>
      <c r="QLV49"/>
      <c r="QLW49"/>
      <c r="QLX49"/>
      <c r="QLY49"/>
      <c r="QLZ49"/>
      <c r="QMA49"/>
      <c r="QMB49"/>
      <c r="QMC49"/>
      <c r="QMD49"/>
      <c r="QME49"/>
      <c r="QMF49"/>
      <c r="QMG49"/>
      <c r="QMH49"/>
      <c r="QMI49"/>
      <c r="QMJ49"/>
      <c r="QMK49"/>
      <c r="QML49"/>
      <c r="QMM49"/>
      <c r="QMN49"/>
      <c r="QMO49"/>
      <c r="QMP49"/>
      <c r="QMQ49"/>
      <c r="QMR49"/>
      <c r="QMS49"/>
      <c r="QMT49"/>
      <c r="QMU49"/>
      <c r="QMV49"/>
      <c r="QMW49"/>
      <c r="QMX49"/>
      <c r="QMY49"/>
      <c r="QMZ49"/>
      <c r="QNA49"/>
      <c r="QNB49"/>
      <c r="QNC49"/>
      <c r="QND49"/>
      <c r="QNE49"/>
      <c r="QNF49"/>
      <c r="QNG49"/>
      <c r="QNH49"/>
      <c r="QNI49"/>
      <c r="QNJ49"/>
      <c r="QNK49"/>
      <c r="QNL49"/>
      <c r="QNM49"/>
      <c r="QNN49"/>
      <c r="QNO49"/>
      <c r="QNP49"/>
      <c r="QNQ49"/>
      <c r="QNR49"/>
      <c r="QNS49"/>
      <c r="QNT49"/>
      <c r="QNU49"/>
      <c r="QNV49"/>
      <c r="QNW49"/>
      <c r="QNX49"/>
      <c r="QNY49"/>
      <c r="QNZ49"/>
      <c r="QOA49"/>
      <c r="QOB49"/>
      <c r="QOC49"/>
      <c r="QOD49"/>
      <c r="QOE49"/>
      <c r="QOF49"/>
      <c r="QOG49"/>
      <c r="QOH49"/>
      <c r="QOI49"/>
      <c r="QOJ49"/>
      <c r="QOK49"/>
      <c r="QOL49"/>
      <c r="QOM49"/>
      <c r="QON49"/>
      <c r="QOO49"/>
      <c r="QOP49"/>
      <c r="QOQ49"/>
      <c r="QOR49"/>
      <c r="QOS49"/>
      <c r="QOT49"/>
      <c r="QOU49"/>
      <c r="QOV49"/>
      <c r="QOW49"/>
      <c r="QOX49"/>
      <c r="QOY49"/>
      <c r="QOZ49"/>
      <c r="QPA49"/>
      <c r="QPB49"/>
      <c r="QPC49"/>
      <c r="QPD49"/>
      <c r="QPE49"/>
      <c r="QPF49"/>
      <c r="QPG49"/>
      <c r="QPH49"/>
      <c r="QPI49"/>
      <c r="QPJ49"/>
      <c r="QPK49"/>
      <c r="QPL49"/>
      <c r="QPM49"/>
      <c r="QPN49"/>
      <c r="QPO49"/>
      <c r="QPP49"/>
      <c r="QPQ49"/>
      <c r="QPR49"/>
      <c r="QPS49"/>
      <c r="QPT49"/>
      <c r="QPU49"/>
      <c r="QPV49"/>
      <c r="QPW49"/>
      <c r="QPX49"/>
      <c r="QPY49"/>
      <c r="QPZ49"/>
      <c r="QQA49"/>
      <c r="QQB49"/>
      <c r="QQC49"/>
      <c r="QQD49"/>
      <c r="QQE49"/>
      <c r="QQF49"/>
      <c r="QQG49"/>
      <c r="QQH49"/>
      <c r="QQI49"/>
      <c r="QQJ49"/>
      <c r="QQK49"/>
      <c r="QQL49"/>
      <c r="QQM49"/>
      <c r="QQN49"/>
      <c r="QQO49"/>
      <c r="QQP49"/>
      <c r="QQQ49"/>
      <c r="QQR49"/>
      <c r="QQS49"/>
      <c r="QQT49"/>
      <c r="QQU49"/>
      <c r="QQV49"/>
      <c r="QQW49"/>
      <c r="QQX49"/>
      <c r="QQY49"/>
      <c r="QQZ49"/>
      <c r="QRA49"/>
      <c r="QRB49"/>
      <c r="QRC49"/>
      <c r="QRD49"/>
      <c r="QRE49"/>
      <c r="QRF49"/>
      <c r="QRG49"/>
      <c r="QRH49"/>
      <c r="QRI49"/>
      <c r="QRJ49"/>
      <c r="QRK49"/>
      <c r="QRL49"/>
      <c r="QRM49"/>
      <c r="QRN49"/>
      <c r="QRO49"/>
      <c r="QRP49"/>
      <c r="QRQ49"/>
      <c r="QRR49"/>
      <c r="QRS49"/>
      <c r="QRT49"/>
      <c r="QRU49"/>
      <c r="QRV49"/>
      <c r="QRW49"/>
      <c r="QRX49"/>
      <c r="QRY49"/>
      <c r="QRZ49"/>
      <c r="QSA49"/>
      <c r="QSB49"/>
      <c r="QSC49"/>
      <c r="QSD49"/>
      <c r="QSE49"/>
      <c r="QSF49"/>
      <c r="QSG49"/>
      <c r="QSH49"/>
      <c r="QSI49"/>
      <c r="QSJ49"/>
      <c r="QSK49"/>
      <c r="QSL49"/>
      <c r="QSM49"/>
      <c r="QSN49"/>
      <c r="QSO49"/>
      <c r="QSP49"/>
      <c r="QSQ49"/>
      <c r="QSR49"/>
      <c r="QSS49"/>
      <c r="QST49"/>
      <c r="QSU49"/>
      <c r="QSV49"/>
      <c r="QSW49"/>
      <c r="QSX49"/>
      <c r="QSY49"/>
      <c r="QSZ49"/>
      <c r="QTA49"/>
      <c r="QTB49"/>
      <c r="QTC49"/>
      <c r="QTD49"/>
      <c r="QTE49"/>
      <c r="QTF49"/>
      <c r="QTG49"/>
      <c r="QTH49"/>
      <c r="QTI49"/>
      <c r="QTJ49"/>
      <c r="QTK49"/>
      <c r="QTL49"/>
      <c r="QTM49"/>
      <c r="QTN49"/>
      <c r="QTO49"/>
      <c r="QTP49"/>
      <c r="QTQ49"/>
      <c r="QTR49"/>
      <c r="QTS49"/>
      <c r="QTT49"/>
      <c r="QTU49"/>
      <c r="QTV49"/>
      <c r="QTW49"/>
      <c r="QTX49"/>
      <c r="QTY49"/>
      <c r="QTZ49"/>
      <c r="QUA49"/>
      <c r="QUB49"/>
      <c r="QUC49"/>
      <c r="QUD49"/>
      <c r="QUE49"/>
      <c r="QUF49"/>
      <c r="QUG49"/>
      <c r="QUH49"/>
      <c r="QUI49"/>
      <c r="QUJ49"/>
      <c r="QUK49"/>
      <c r="QUL49"/>
      <c r="QUM49"/>
      <c r="QUN49"/>
      <c r="QUO49"/>
      <c r="QUP49"/>
      <c r="QUQ49"/>
      <c r="QUR49"/>
      <c r="QUS49"/>
      <c r="QUT49"/>
      <c r="QUU49"/>
      <c r="QUV49"/>
      <c r="QUW49"/>
      <c r="QUX49"/>
      <c r="QUY49"/>
      <c r="QUZ49"/>
      <c r="QVA49"/>
      <c r="QVB49"/>
      <c r="QVC49"/>
      <c r="QVD49"/>
      <c r="QVE49"/>
      <c r="QVF49"/>
      <c r="QVG49"/>
      <c r="QVH49"/>
      <c r="QVI49"/>
      <c r="QVJ49"/>
      <c r="QVK49"/>
      <c r="QVL49"/>
      <c r="QVM49"/>
      <c r="QVN49"/>
      <c r="QVO49"/>
      <c r="QVP49"/>
      <c r="QVQ49"/>
      <c r="QVR49"/>
      <c r="QVS49"/>
      <c r="QVT49"/>
      <c r="QVU49"/>
      <c r="QVV49"/>
      <c r="QVW49"/>
      <c r="QVX49"/>
      <c r="QVY49"/>
      <c r="QVZ49"/>
      <c r="QWA49"/>
      <c r="QWB49"/>
      <c r="QWC49"/>
      <c r="QWD49"/>
      <c r="QWE49"/>
      <c r="QWF49"/>
      <c r="QWG49"/>
      <c r="QWH49"/>
      <c r="QWI49"/>
      <c r="QWJ49"/>
      <c r="QWK49"/>
      <c r="QWL49"/>
      <c r="QWM49"/>
      <c r="QWN49"/>
      <c r="QWO49"/>
      <c r="QWP49"/>
      <c r="QWQ49"/>
      <c r="QWR49"/>
      <c r="QWS49"/>
      <c r="QWT49"/>
      <c r="QWU49"/>
      <c r="QWV49"/>
      <c r="QWW49"/>
      <c r="QWX49"/>
      <c r="QWY49"/>
      <c r="QWZ49"/>
      <c r="QXA49"/>
      <c r="QXB49"/>
      <c r="QXC49"/>
      <c r="QXD49"/>
      <c r="QXE49"/>
      <c r="QXF49"/>
      <c r="QXG49"/>
      <c r="QXH49"/>
      <c r="QXI49"/>
      <c r="QXJ49"/>
      <c r="QXK49"/>
      <c r="QXL49"/>
      <c r="QXM49"/>
      <c r="QXN49"/>
      <c r="QXO49"/>
      <c r="QXP49"/>
      <c r="QXQ49"/>
      <c r="QXR49"/>
      <c r="QXS49"/>
      <c r="QXT49"/>
      <c r="QXU49"/>
      <c r="QXV49"/>
      <c r="QXW49"/>
      <c r="QXX49"/>
      <c r="QXY49"/>
      <c r="QXZ49"/>
      <c r="QYA49"/>
      <c r="QYB49"/>
      <c r="QYC49"/>
      <c r="QYD49"/>
      <c r="QYE49"/>
      <c r="QYF49"/>
      <c r="QYG49"/>
      <c r="QYH49"/>
      <c r="QYI49"/>
      <c r="QYJ49"/>
      <c r="QYK49"/>
      <c r="QYL49"/>
      <c r="QYM49"/>
      <c r="QYN49"/>
      <c r="QYO49"/>
      <c r="QYP49"/>
      <c r="QYQ49"/>
      <c r="QYR49"/>
      <c r="QYS49"/>
      <c r="QYT49"/>
      <c r="QYU49"/>
      <c r="QYV49"/>
      <c r="QYW49"/>
      <c r="QYX49"/>
      <c r="QYY49"/>
      <c r="QYZ49"/>
      <c r="QZA49"/>
      <c r="QZB49"/>
      <c r="QZC49"/>
      <c r="QZD49"/>
      <c r="QZE49"/>
      <c r="QZF49"/>
      <c r="QZG49"/>
      <c r="QZH49"/>
      <c r="QZI49"/>
      <c r="QZJ49"/>
      <c r="QZK49"/>
      <c r="QZL49"/>
      <c r="QZM49"/>
      <c r="QZN49"/>
      <c r="QZO49"/>
      <c r="QZP49"/>
      <c r="QZQ49"/>
      <c r="QZR49"/>
      <c r="QZS49"/>
      <c r="QZT49"/>
      <c r="QZU49"/>
      <c r="QZV49"/>
      <c r="QZW49"/>
      <c r="QZX49"/>
      <c r="QZY49"/>
      <c r="QZZ49"/>
      <c r="RAA49"/>
      <c r="RAB49"/>
      <c r="RAC49"/>
      <c r="RAD49"/>
      <c r="RAE49"/>
      <c r="RAF49"/>
      <c r="RAG49"/>
      <c r="RAH49"/>
      <c r="RAI49"/>
      <c r="RAJ49"/>
      <c r="RAK49"/>
      <c r="RAL49"/>
      <c r="RAM49"/>
      <c r="RAN49"/>
      <c r="RAO49"/>
      <c r="RAP49"/>
      <c r="RAQ49"/>
      <c r="RAR49"/>
      <c r="RAS49"/>
      <c r="RAT49"/>
      <c r="RAU49"/>
      <c r="RAV49"/>
      <c r="RAW49"/>
      <c r="RAX49"/>
      <c r="RAY49"/>
      <c r="RAZ49"/>
      <c r="RBA49"/>
      <c r="RBB49"/>
      <c r="RBC49"/>
      <c r="RBD49"/>
      <c r="RBE49"/>
      <c r="RBF49"/>
      <c r="RBG49"/>
      <c r="RBH49"/>
      <c r="RBI49"/>
      <c r="RBJ49"/>
      <c r="RBK49"/>
      <c r="RBL49"/>
      <c r="RBM49"/>
      <c r="RBN49"/>
      <c r="RBO49"/>
      <c r="RBP49"/>
      <c r="RBQ49"/>
      <c r="RBR49"/>
      <c r="RBS49"/>
      <c r="RBT49"/>
      <c r="RBU49"/>
      <c r="RBV49"/>
      <c r="RBW49"/>
      <c r="RBX49"/>
      <c r="RBY49"/>
      <c r="RBZ49"/>
      <c r="RCA49"/>
      <c r="RCB49"/>
      <c r="RCC49"/>
      <c r="RCD49"/>
      <c r="RCE49"/>
      <c r="RCF49"/>
      <c r="RCG49"/>
      <c r="RCH49"/>
      <c r="RCI49"/>
      <c r="RCJ49"/>
      <c r="RCK49"/>
      <c r="RCL49"/>
      <c r="RCM49"/>
      <c r="RCN49"/>
      <c r="RCO49"/>
      <c r="RCP49"/>
      <c r="RCQ49"/>
      <c r="RCR49"/>
      <c r="RCS49"/>
      <c r="RCT49"/>
      <c r="RCU49"/>
      <c r="RCV49"/>
      <c r="RCW49"/>
      <c r="RCX49"/>
      <c r="RCY49"/>
      <c r="RCZ49"/>
      <c r="RDA49"/>
      <c r="RDB49"/>
      <c r="RDC49"/>
      <c r="RDD49"/>
      <c r="RDE49"/>
      <c r="RDF49"/>
      <c r="RDG49"/>
      <c r="RDH49"/>
      <c r="RDI49"/>
      <c r="RDJ49"/>
      <c r="RDK49"/>
      <c r="RDL49"/>
      <c r="RDM49"/>
      <c r="RDN49"/>
      <c r="RDO49"/>
      <c r="RDP49"/>
      <c r="RDQ49"/>
      <c r="RDR49"/>
      <c r="RDS49"/>
      <c r="RDT49"/>
      <c r="RDU49"/>
      <c r="RDV49"/>
      <c r="RDW49"/>
      <c r="RDX49"/>
      <c r="RDY49"/>
      <c r="RDZ49"/>
      <c r="REA49"/>
      <c r="REB49"/>
      <c r="REC49"/>
      <c r="RED49"/>
      <c r="REE49"/>
      <c r="REF49"/>
      <c r="REG49"/>
      <c r="REH49"/>
      <c r="REI49"/>
      <c r="REJ49"/>
      <c r="REK49"/>
      <c r="REL49"/>
      <c r="REM49"/>
      <c r="REN49"/>
      <c r="REO49"/>
      <c r="REP49"/>
      <c r="REQ49"/>
      <c r="RER49"/>
      <c r="RES49"/>
      <c r="RET49"/>
      <c r="REU49"/>
      <c r="REV49"/>
      <c r="REW49"/>
      <c r="REX49"/>
      <c r="REY49"/>
      <c r="REZ49"/>
      <c r="RFA49"/>
      <c r="RFB49"/>
      <c r="RFC49"/>
      <c r="RFD49"/>
      <c r="RFE49"/>
      <c r="RFF49"/>
      <c r="RFG49"/>
      <c r="RFH49"/>
      <c r="RFI49"/>
      <c r="RFJ49"/>
      <c r="RFK49"/>
      <c r="RFL49"/>
      <c r="RFM49"/>
      <c r="RFN49"/>
      <c r="RFO49"/>
      <c r="RFP49"/>
      <c r="RFQ49"/>
      <c r="RFR49"/>
      <c r="RFS49"/>
      <c r="RFT49"/>
      <c r="RFU49"/>
      <c r="RFV49"/>
      <c r="RFW49"/>
      <c r="RFX49"/>
      <c r="RFY49"/>
      <c r="RFZ49"/>
      <c r="RGA49"/>
      <c r="RGB49"/>
      <c r="RGC49"/>
      <c r="RGD49"/>
      <c r="RGE49"/>
      <c r="RGF49"/>
      <c r="RGG49"/>
      <c r="RGH49"/>
      <c r="RGI49"/>
      <c r="RGJ49"/>
      <c r="RGK49"/>
      <c r="RGL49"/>
      <c r="RGM49"/>
      <c r="RGN49"/>
      <c r="RGO49"/>
      <c r="RGP49"/>
      <c r="RGQ49"/>
      <c r="RGR49"/>
      <c r="RGS49"/>
      <c r="RGT49"/>
      <c r="RGU49"/>
      <c r="RGV49"/>
      <c r="RGW49"/>
      <c r="RGX49"/>
      <c r="RGY49"/>
      <c r="RGZ49"/>
      <c r="RHA49"/>
      <c r="RHB49"/>
      <c r="RHC49"/>
      <c r="RHD49"/>
      <c r="RHE49"/>
      <c r="RHF49"/>
      <c r="RHG49"/>
      <c r="RHH49"/>
      <c r="RHI49"/>
      <c r="RHJ49"/>
      <c r="RHK49"/>
      <c r="RHL49"/>
      <c r="RHM49"/>
      <c r="RHN49"/>
      <c r="RHO49"/>
      <c r="RHP49"/>
      <c r="RHQ49"/>
      <c r="RHR49"/>
      <c r="RHS49"/>
      <c r="RHT49"/>
      <c r="RHU49"/>
      <c r="RHV49"/>
      <c r="RHW49"/>
      <c r="RHX49"/>
      <c r="RHY49"/>
      <c r="RHZ49"/>
      <c r="RIA49"/>
      <c r="RIB49"/>
      <c r="RIC49"/>
      <c r="RID49"/>
      <c r="RIE49"/>
      <c r="RIF49"/>
      <c r="RIG49"/>
      <c r="RIH49"/>
      <c r="RII49"/>
      <c r="RIJ49"/>
      <c r="RIK49"/>
      <c r="RIL49"/>
      <c r="RIM49"/>
      <c r="RIN49"/>
      <c r="RIO49"/>
      <c r="RIP49"/>
      <c r="RIQ49"/>
      <c r="RIR49"/>
      <c r="RIS49"/>
      <c r="RIT49"/>
      <c r="RIU49"/>
      <c r="RIV49"/>
      <c r="RIW49"/>
      <c r="RIX49"/>
      <c r="RIY49"/>
      <c r="RIZ49"/>
      <c r="RJA49"/>
      <c r="RJB49"/>
      <c r="RJC49"/>
      <c r="RJD49"/>
      <c r="RJE49"/>
      <c r="RJF49"/>
      <c r="RJG49"/>
      <c r="RJH49"/>
      <c r="RJI49"/>
      <c r="RJJ49"/>
      <c r="RJK49"/>
      <c r="RJL49"/>
      <c r="RJM49"/>
      <c r="RJN49"/>
      <c r="RJO49"/>
      <c r="RJP49"/>
      <c r="RJQ49"/>
      <c r="RJR49"/>
      <c r="RJS49"/>
      <c r="RJT49"/>
      <c r="RJU49"/>
      <c r="RJV49"/>
      <c r="RJW49"/>
      <c r="RJX49"/>
      <c r="RJY49"/>
      <c r="RJZ49"/>
      <c r="RKA49"/>
      <c r="RKB49"/>
      <c r="RKC49"/>
      <c r="RKD49"/>
      <c r="RKE49"/>
      <c r="RKF49"/>
      <c r="RKG49"/>
      <c r="RKH49"/>
      <c r="RKI49"/>
      <c r="RKJ49"/>
      <c r="RKK49"/>
      <c r="RKL49"/>
      <c r="RKM49"/>
      <c r="RKN49"/>
      <c r="RKO49"/>
      <c r="RKP49"/>
      <c r="RKQ49"/>
      <c r="RKR49"/>
      <c r="RKS49"/>
      <c r="RKT49"/>
      <c r="RKU49"/>
      <c r="RKV49"/>
      <c r="RKW49"/>
      <c r="RKX49"/>
      <c r="RKY49"/>
      <c r="RKZ49"/>
      <c r="RLA49"/>
      <c r="RLB49"/>
      <c r="RLC49"/>
      <c r="RLD49"/>
      <c r="RLE49"/>
      <c r="RLF49"/>
      <c r="RLG49"/>
      <c r="RLH49"/>
      <c r="RLI49"/>
      <c r="RLJ49"/>
      <c r="RLK49"/>
      <c r="RLL49"/>
      <c r="RLM49"/>
      <c r="RLN49"/>
      <c r="RLO49"/>
      <c r="RLP49"/>
      <c r="RLQ49"/>
      <c r="RLR49"/>
      <c r="RLS49"/>
      <c r="RLT49"/>
      <c r="RLU49"/>
      <c r="RLV49"/>
      <c r="RLW49"/>
      <c r="RLX49"/>
      <c r="RLY49"/>
      <c r="RLZ49"/>
      <c r="RMA49"/>
      <c r="RMB49"/>
      <c r="RMC49"/>
      <c r="RMD49"/>
      <c r="RME49"/>
      <c r="RMF49"/>
      <c r="RMG49"/>
      <c r="RMH49"/>
      <c r="RMI49"/>
      <c r="RMJ49"/>
      <c r="RMK49"/>
      <c r="RML49"/>
      <c r="RMM49"/>
      <c r="RMN49"/>
      <c r="RMO49"/>
      <c r="RMP49"/>
      <c r="RMQ49"/>
      <c r="RMR49"/>
      <c r="RMS49"/>
      <c r="RMT49"/>
      <c r="RMU49"/>
      <c r="RMV49"/>
      <c r="RMW49"/>
      <c r="RMX49"/>
      <c r="RMY49"/>
      <c r="RMZ49"/>
      <c r="RNA49"/>
      <c r="RNB49"/>
      <c r="RNC49"/>
      <c r="RND49"/>
      <c r="RNE49"/>
      <c r="RNF49"/>
      <c r="RNG49"/>
      <c r="RNH49"/>
      <c r="RNI49"/>
      <c r="RNJ49"/>
      <c r="RNK49"/>
      <c r="RNL49"/>
      <c r="RNM49"/>
      <c r="RNN49"/>
      <c r="RNO49"/>
      <c r="RNP49"/>
      <c r="RNQ49"/>
      <c r="RNR49"/>
      <c r="RNS49"/>
      <c r="RNT49"/>
      <c r="RNU49"/>
      <c r="RNV49"/>
      <c r="RNW49"/>
      <c r="RNX49"/>
      <c r="RNY49"/>
      <c r="RNZ49"/>
      <c r="ROA49"/>
      <c r="ROB49"/>
      <c r="ROC49"/>
      <c r="ROD49"/>
      <c r="ROE49"/>
      <c r="ROF49"/>
      <c r="ROG49"/>
      <c r="ROH49"/>
      <c r="ROI49"/>
      <c r="ROJ49"/>
      <c r="ROK49"/>
      <c r="ROL49"/>
      <c r="ROM49"/>
      <c r="RON49"/>
      <c r="ROO49"/>
      <c r="ROP49"/>
      <c r="ROQ49"/>
      <c r="ROR49"/>
      <c r="ROS49"/>
      <c r="ROT49"/>
      <c r="ROU49"/>
      <c r="ROV49"/>
      <c r="ROW49"/>
      <c r="ROX49"/>
      <c r="ROY49"/>
      <c r="ROZ49"/>
      <c r="RPA49"/>
      <c r="RPB49"/>
      <c r="RPC49"/>
      <c r="RPD49"/>
      <c r="RPE49"/>
      <c r="RPF49"/>
      <c r="RPG49"/>
      <c r="RPH49"/>
      <c r="RPI49"/>
      <c r="RPJ49"/>
      <c r="RPK49"/>
      <c r="RPL49"/>
      <c r="RPM49"/>
      <c r="RPN49"/>
      <c r="RPO49"/>
      <c r="RPP49"/>
      <c r="RPQ49"/>
      <c r="RPR49"/>
      <c r="RPS49"/>
      <c r="RPT49"/>
      <c r="RPU49"/>
      <c r="RPV49"/>
      <c r="RPW49"/>
      <c r="RPX49"/>
      <c r="RPY49"/>
      <c r="RPZ49"/>
      <c r="RQA49"/>
      <c r="RQB49"/>
      <c r="RQC49"/>
      <c r="RQD49"/>
      <c r="RQE49"/>
      <c r="RQF49"/>
      <c r="RQG49"/>
      <c r="RQH49"/>
      <c r="RQI49"/>
      <c r="RQJ49"/>
      <c r="RQK49"/>
      <c r="RQL49"/>
      <c r="RQM49"/>
      <c r="RQN49"/>
      <c r="RQO49"/>
      <c r="RQP49"/>
      <c r="RQQ49"/>
      <c r="RQR49"/>
      <c r="RQS49"/>
      <c r="RQT49"/>
      <c r="RQU49"/>
      <c r="RQV49"/>
      <c r="RQW49"/>
      <c r="RQX49"/>
      <c r="RQY49"/>
      <c r="RQZ49"/>
      <c r="RRA49"/>
      <c r="RRB49"/>
      <c r="RRC49"/>
      <c r="RRD49"/>
      <c r="RRE49"/>
      <c r="RRF49"/>
      <c r="RRG49"/>
      <c r="RRH49"/>
      <c r="RRI49"/>
      <c r="RRJ49"/>
      <c r="RRK49"/>
      <c r="RRL49"/>
      <c r="RRM49"/>
      <c r="RRN49"/>
      <c r="RRO49"/>
      <c r="RRP49"/>
      <c r="RRQ49"/>
      <c r="RRR49"/>
      <c r="RRS49"/>
      <c r="RRT49"/>
      <c r="RRU49"/>
      <c r="RRV49"/>
      <c r="RRW49"/>
      <c r="RRX49"/>
      <c r="RRY49"/>
      <c r="RRZ49"/>
      <c r="RSA49"/>
      <c r="RSB49"/>
      <c r="RSC49"/>
      <c r="RSD49"/>
      <c r="RSE49"/>
      <c r="RSF49"/>
      <c r="RSG49"/>
      <c r="RSH49"/>
      <c r="RSI49"/>
      <c r="RSJ49"/>
      <c r="RSK49"/>
      <c r="RSL49"/>
      <c r="RSM49"/>
      <c r="RSN49"/>
      <c r="RSO49"/>
      <c r="RSP49"/>
      <c r="RSQ49"/>
      <c r="RSR49"/>
      <c r="RSS49"/>
      <c r="RST49"/>
      <c r="RSU49"/>
      <c r="RSV49"/>
      <c r="RSW49"/>
      <c r="RSX49"/>
      <c r="RSY49"/>
      <c r="RSZ49"/>
      <c r="RTA49"/>
      <c r="RTB49"/>
      <c r="RTC49"/>
      <c r="RTD49"/>
      <c r="RTE49"/>
      <c r="RTF49"/>
      <c r="RTG49"/>
      <c r="RTH49"/>
      <c r="RTI49"/>
      <c r="RTJ49"/>
      <c r="RTK49"/>
      <c r="RTL49"/>
      <c r="RTM49"/>
      <c r="RTN49"/>
      <c r="RTO49"/>
      <c r="RTP49"/>
      <c r="RTQ49"/>
      <c r="RTR49"/>
      <c r="RTS49"/>
      <c r="RTT49"/>
      <c r="RTU49"/>
      <c r="RTV49"/>
      <c r="RTW49"/>
      <c r="RTX49"/>
      <c r="RTY49"/>
      <c r="RTZ49"/>
      <c r="RUA49"/>
      <c r="RUB49"/>
      <c r="RUC49"/>
      <c r="RUD49"/>
      <c r="RUE49"/>
      <c r="RUF49"/>
      <c r="RUG49"/>
      <c r="RUH49"/>
      <c r="RUI49"/>
      <c r="RUJ49"/>
      <c r="RUK49"/>
      <c r="RUL49"/>
      <c r="RUM49"/>
      <c r="RUN49"/>
      <c r="RUO49"/>
      <c r="RUP49"/>
      <c r="RUQ49"/>
      <c r="RUR49"/>
      <c r="RUS49"/>
      <c r="RUT49"/>
      <c r="RUU49"/>
      <c r="RUV49"/>
      <c r="RUW49"/>
      <c r="RUX49"/>
      <c r="RUY49"/>
      <c r="RUZ49"/>
      <c r="RVA49"/>
      <c r="RVB49"/>
      <c r="RVC49"/>
      <c r="RVD49"/>
      <c r="RVE49"/>
      <c r="RVF49"/>
      <c r="RVG49"/>
      <c r="RVH49"/>
      <c r="RVI49"/>
      <c r="RVJ49"/>
      <c r="RVK49"/>
      <c r="RVL49"/>
      <c r="RVM49"/>
      <c r="RVN49"/>
      <c r="RVO49"/>
      <c r="RVP49"/>
      <c r="RVQ49"/>
      <c r="RVR49"/>
      <c r="RVS49"/>
      <c r="RVT49"/>
      <c r="RVU49"/>
      <c r="RVV49"/>
      <c r="RVW49"/>
      <c r="RVX49"/>
      <c r="RVY49"/>
      <c r="RVZ49"/>
      <c r="RWA49"/>
      <c r="RWB49"/>
      <c r="RWC49"/>
      <c r="RWD49"/>
      <c r="RWE49"/>
      <c r="RWF49"/>
      <c r="RWG49"/>
      <c r="RWH49"/>
      <c r="RWI49"/>
      <c r="RWJ49"/>
      <c r="RWK49"/>
      <c r="RWL49"/>
      <c r="RWM49"/>
      <c r="RWN49"/>
      <c r="RWO49"/>
      <c r="RWP49"/>
      <c r="RWQ49"/>
      <c r="RWR49"/>
      <c r="RWS49"/>
      <c r="RWT49"/>
      <c r="RWU49"/>
      <c r="RWV49"/>
      <c r="RWW49"/>
      <c r="RWX49"/>
      <c r="RWY49"/>
      <c r="RWZ49"/>
      <c r="RXA49"/>
      <c r="RXB49"/>
      <c r="RXC49"/>
      <c r="RXD49"/>
      <c r="RXE49"/>
      <c r="RXF49"/>
      <c r="RXG49"/>
      <c r="RXH49"/>
      <c r="RXI49"/>
      <c r="RXJ49"/>
      <c r="RXK49"/>
      <c r="RXL49"/>
      <c r="RXM49"/>
      <c r="RXN49"/>
      <c r="RXO49"/>
      <c r="RXP49"/>
      <c r="RXQ49"/>
      <c r="RXR49"/>
      <c r="RXS49"/>
      <c r="RXT49"/>
      <c r="RXU49"/>
      <c r="RXV49"/>
      <c r="RXW49"/>
      <c r="RXX49"/>
      <c r="RXY49"/>
      <c r="RXZ49"/>
      <c r="RYA49"/>
      <c r="RYB49"/>
      <c r="RYC49"/>
      <c r="RYD49"/>
      <c r="RYE49"/>
      <c r="RYF49"/>
      <c r="RYG49"/>
      <c r="RYH49"/>
      <c r="RYI49"/>
      <c r="RYJ49"/>
      <c r="RYK49"/>
      <c r="RYL49"/>
      <c r="RYM49"/>
      <c r="RYN49"/>
      <c r="RYO49"/>
      <c r="RYP49"/>
      <c r="RYQ49"/>
      <c r="RYR49"/>
      <c r="RYS49"/>
      <c r="RYT49"/>
      <c r="RYU49"/>
      <c r="RYV49"/>
      <c r="RYW49"/>
      <c r="RYX49"/>
      <c r="RYY49"/>
      <c r="RYZ49"/>
      <c r="RZA49"/>
      <c r="RZB49"/>
      <c r="RZC49"/>
      <c r="RZD49"/>
      <c r="RZE49"/>
      <c r="RZF49"/>
      <c r="RZG49"/>
      <c r="RZH49"/>
      <c r="RZI49"/>
      <c r="RZJ49"/>
      <c r="RZK49"/>
      <c r="RZL49"/>
      <c r="RZM49"/>
      <c r="RZN49"/>
      <c r="RZO49"/>
      <c r="RZP49"/>
      <c r="RZQ49"/>
      <c r="RZR49"/>
      <c r="RZS49"/>
      <c r="RZT49"/>
      <c r="RZU49"/>
      <c r="RZV49"/>
      <c r="RZW49"/>
      <c r="RZX49"/>
      <c r="RZY49"/>
      <c r="RZZ49"/>
      <c r="SAA49"/>
      <c r="SAB49"/>
      <c r="SAC49"/>
      <c r="SAD49"/>
      <c r="SAE49"/>
      <c r="SAF49"/>
      <c r="SAG49"/>
      <c r="SAH49"/>
      <c r="SAI49"/>
      <c r="SAJ49"/>
      <c r="SAK49"/>
      <c r="SAL49"/>
      <c r="SAM49"/>
      <c r="SAN49"/>
      <c r="SAO49"/>
      <c r="SAP49"/>
      <c r="SAQ49"/>
      <c r="SAR49"/>
      <c r="SAS49"/>
      <c r="SAT49"/>
      <c r="SAU49"/>
      <c r="SAV49"/>
      <c r="SAW49"/>
      <c r="SAX49"/>
      <c r="SAY49"/>
      <c r="SAZ49"/>
      <c r="SBA49"/>
      <c r="SBB49"/>
      <c r="SBC49"/>
      <c r="SBD49"/>
      <c r="SBE49"/>
      <c r="SBF49"/>
      <c r="SBG49"/>
      <c r="SBH49"/>
      <c r="SBI49"/>
      <c r="SBJ49"/>
      <c r="SBK49"/>
      <c r="SBL49"/>
      <c r="SBM49"/>
      <c r="SBN49"/>
      <c r="SBO49"/>
      <c r="SBP49"/>
      <c r="SBQ49"/>
      <c r="SBR49"/>
      <c r="SBS49"/>
      <c r="SBT49"/>
      <c r="SBU49"/>
      <c r="SBV49"/>
      <c r="SBW49"/>
      <c r="SBX49"/>
      <c r="SBY49"/>
      <c r="SBZ49"/>
      <c r="SCA49"/>
      <c r="SCB49"/>
      <c r="SCC49"/>
      <c r="SCD49"/>
      <c r="SCE49"/>
      <c r="SCF49"/>
      <c r="SCG49"/>
      <c r="SCH49"/>
      <c r="SCI49"/>
      <c r="SCJ49"/>
      <c r="SCK49"/>
      <c r="SCL49"/>
      <c r="SCM49"/>
      <c r="SCN49"/>
      <c r="SCO49"/>
      <c r="SCP49"/>
      <c r="SCQ49"/>
      <c r="SCR49"/>
      <c r="SCS49"/>
      <c r="SCT49"/>
      <c r="SCU49"/>
      <c r="SCV49"/>
      <c r="SCW49"/>
      <c r="SCX49"/>
      <c r="SCY49"/>
      <c r="SCZ49"/>
      <c r="SDA49"/>
      <c r="SDB49"/>
      <c r="SDC49"/>
      <c r="SDD49"/>
      <c r="SDE49"/>
      <c r="SDF49"/>
      <c r="SDG49"/>
      <c r="SDH49"/>
      <c r="SDI49"/>
      <c r="SDJ49"/>
      <c r="SDK49"/>
      <c r="SDL49"/>
      <c r="SDM49"/>
      <c r="SDN49"/>
      <c r="SDO49"/>
      <c r="SDP49"/>
      <c r="SDQ49"/>
      <c r="SDR49"/>
      <c r="SDS49"/>
      <c r="SDT49"/>
      <c r="SDU49"/>
      <c r="SDV49"/>
      <c r="SDW49"/>
      <c r="SDX49"/>
      <c r="SDY49"/>
      <c r="SDZ49"/>
      <c r="SEA49"/>
      <c r="SEB49"/>
      <c r="SEC49"/>
      <c r="SED49"/>
      <c r="SEE49"/>
      <c r="SEF49"/>
      <c r="SEG49"/>
      <c r="SEH49"/>
      <c r="SEI49"/>
      <c r="SEJ49"/>
      <c r="SEK49"/>
      <c r="SEL49"/>
      <c r="SEM49"/>
      <c r="SEN49"/>
      <c r="SEO49"/>
      <c r="SEP49"/>
      <c r="SEQ49"/>
      <c r="SER49"/>
      <c r="SES49"/>
      <c r="SET49"/>
      <c r="SEU49"/>
      <c r="SEV49"/>
      <c r="SEW49"/>
      <c r="SEX49"/>
      <c r="SEY49"/>
      <c r="SEZ49"/>
      <c r="SFA49"/>
      <c r="SFB49"/>
      <c r="SFC49"/>
      <c r="SFD49"/>
      <c r="SFE49"/>
      <c r="SFF49"/>
      <c r="SFG49"/>
      <c r="SFH49"/>
      <c r="SFI49"/>
      <c r="SFJ49"/>
      <c r="SFK49"/>
      <c r="SFL49"/>
      <c r="SFM49"/>
      <c r="SFN49"/>
      <c r="SFO49"/>
      <c r="SFP49"/>
      <c r="SFQ49"/>
      <c r="SFR49"/>
      <c r="SFS49"/>
      <c r="SFT49"/>
      <c r="SFU49"/>
      <c r="SFV49"/>
      <c r="SFW49"/>
      <c r="SFX49"/>
      <c r="SFY49"/>
      <c r="SFZ49"/>
      <c r="SGA49"/>
      <c r="SGB49"/>
      <c r="SGC49"/>
      <c r="SGD49"/>
      <c r="SGE49"/>
      <c r="SGF49"/>
      <c r="SGG49"/>
      <c r="SGH49"/>
      <c r="SGI49"/>
      <c r="SGJ49"/>
      <c r="SGK49"/>
      <c r="SGL49"/>
      <c r="SGM49"/>
      <c r="SGN49"/>
      <c r="SGO49"/>
      <c r="SGP49"/>
      <c r="SGQ49"/>
      <c r="SGR49"/>
      <c r="SGS49"/>
      <c r="SGT49"/>
      <c r="SGU49"/>
      <c r="SGV49"/>
      <c r="SGW49"/>
      <c r="SGX49"/>
      <c r="SGY49"/>
      <c r="SGZ49"/>
      <c r="SHA49"/>
      <c r="SHB49"/>
      <c r="SHC49"/>
      <c r="SHD49"/>
      <c r="SHE49"/>
      <c r="SHF49"/>
      <c r="SHG49"/>
      <c r="SHH49"/>
      <c r="SHI49"/>
      <c r="SHJ49"/>
      <c r="SHK49"/>
      <c r="SHL49"/>
      <c r="SHM49"/>
      <c r="SHN49"/>
      <c r="SHO49"/>
      <c r="SHP49"/>
      <c r="SHQ49"/>
      <c r="SHR49"/>
      <c r="SHS49"/>
      <c r="SHT49"/>
      <c r="SHU49"/>
      <c r="SHV49"/>
      <c r="SHW49"/>
      <c r="SHX49"/>
      <c r="SHY49"/>
      <c r="SHZ49"/>
      <c r="SIA49"/>
      <c r="SIB49"/>
      <c r="SIC49"/>
      <c r="SID49"/>
      <c r="SIE49"/>
      <c r="SIF49"/>
      <c r="SIG49"/>
      <c r="SIH49"/>
      <c r="SII49"/>
      <c r="SIJ49"/>
      <c r="SIK49"/>
      <c r="SIL49"/>
      <c r="SIM49"/>
      <c r="SIN49"/>
      <c r="SIO49"/>
      <c r="SIP49"/>
      <c r="SIQ49"/>
      <c r="SIR49"/>
      <c r="SIS49"/>
      <c r="SIT49"/>
      <c r="SIU49"/>
      <c r="SIV49"/>
      <c r="SIW49"/>
      <c r="SIX49"/>
      <c r="SIY49"/>
      <c r="SIZ49"/>
      <c r="SJA49"/>
      <c r="SJB49"/>
      <c r="SJC49"/>
      <c r="SJD49"/>
      <c r="SJE49"/>
      <c r="SJF49"/>
      <c r="SJG49"/>
      <c r="SJH49"/>
      <c r="SJI49"/>
      <c r="SJJ49"/>
      <c r="SJK49"/>
      <c r="SJL49"/>
      <c r="SJM49"/>
      <c r="SJN49"/>
      <c r="SJO49"/>
      <c r="SJP49"/>
      <c r="SJQ49"/>
      <c r="SJR49"/>
      <c r="SJS49"/>
      <c r="SJT49"/>
      <c r="SJU49"/>
      <c r="SJV49"/>
      <c r="SJW49"/>
      <c r="SJX49"/>
      <c r="SJY49"/>
      <c r="SJZ49"/>
      <c r="SKA49"/>
      <c r="SKB49"/>
      <c r="SKC49"/>
      <c r="SKD49"/>
      <c r="SKE49"/>
      <c r="SKF49"/>
      <c r="SKG49"/>
      <c r="SKH49"/>
      <c r="SKI49"/>
      <c r="SKJ49"/>
      <c r="SKK49"/>
      <c r="SKL49"/>
      <c r="SKM49"/>
      <c r="SKN49"/>
      <c r="SKO49"/>
      <c r="SKP49"/>
      <c r="SKQ49"/>
      <c r="SKR49"/>
      <c r="SKS49"/>
      <c r="SKT49"/>
      <c r="SKU49"/>
      <c r="SKV49"/>
      <c r="SKW49"/>
      <c r="SKX49"/>
      <c r="SKY49"/>
      <c r="SKZ49"/>
      <c r="SLA49"/>
      <c r="SLB49"/>
      <c r="SLC49"/>
      <c r="SLD49"/>
      <c r="SLE49"/>
      <c r="SLF49"/>
      <c r="SLG49"/>
      <c r="SLH49"/>
      <c r="SLI49"/>
      <c r="SLJ49"/>
      <c r="SLK49"/>
      <c r="SLL49"/>
      <c r="SLM49"/>
      <c r="SLN49"/>
      <c r="SLO49"/>
      <c r="SLP49"/>
      <c r="SLQ49"/>
      <c r="SLR49"/>
      <c r="SLS49"/>
      <c r="SLT49"/>
      <c r="SLU49"/>
      <c r="SLV49"/>
      <c r="SLW49"/>
      <c r="SLX49"/>
      <c r="SLY49"/>
      <c r="SLZ49"/>
      <c r="SMA49"/>
      <c r="SMB49"/>
      <c r="SMC49"/>
      <c r="SMD49"/>
      <c r="SME49"/>
      <c r="SMF49"/>
      <c r="SMG49"/>
      <c r="SMH49"/>
      <c r="SMI49"/>
      <c r="SMJ49"/>
      <c r="SMK49"/>
      <c r="SML49"/>
      <c r="SMM49"/>
      <c r="SMN49"/>
      <c r="SMO49"/>
      <c r="SMP49"/>
      <c r="SMQ49"/>
      <c r="SMR49"/>
      <c r="SMS49"/>
      <c r="SMT49"/>
      <c r="SMU49"/>
      <c r="SMV49"/>
      <c r="SMW49"/>
      <c r="SMX49"/>
      <c r="SMY49"/>
      <c r="SMZ49"/>
      <c r="SNA49"/>
      <c r="SNB49"/>
      <c r="SNC49"/>
      <c r="SND49"/>
      <c r="SNE49"/>
      <c r="SNF49"/>
      <c r="SNG49"/>
      <c r="SNH49"/>
      <c r="SNI49"/>
      <c r="SNJ49"/>
      <c r="SNK49"/>
      <c r="SNL49"/>
      <c r="SNM49"/>
      <c r="SNN49"/>
      <c r="SNO49"/>
      <c r="SNP49"/>
      <c r="SNQ49"/>
      <c r="SNR49"/>
      <c r="SNS49"/>
      <c r="SNT49"/>
      <c r="SNU49"/>
      <c r="SNV49"/>
      <c r="SNW49"/>
      <c r="SNX49"/>
      <c r="SNY49"/>
      <c r="SNZ49"/>
      <c r="SOA49"/>
      <c r="SOB49"/>
      <c r="SOC49"/>
      <c r="SOD49"/>
      <c r="SOE49"/>
      <c r="SOF49"/>
      <c r="SOG49"/>
      <c r="SOH49"/>
      <c r="SOI49"/>
      <c r="SOJ49"/>
      <c r="SOK49"/>
      <c r="SOL49"/>
      <c r="SOM49"/>
      <c r="SON49"/>
      <c r="SOO49"/>
      <c r="SOP49"/>
      <c r="SOQ49"/>
      <c r="SOR49"/>
      <c r="SOS49"/>
      <c r="SOT49"/>
      <c r="SOU49"/>
      <c r="SOV49"/>
      <c r="SOW49"/>
      <c r="SOX49"/>
      <c r="SOY49"/>
      <c r="SOZ49"/>
      <c r="SPA49"/>
      <c r="SPB49"/>
      <c r="SPC49"/>
      <c r="SPD49"/>
      <c r="SPE49"/>
      <c r="SPF49"/>
      <c r="SPG49"/>
      <c r="SPH49"/>
      <c r="SPI49"/>
      <c r="SPJ49"/>
      <c r="SPK49"/>
      <c r="SPL49"/>
      <c r="SPM49"/>
      <c r="SPN49"/>
      <c r="SPO49"/>
      <c r="SPP49"/>
      <c r="SPQ49"/>
      <c r="SPR49"/>
      <c r="SPS49"/>
      <c r="SPT49"/>
      <c r="SPU49"/>
      <c r="SPV49"/>
      <c r="SPW49"/>
      <c r="SPX49"/>
      <c r="SPY49"/>
      <c r="SPZ49"/>
      <c r="SQA49"/>
      <c r="SQB49"/>
      <c r="SQC49"/>
      <c r="SQD49"/>
      <c r="SQE49"/>
      <c r="SQF49"/>
      <c r="SQG49"/>
      <c r="SQH49"/>
      <c r="SQI49"/>
      <c r="SQJ49"/>
      <c r="SQK49"/>
      <c r="SQL49"/>
      <c r="SQM49"/>
      <c r="SQN49"/>
      <c r="SQO49"/>
      <c r="SQP49"/>
      <c r="SQQ49"/>
      <c r="SQR49"/>
      <c r="SQS49"/>
      <c r="SQT49"/>
      <c r="SQU49"/>
      <c r="SQV49"/>
      <c r="SQW49"/>
      <c r="SQX49"/>
      <c r="SQY49"/>
      <c r="SQZ49"/>
      <c r="SRA49"/>
      <c r="SRB49"/>
      <c r="SRC49"/>
      <c r="SRD49"/>
      <c r="SRE49"/>
      <c r="SRF49"/>
      <c r="SRG49"/>
      <c r="SRH49"/>
      <c r="SRI49"/>
      <c r="SRJ49"/>
      <c r="SRK49"/>
      <c r="SRL49"/>
      <c r="SRM49"/>
      <c r="SRN49"/>
      <c r="SRO49"/>
      <c r="SRP49"/>
      <c r="SRQ49"/>
      <c r="SRR49"/>
      <c r="SRS49"/>
      <c r="SRT49"/>
      <c r="SRU49"/>
      <c r="SRV49"/>
      <c r="SRW49"/>
      <c r="SRX49"/>
      <c r="SRY49"/>
      <c r="SRZ49"/>
      <c r="SSA49"/>
      <c r="SSB49"/>
      <c r="SSC49"/>
      <c r="SSD49"/>
      <c r="SSE49"/>
      <c r="SSF49"/>
      <c r="SSG49"/>
      <c r="SSH49"/>
      <c r="SSI49"/>
      <c r="SSJ49"/>
      <c r="SSK49"/>
      <c r="SSL49"/>
      <c r="SSM49"/>
      <c r="SSN49"/>
      <c r="SSO49"/>
      <c r="SSP49"/>
      <c r="SSQ49"/>
      <c r="SSR49"/>
      <c r="SSS49"/>
      <c r="SST49"/>
      <c r="SSU49"/>
      <c r="SSV49"/>
      <c r="SSW49"/>
      <c r="SSX49"/>
      <c r="SSY49"/>
      <c r="SSZ49"/>
      <c r="STA49"/>
      <c r="STB49"/>
      <c r="STC49"/>
      <c r="STD49"/>
      <c r="STE49"/>
      <c r="STF49"/>
      <c r="STG49"/>
      <c r="STH49"/>
      <c r="STI49"/>
      <c r="STJ49"/>
      <c r="STK49"/>
      <c r="STL49"/>
      <c r="STM49"/>
      <c r="STN49"/>
      <c r="STO49"/>
      <c r="STP49"/>
      <c r="STQ49"/>
      <c r="STR49"/>
      <c r="STS49"/>
      <c r="STT49"/>
      <c r="STU49"/>
      <c r="STV49"/>
      <c r="STW49"/>
      <c r="STX49"/>
      <c r="STY49"/>
      <c r="STZ49"/>
      <c r="SUA49"/>
      <c r="SUB49"/>
      <c r="SUC49"/>
      <c r="SUD49"/>
      <c r="SUE49"/>
      <c r="SUF49"/>
      <c r="SUG49"/>
      <c r="SUH49"/>
      <c r="SUI49"/>
      <c r="SUJ49"/>
      <c r="SUK49"/>
      <c r="SUL49"/>
      <c r="SUM49"/>
      <c r="SUN49"/>
      <c r="SUO49"/>
      <c r="SUP49"/>
      <c r="SUQ49"/>
      <c r="SUR49"/>
      <c r="SUS49"/>
      <c r="SUT49"/>
      <c r="SUU49"/>
      <c r="SUV49"/>
      <c r="SUW49"/>
      <c r="SUX49"/>
      <c r="SUY49"/>
      <c r="SUZ49"/>
      <c r="SVA49"/>
      <c r="SVB49"/>
      <c r="SVC49"/>
      <c r="SVD49"/>
      <c r="SVE49"/>
      <c r="SVF49"/>
      <c r="SVG49"/>
      <c r="SVH49"/>
      <c r="SVI49"/>
      <c r="SVJ49"/>
      <c r="SVK49"/>
      <c r="SVL49"/>
      <c r="SVM49"/>
      <c r="SVN49"/>
      <c r="SVO49"/>
      <c r="SVP49"/>
      <c r="SVQ49"/>
      <c r="SVR49"/>
      <c r="SVS49"/>
      <c r="SVT49"/>
      <c r="SVU49"/>
      <c r="SVV49"/>
      <c r="SVW49"/>
      <c r="SVX49"/>
      <c r="SVY49"/>
      <c r="SVZ49"/>
      <c r="SWA49"/>
      <c r="SWB49"/>
      <c r="SWC49"/>
      <c r="SWD49"/>
      <c r="SWE49"/>
      <c r="SWF49"/>
      <c r="SWG49"/>
      <c r="SWH49"/>
      <c r="SWI49"/>
      <c r="SWJ49"/>
      <c r="SWK49"/>
      <c r="SWL49"/>
      <c r="SWM49"/>
      <c r="SWN49"/>
      <c r="SWO49"/>
      <c r="SWP49"/>
      <c r="SWQ49"/>
      <c r="SWR49"/>
      <c r="SWS49"/>
      <c r="SWT49"/>
      <c r="SWU49"/>
      <c r="SWV49"/>
      <c r="SWW49"/>
      <c r="SWX49"/>
      <c r="SWY49"/>
      <c r="SWZ49"/>
      <c r="SXA49"/>
      <c r="SXB49"/>
      <c r="SXC49"/>
      <c r="SXD49"/>
      <c r="SXE49"/>
      <c r="SXF49"/>
      <c r="SXG49"/>
      <c r="SXH49"/>
      <c r="SXI49"/>
      <c r="SXJ49"/>
      <c r="SXK49"/>
      <c r="SXL49"/>
      <c r="SXM49"/>
      <c r="SXN49"/>
      <c r="SXO49"/>
      <c r="SXP49"/>
      <c r="SXQ49"/>
      <c r="SXR49"/>
      <c r="SXS49"/>
      <c r="SXT49"/>
      <c r="SXU49"/>
      <c r="SXV49"/>
      <c r="SXW49"/>
      <c r="SXX49"/>
      <c r="SXY49"/>
      <c r="SXZ49"/>
      <c r="SYA49"/>
      <c r="SYB49"/>
      <c r="SYC49"/>
      <c r="SYD49"/>
      <c r="SYE49"/>
      <c r="SYF49"/>
      <c r="SYG49"/>
      <c r="SYH49"/>
      <c r="SYI49"/>
      <c r="SYJ49"/>
      <c r="SYK49"/>
      <c r="SYL49"/>
      <c r="SYM49"/>
      <c r="SYN49"/>
      <c r="SYO49"/>
      <c r="SYP49"/>
      <c r="SYQ49"/>
      <c r="SYR49"/>
      <c r="SYS49"/>
      <c r="SYT49"/>
      <c r="SYU49"/>
      <c r="SYV49"/>
      <c r="SYW49"/>
      <c r="SYX49"/>
      <c r="SYY49"/>
      <c r="SYZ49"/>
      <c r="SZA49"/>
      <c r="SZB49"/>
      <c r="SZC49"/>
      <c r="SZD49"/>
      <c r="SZE49"/>
      <c r="SZF49"/>
      <c r="SZG49"/>
      <c r="SZH49"/>
      <c r="SZI49"/>
      <c r="SZJ49"/>
      <c r="SZK49"/>
      <c r="SZL49"/>
      <c r="SZM49"/>
      <c r="SZN49"/>
      <c r="SZO49"/>
      <c r="SZP49"/>
      <c r="SZQ49"/>
      <c r="SZR49"/>
      <c r="SZS49"/>
      <c r="SZT49"/>
      <c r="SZU49"/>
      <c r="SZV49"/>
      <c r="SZW49"/>
      <c r="SZX49"/>
      <c r="SZY49"/>
      <c r="SZZ49"/>
      <c r="TAA49"/>
      <c r="TAB49"/>
      <c r="TAC49"/>
      <c r="TAD49"/>
      <c r="TAE49"/>
      <c r="TAF49"/>
      <c r="TAG49"/>
      <c r="TAH49"/>
      <c r="TAI49"/>
      <c r="TAJ49"/>
      <c r="TAK49"/>
      <c r="TAL49"/>
      <c r="TAM49"/>
      <c r="TAN49"/>
      <c r="TAO49"/>
      <c r="TAP49"/>
      <c r="TAQ49"/>
      <c r="TAR49"/>
      <c r="TAS49"/>
      <c r="TAT49"/>
      <c r="TAU49"/>
      <c r="TAV49"/>
      <c r="TAW49"/>
      <c r="TAX49"/>
      <c r="TAY49"/>
      <c r="TAZ49"/>
      <c r="TBA49"/>
      <c r="TBB49"/>
      <c r="TBC49"/>
      <c r="TBD49"/>
      <c r="TBE49"/>
      <c r="TBF49"/>
      <c r="TBG49"/>
      <c r="TBH49"/>
      <c r="TBI49"/>
      <c r="TBJ49"/>
      <c r="TBK49"/>
      <c r="TBL49"/>
      <c r="TBM49"/>
      <c r="TBN49"/>
      <c r="TBO49"/>
      <c r="TBP49"/>
      <c r="TBQ49"/>
      <c r="TBR49"/>
      <c r="TBS49"/>
      <c r="TBT49"/>
      <c r="TBU49"/>
      <c r="TBV49"/>
      <c r="TBW49"/>
      <c r="TBX49"/>
      <c r="TBY49"/>
      <c r="TBZ49"/>
      <c r="TCA49"/>
      <c r="TCB49"/>
      <c r="TCC49"/>
      <c r="TCD49"/>
      <c r="TCE49"/>
      <c r="TCF49"/>
      <c r="TCG49"/>
      <c r="TCH49"/>
      <c r="TCI49"/>
      <c r="TCJ49"/>
      <c r="TCK49"/>
      <c r="TCL49"/>
      <c r="TCM49"/>
      <c r="TCN49"/>
      <c r="TCO49"/>
      <c r="TCP49"/>
      <c r="TCQ49"/>
      <c r="TCR49"/>
      <c r="TCS49"/>
      <c r="TCT49"/>
      <c r="TCU49"/>
      <c r="TCV49"/>
      <c r="TCW49"/>
      <c r="TCX49"/>
      <c r="TCY49"/>
      <c r="TCZ49"/>
      <c r="TDA49"/>
      <c r="TDB49"/>
      <c r="TDC49"/>
      <c r="TDD49"/>
      <c r="TDE49"/>
      <c r="TDF49"/>
      <c r="TDG49"/>
      <c r="TDH49"/>
      <c r="TDI49"/>
      <c r="TDJ49"/>
      <c r="TDK49"/>
      <c r="TDL49"/>
      <c r="TDM49"/>
      <c r="TDN49"/>
      <c r="TDO49"/>
      <c r="TDP49"/>
      <c r="TDQ49"/>
      <c r="TDR49"/>
      <c r="TDS49"/>
      <c r="TDT49"/>
      <c r="TDU49"/>
      <c r="TDV49"/>
      <c r="TDW49"/>
      <c r="TDX49"/>
      <c r="TDY49"/>
      <c r="TDZ49"/>
      <c r="TEA49"/>
      <c r="TEB49"/>
      <c r="TEC49"/>
      <c r="TED49"/>
      <c r="TEE49"/>
      <c r="TEF49"/>
      <c r="TEG49"/>
      <c r="TEH49"/>
      <c r="TEI49"/>
      <c r="TEJ49"/>
      <c r="TEK49"/>
      <c r="TEL49"/>
      <c r="TEM49"/>
      <c r="TEN49"/>
      <c r="TEO49"/>
      <c r="TEP49"/>
      <c r="TEQ49"/>
      <c r="TER49"/>
      <c r="TES49"/>
      <c r="TET49"/>
      <c r="TEU49"/>
      <c r="TEV49"/>
      <c r="TEW49"/>
      <c r="TEX49"/>
      <c r="TEY49"/>
      <c r="TEZ49"/>
      <c r="TFA49"/>
      <c r="TFB49"/>
      <c r="TFC49"/>
      <c r="TFD49"/>
      <c r="TFE49"/>
      <c r="TFF49"/>
      <c r="TFG49"/>
      <c r="TFH49"/>
      <c r="TFI49"/>
      <c r="TFJ49"/>
      <c r="TFK49"/>
      <c r="TFL49"/>
      <c r="TFM49"/>
      <c r="TFN49"/>
      <c r="TFO49"/>
      <c r="TFP49"/>
      <c r="TFQ49"/>
      <c r="TFR49"/>
      <c r="TFS49"/>
      <c r="TFT49"/>
      <c r="TFU49"/>
      <c r="TFV49"/>
      <c r="TFW49"/>
      <c r="TFX49"/>
      <c r="TFY49"/>
      <c r="TFZ49"/>
      <c r="TGA49"/>
      <c r="TGB49"/>
      <c r="TGC49"/>
      <c r="TGD49"/>
      <c r="TGE49"/>
      <c r="TGF49"/>
      <c r="TGG49"/>
      <c r="TGH49"/>
      <c r="TGI49"/>
      <c r="TGJ49"/>
      <c r="TGK49"/>
      <c r="TGL49"/>
      <c r="TGM49"/>
      <c r="TGN49"/>
      <c r="TGO49"/>
      <c r="TGP49"/>
      <c r="TGQ49"/>
      <c r="TGR49"/>
      <c r="TGS49"/>
      <c r="TGT49"/>
      <c r="TGU49"/>
      <c r="TGV49"/>
      <c r="TGW49"/>
      <c r="TGX49"/>
      <c r="TGY49"/>
      <c r="TGZ49"/>
      <c r="THA49"/>
      <c r="THB49"/>
      <c r="THC49"/>
      <c r="THD49"/>
      <c r="THE49"/>
      <c r="THF49"/>
      <c r="THG49"/>
      <c r="THH49"/>
      <c r="THI49"/>
      <c r="THJ49"/>
      <c r="THK49"/>
      <c r="THL49"/>
      <c r="THM49"/>
      <c r="THN49"/>
      <c r="THO49"/>
      <c r="THP49"/>
      <c r="THQ49"/>
      <c r="THR49"/>
      <c r="THS49"/>
      <c r="THT49"/>
      <c r="THU49"/>
      <c r="THV49"/>
      <c r="THW49"/>
      <c r="THX49"/>
      <c r="THY49"/>
      <c r="THZ49"/>
      <c r="TIA49"/>
      <c r="TIB49"/>
      <c r="TIC49"/>
      <c r="TID49"/>
      <c r="TIE49"/>
      <c r="TIF49"/>
      <c r="TIG49"/>
      <c r="TIH49"/>
      <c r="TII49"/>
      <c r="TIJ49"/>
      <c r="TIK49"/>
      <c r="TIL49"/>
      <c r="TIM49"/>
      <c r="TIN49"/>
      <c r="TIO49"/>
      <c r="TIP49"/>
      <c r="TIQ49"/>
      <c r="TIR49"/>
      <c r="TIS49"/>
      <c r="TIT49"/>
      <c r="TIU49"/>
      <c r="TIV49"/>
      <c r="TIW49"/>
      <c r="TIX49"/>
      <c r="TIY49"/>
      <c r="TIZ49"/>
      <c r="TJA49"/>
      <c r="TJB49"/>
      <c r="TJC49"/>
      <c r="TJD49"/>
      <c r="TJE49"/>
      <c r="TJF49"/>
      <c r="TJG49"/>
      <c r="TJH49"/>
      <c r="TJI49"/>
      <c r="TJJ49"/>
      <c r="TJK49"/>
      <c r="TJL49"/>
      <c r="TJM49"/>
      <c r="TJN49"/>
      <c r="TJO49"/>
      <c r="TJP49"/>
      <c r="TJQ49"/>
      <c r="TJR49"/>
      <c r="TJS49"/>
      <c r="TJT49"/>
      <c r="TJU49"/>
      <c r="TJV49"/>
      <c r="TJW49"/>
      <c r="TJX49"/>
      <c r="TJY49"/>
      <c r="TJZ49"/>
      <c r="TKA49"/>
      <c r="TKB49"/>
      <c r="TKC49"/>
      <c r="TKD49"/>
      <c r="TKE49"/>
      <c r="TKF49"/>
      <c r="TKG49"/>
      <c r="TKH49"/>
      <c r="TKI49"/>
      <c r="TKJ49"/>
      <c r="TKK49"/>
      <c r="TKL49"/>
      <c r="TKM49"/>
      <c r="TKN49"/>
      <c r="TKO49"/>
      <c r="TKP49"/>
      <c r="TKQ49"/>
      <c r="TKR49"/>
      <c r="TKS49"/>
      <c r="TKT49"/>
      <c r="TKU49"/>
      <c r="TKV49"/>
      <c r="TKW49"/>
      <c r="TKX49"/>
      <c r="TKY49"/>
      <c r="TKZ49"/>
      <c r="TLA49"/>
      <c r="TLB49"/>
      <c r="TLC49"/>
      <c r="TLD49"/>
      <c r="TLE49"/>
      <c r="TLF49"/>
      <c r="TLG49"/>
      <c r="TLH49"/>
      <c r="TLI49"/>
      <c r="TLJ49"/>
      <c r="TLK49"/>
      <c r="TLL49"/>
      <c r="TLM49"/>
      <c r="TLN49"/>
      <c r="TLO49"/>
      <c r="TLP49"/>
      <c r="TLQ49"/>
      <c r="TLR49"/>
      <c r="TLS49"/>
      <c r="TLT49"/>
      <c r="TLU49"/>
      <c r="TLV49"/>
      <c r="TLW49"/>
      <c r="TLX49"/>
      <c r="TLY49"/>
      <c r="TLZ49"/>
      <c r="TMA49"/>
      <c r="TMB49"/>
      <c r="TMC49"/>
      <c r="TMD49"/>
      <c r="TME49"/>
      <c r="TMF49"/>
      <c r="TMG49"/>
      <c r="TMH49"/>
      <c r="TMI49"/>
      <c r="TMJ49"/>
      <c r="TMK49"/>
      <c r="TML49"/>
      <c r="TMM49"/>
      <c r="TMN49"/>
      <c r="TMO49"/>
      <c r="TMP49"/>
      <c r="TMQ49"/>
      <c r="TMR49"/>
      <c r="TMS49"/>
      <c r="TMT49"/>
      <c r="TMU49"/>
      <c r="TMV49"/>
      <c r="TMW49"/>
      <c r="TMX49"/>
      <c r="TMY49"/>
      <c r="TMZ49"/>
      <c r="TNA49"/>
      <c r="TNB49"/>
      <c r="TNC49"/>
      <c r="TND49"/>
      <c r="TNE49"/>
      <c r="TNF49"/>
      <c r="TNG49"/>
      <c r="TNH49"/>
      <c r="TNI49"/>
      <c r="TNJ49"/>
      <c r="TNK49"/>
      <c r="TNL49"/>
      <c r="TNM49"/>
      <c r="TNN49"/>
      <c r="TNO49"/>
      <c r="TNP49"/>
      <c r="TNQ49"/>
      <c r="TNR49"/>
      <c r="TNS49"/>
      <c r="TNT49"/>
      <c r="TNU49"/>
      <c r="TNV49"/>
      <c r="TNW49"/>
      <c r="TNX49"/>
      <c r="TNY49"/>
      <c r="TNZ49"/>
      <c r="TOA49"/>
      <c r="TOB49"/>
      <c r="TOC49"/>
      <c r="TOD49"/>
      <c r="TOE49"/>
      <c r="TOF49"/>
      <c r="TOG49"/>
      <c r="TOH49"/>
      <c r="TOI49"/>
      <c r="TOJ49"/>
      <c r="TOK49"/>
      <c r="TOL49"/>
      <c r="TOM49"/>
      <c r="TON49"/>
      <c r="TOO49"/>
      <c r="TOP49"/>
      <c r="TOQ49"/>
      <c r="TOR49"/>
      <c r="TOS49"/>
      <c r="TOT49"/>
      <c r="TOU49"/>
      <c r="TOV49"/>
      <c r="TOW49"/>
      <c r="TOX49"/>
      <c r="TOY49"/>
      <c r="TOZ49"/>
      <c r="TPA49"/>
      <c r="TPB49"/>
      <c r="TPC49"/>
      <c r="TPD49"/>
      <c r="TPE49"/>
      <c r="TPF49"/>
      <c r="TPG49"/>
      <c r="TPH49"/>
      <c r="TPI49"/>
      <c r="TPJ49"/>
      <c r="TPK49"/>
      <c r="TPL49"/>
      <c r="TPM49"/>
      <c r="TPN49"/>
      <c r="TPO49"/>
      <c r="TPP49"/>
      <c r="TPQ49"/>
      <c r="TPR49"/>
      <c r="TPS49"/>
      <c r="TPT49"/>
      <c r="TPU49"/>
      <c r="TPV49"/>
      <c r="TPW49"/>
      <c r="TPX49"/>
      <c r="TPY49"/>
      <c r="TPZ49"/>
      <c r="TQA49"/>
      <c r="TQB49"/>
      <c r="TQC49"/>
      <c r="TQD49"/>
      <c r="TQE49"/>
      <c r="TQF49"/>
      <c r="TQG49"/>
      <c r="TQH49"/>
      <c r="TQI49"/>
      <c r="TQJ49"/>
      <c r="TQK49"/>
      <c r="TQL49"/>
      <c r="TQM49"/>
      <c r="TQN49"/>
      <c r="TQO49"/>
      <c r="TQP49"/>
      <c r="TQQ49"/>
      <c r="TQR49"/>
      <c r="TQS49"/>
      <c r="TQT49"/>
      <c r="TQU49"/>
      <c r="TQV49"/>
      <c r="TQW49"/>
      <c r="TQX49"/>
      <c r="TQY49"/>
      <c r="TQZ49"/>
      <c r="TRA49"/>
      <c r="TRB49"/>
      <c r="TRC49"/>
      <c r="TRD49"/>
      <c r="TRE49"/>
      <c r="TRF49"/>
      <c r="TRG49"/>
      <c r="TRH49"/>
      <c r="TRI49"/>
      <c r="TRJ49"/>
      <c r="TRK49"/>
      <c r="TRL49"/>
      <c r="TRM49"/>
      <c r="TRN49"/>
      <c r="TRO49"/>
      <c r="TRP49"/>
      <c r="TRQ49"/>
      <c r="TRR49"/>
      <c r="TRS49"/>
      <c r="TRT49"/>
      <c r="TRU49"/>
      <c r="TRV49"/>
      <c r="TRW49"/>
      <c r="TRX49"/>
      <c r="TRY49"/>
      <c r="TRZ49"/>
      <c r="TSA49"/>
      <c r="TSB49"/>
      <c r="TSC49"/>
      <c r="TSD49"/>
      <c r="TSE49"/>
      <c r="TSF49"/>
      <c r="TSG49"/>
      <c r="TSH49"/>
      <c r="TSI49"/>
      <c r="TSJ49"/>
      <c r="TSK49"/>
      <c r="TSL49"/>
      <c r="TSM49"/>
      <c r="TSN49"/>
      <c r="TSO49"/>
      <c r="TSP49"/>
      <c r="TSQ49"/>
      <c r="TSR49"/>
      <c r="TSS49"/>
      <c r="TST49"/>
      <c r="TSU49"/>
      <c r="TSV49"/>
      <c r="TSW49"/>
      <c r="TSX49"/>
      <c r="TSY49"/>
      <c r="TSZ49"/>
      <c r="TTA49"/>
      <c r="TTB49"/>
      <c r="TTC49"/>
      <c r="TTD49"/>
      <c r="TTE49"/>
      <c r="TTF49"/>
      <c r="TTG49"/>
      <c r="TTH49"/>
      <c r="TTI49"/>
      <c r="TTJ49"/>
      <c r="TTK49"/>
      <c r="TTL49"/>
      <c r="TTM49"/>
      <c r="TTN49"/>
      <c r="TTO49"/>
      <c r="TTP49"/>
      <c r="TTQ49"/>
      <c r="TTR49"/>
      <c r="TTS49"/>
      <c r="TTT49"/>
      <c r="TTU49"/>
      <c r="TTV49"/>
      <c r="TTW49"/>
      <c r="TTX49"/>
      <c r="TTY49"/>
      <c r="TTZ49"/>
      <c r="TUA49"/>
      <c r="TUB49"/>
      <c r="TUC49"/>
      <c r="TUD49"/>
      <c r="TUE49"/>
      <c r="TUF49"/>
      <c r="TUG49"/>
      <c r="TUH49"/>
      <c r="TUI49"/>
      <c r="TUJ49"/>
      <c r="TUK49"/>
      <c r="TUL49"/>
      <c r="TUM49"/>
      <c r="TUN49"/>
      <c r="TUO49"/>
      <c r="TUP49"/>
      <c r="TUQ49"/>
      <c r="TUR49"/>
      <c r="TUS49"/>
      <c r="TUT49"/>
      <c r="TUU49"/>
      <c r="TUV49"/>
      <c r="TUW49"/>
      <c r="TUX49"/>
      <c r="TUY49"/>
      <c r="TUZ49"/>
      <c r="TVA49"/>
      <c r="TVB49"/>
      <c r="TVC49"/>
      <c r="TVD49"/>
      <c r="TVE49"/>
      <c r="TVF49"/>
      <c r="TVG49"/>
      <c r="TVH49"/>
      <c r="TVI49"/>
      <c r="TVJ49"/>
      <c r="TVK49"/>
      <c r="TVL49"/>
      <c r="TVM49"/>
      <c r="TVN49"/>
      <c r="TVO49"/>
      <c r="TVP49"/>
      <c r="TVQ49"/>
      <c r="TVR49"/>
      <c r="TVS49"/>
      <c r="TVT49"/>
      <c r="TVU49"/>
      <c r="TVV49"/>
      <c r="TVW49"/>
      <c r="TVX49"/>
      <c r="TVY49"/>
      <c r="TVZ49"/>
      <c r="TWA49"/>
      <c r="TWB49"/>
      <c r="TWC49"/>
      <c r="TWD49"/>
      <c r="TWE49"/>
      <c r="TWF49"/>
      <c r="TWG49"/>
      <c r="TWH49"/>
      <c r="TWI49"/>
      <c r="TWJ49"/>
      <c r="TWK49"/>
      <c r="TWL49"/>
      <c r="TWM49"/>
      <c r="TWN49"/>
      <c r="TWO49"/>
      <c r="TWP49"/>
      <c r="TWQ49"/>
      <c r="TWR49"/>
      <c r="TWS49"/>
      <c r="TWT49"/>
      <c r="TWU49"/>
      <c r="TWV49"/>
      <c r="TWW49"/>
      <c r="TWX49"/>
      <c r="TWY49"/>
      <c r="TWZ49"/>
      <c r="TXA49"/>
      <c r="TXB49"/>
      <c r="TXC49"/>
      <c r="TXD49"/>
      <c r="TXE49"/>
      <c r="TXF49"/>
      <c r="TXG49"/>
      <c r="TXH49"/>
      <c r="TXI49"/>
      <c r="TXJ49"/>
      <c r="TXK49"/>
      <c r="TXL49"/>
      <c r="TXM49"/>
      <c r="TXN49"/>
      <c r="TXO49"/>
      <c r="TXP49"/>
      <c r="TXQ49"/>
      <c r="TXR49"/>
      <c r="TXS49"/>
      <c r="TXT49"/>
      <c r="TXU49"/>
      <c r="TXV49"/>
      <c r="TXW49"/>
      <c r="TXX49"/>
      <c r="TXY49"/>
      <c r="TXZ49"/>
      <c r="TYA49"/>
      <c r="TYB49"/>
      <c r="TYC49"/>
      <c r="TYD49"/>
      <c r="TYE49"/>
      <c r="TYF49"/>
      <c r="TYG49"/>
      <c r="TYH49"/>
      <c r="TYI49"/>
      <c r="TYJ49"/>
      <c r="TYK49"/>
      <c r="TYL49"/>
      <c r="TYM49"/>
      <c r="TYN49"/>
      <c r="TYO49"/>
      <c r="TYP49"/>
      <c r="TYQ49"/>
      <c r="TYR49"/>
      <c r="TYS49"/>
      <c r="TYT49"/>
      <c r="TYU49"/>
      <c r="TYV49"/>
      <c r="TYW49"/>
      <c r="TYX49"/>
      <c r="TYY49"/>
      <c r="TYZ49"/>
      <c r="TZA49"/>
      <c r="TZB49"/>
      <c r="TZC49"/>
      <c r="TZD49"/>
      <c r="TZE49"/>
      <c r="TZF49"/>
      <c r="TZG49"/>
      <c r="TZH49"/>
      <c r="TZI49"/>
      <c r="TZJ49"/>
      <c r="TZK49"/>
      <c r="TZL49"/>
      <c r="TZM49"/>
      <c r="TZN49"/>
      <c r="TZO49"/>
      <c r="TZP49"/>
      <c r="TZQ49"/>
      <c r="TZR49"/>
      <c r="TZS49"/>
      <c r="TZT49"/>
      <c r="TZU49"/>
      <c r="TZV49"/>
      <c r="TZW49"/>
      <c r="TZX49"/>
      <c r="TZY49"/>
      <c r="TZZ49"/>
      <c r="UAA49"/>
      <c r="UAB49"/>
      <c r="UAC49"/>
      <c r="UAD49"/>
      <c r="UAE49"/>
      <c r="UAF49"/>
      <c r="UAG49"/>
      <c r="UAH49"/>
      <c r="UAI49"/>
      <c r="UAJ49"/>
      <c r="UAK49"/>
      <c r="UAL49"/>
      <c r="UAM49"/>
      <c r="UAN49"/>
      <c r="UAO49"/>
      <c r="UAP49"/>
      <c r="UAQ49"/>
      <c r="UAR49"/>
      <c r="UAS49"/>
      <c r="UAT49"/>
      <c r="UAU49"/>
      <c r="UAV49"/>
      <c r="UAW49"/>
      <c r="UAX49"/>
      <c r="UAY49"/>
      <c r="UAZ49"/>
      <c r="UBA49"/>
      <c r="UBB49"/>
      <c r="UBC49"/>
      <c r="UBD49"/>
      <c r="UBE49"/>
      <c r="UBF49"/>
      <c r="UBG49"/>
      <c r="UBH49"/>
      <c r="UBI49"/>
      <c r="UBJ49"/>
      <c r="UBK49"/>
      <c r="UBL49"/>
      <c r="UBM49"/>
      <c r="UBN49"/>
      <c r="UBO49"/>
      <c r="UBP49"/>
      <c r="UBQ49"/>
      <c r="UBR49"/>
      <c r="UBS49"/>
      <c r="UBT49"/>
      <c r="UBU49"/>
      <c r="UBV49"/>
      <c r="UBW49"/>
      <c r="UBX49"/>
      <c r="UBY49"/>
      <c r="UBZ49"/>
      <c r="UCA49"/>
      <c r="UCB49"/>
      <c r="UCC49"/>
      <c r="UCD49"/>
      <c r="UCE49"/>
      <c r="UCF49"/>
      <c r="UCG49"/>
      <c r="UCH49"/>
      <c r="UCI49"/>
      <c r="UCJ49"/>
      <c r="UCK49"/>
      <c r="UCL49"/>
      <c r="UCM49"/>
      <c r="UCN49"/>
      <c r="UCO49"/>
      <c r="UCP49"/>
      <c r="UCQ49"/>
      <c r="UCR49"/>
      <c r="UCS49"/>
      <c r="UCT49"/>
      <c r="UCU49"/>
      <c r="UCV49"/>
      <c r="UCW49"/>
      <c r="UCX49"/>
      <c r="UCY49"/>
      <c r="UCZ49"/>
      <c r="UDA49"/>
      <c r="UDB49"/>
      <c r="UDC49"/>
      <c r="UDD49"/>
      <c r="UDE49"/>
      <c r="UDF49"/>
      <c r="UDG49"/>
      <c r="UDH49"/>
      <c r="UDI49"/>
      <c r="UDJ49"/>
      <c r="UDK49"/>
      <c r="UDL49"/>
      <c r="UDM49"/>
      <c r="UDN49"/>
      <c r="UDO49"/>
      <c r="UDP49"/>
      <c r="UDQ49"/>
      <c r="UDR49"/>
      <c r="UDS49"/>
      <c r="UDT49"/>
      <c r="UDU49"/>
      <c r="UDV49"/>
      <c r="UDW49"/>
      <c r="UDX49"/>
      <c r="UDY49"/>
      <c r="UDZ49"/>
      <c r="UEA49"/>
      <c r="UEB49"/>
      <c r="UEC49"/>
      <c r="UED49"/>
      <c r="UEE49"/>
      <c r="UEF49"/>
      <c r="UEG49"/>
      <c r="UEH49"/>
      <c r="UEI49"/>
      <c r="UEJ49"/>
      <c r="UEK49"/>
      <c r="UEL49"/>
      <c r="UEM49"/>
      <c r="UEN49"/>
      <c r="UEO49"/>
      <c r="UEP49"/>
      <c r="UEQ49"/>
      <c r="UER49"/>
      <c r="UES49"/>
      <c r="UET49"/>
      <c r="UEU49"/>
      <c r="UEV49"/>
      <c r="UEW49"/>
      <c r="UEX49"/>
      <c r="UEY49"/>
      <c r="UEZ49"/>
      <c r="UFA49"/>
      <c r="UFB49"/>
      <c r="UFC49"/>
      <c r="UFD49"/>
      <c r="UFE49"/>
      <c r="UFF49"/>
      <c r="UFG49"/>
      <c r="UFH49"/>
      <c r="UFI49"/>
      <c r="UFJ49"/>
      <c r="UFK49"/>
      <c r="UFL49"/>
      <c r="UFM49"/>
      <c r="UFN49"/>
      <c r="UFO49"/>
      <c r="UFP49"/>
      <c r="UFQ49"/>
      <c r="UFR49"/>
      <c r="UFS49"/>
      <c r="UFT49"/>
      <c r="UFU49"/>
      <c r="UFV49"/>
      <c r="UFW49"/>
      <c r="UFX49"/>
      <c r="UFY49"/>
      <c r="UFZ49"/>
      <c r="UGA49"/>
      <c r="UGB49"/>
      <c r="UGC49"/>
      <c r="UGD49"/>
      <c r="UGE49"/>
      <c r="UGF49"/>
      <c r="UGG49"/>
      <c r="UGH49"/>
      <c r="UGI49"/>
      <c r="UGJ49"/>
      <c r="UGK49"/>
      <c r="UGL49"/>
      <c r="UGM49"/>
      <c r="UGN49"/>
      <c r="UGO49"/>
      <c r="UGP49"/>
      <c r="UGQ49"/>
      <c r="UGR49"/>
      <c r="UGS49"/>
      <c r="UGT49"/>
      <c r="UGU49"/>
      <c r="UGV49"/>
      <c r="UGW49"/>
      <c r="UGX49"/>
      <c r="UGY49"/>
      <c r="UGZ49"/>
      <c r="UHA49"/>
      <c r="UHB49"/>
      <c r="UHC49"/>
      <c r="UHD49"/>
      <c r="UHE49"/>
      <c r="UHF49"/>
      <c r="UHG49"/>
      <c r="UHH49"/>
      <c r="UHI49"/>
      <c r="UHJ49"/>
      <c r="UHK49"/>
      <c r="UHL49"/>
      <c r="UHM49"/>
      <c r="UHN49"/>
      <c r="UHO49"/>
      <c r="UHP49"/>
      <c r="UHQ49"/>
      <c r="UHR49"/>
      <c r="UHS49"/>
      <c r="UHT49"/>
      <c r="UHU49"/>
      <c r="UHV49"/>
      <c r="UHW49"/>
      <c r="UHX49"/>
      <c r="UHY49"/>
      <c r="UHZ49"/>
      <c r="UIA49"/>
      <c r="UIB49"/>
      <c r="UIC49"/>
      <c r="UID49"/>
      <c r="UIE49"/>
      <c r="UIF49"/>
      <c r="UIG49"/>
      <c r="UIH49"/>
      <c r="UII49"/>
      <c r="UIJ49"/>
      <c r="UIK49"/>
      <c r="UIL49"/>
      <c r="UIM49"/>
      <c r="UIN49"/>
      <c r="UIO49"/>
      <c r="UIP49"/>
      <c r="UIQ49"/>
      <c r="UIR49"/>
      <c r="UIS49"/>
      <c r="UIT49"/>
      <c r="UIU49"/>
      <c r="UIV49"/>
      <c r="UIW49"/>
      <c r="UIX49"/>
      <c r="UIY49"/>
      <c r="UIZ49"/>
      <c r="UJA49"/>
      <c r="UJB49"/>
      <c r="UJC49"/>
      <c r="UJD49"/>
      <c r="UJE49"/>
      <c r="UJF49"/>
      <c r="UJG49"/>
      <c r="UJH49"/>
      <c r="UJI49"/>
      <c r="UJJ49"/>
      <c r="UJK49"/>
      <c r="UJL49"/>
      <c r="UJM49"/>
      <c r="UJN49"/>
      <c r="UJO49"/>
      <c r="UJP49"/>
      <c r="UJQ49"/>
      <c r="UJR49"/>
      <c r="UJS49"/>
      <c r="UJT49"/>
      <c r="UJU49"/>
      <c r="UJV49"/>
      <c r="UJW49"/>
      <c r="UJX49"/>
      <c r="UJY49"/>
      <c r="UJZ49"/>
      <c r="UKA49"/>
      <c r="UKB49"/>
      <c r="UKC49"/>
      <c r="UKD49"/>
      <c r="UKE49"/>
      <c r="UKF49"/>
      <c r="UKG49"/>
      <c r="UKH49"/>
      <c r="UKI49"/>
      <c r="UKJ49"/>
      <c r="UKK49"/>
      <c r="UKL49"/>
      <c r="UKM49"/>
      <c r="UKN49"/>
      <c r="UKO49"/>
      <c r="UKP49"/>
      <c r="UKQ49"/>
      <c r="UKR49"/>
      <c r="UKS49"/>
      <c r="UKT49"/>
      <c r="UKU49"/>
      <c r="UKV49"/>
      <c r="UKW49"/>
      <c r="UKX49"/>
      <c r="UKY49"/>
      <c r="UKZ49"/>
      <c r="ULA49"/>
      <c r="ULB49"/>
      <c r="ULC49"/>
      <c r="ULD49"/>
      <c r="ULE49"/>
      <c r="ULF49"/>
      <c r="ULG49"/>
      <c r="ULH49"/>
      <c r="ULI49"/>
      <c r="ULJ49"/>
      <c r="ULK49"/>
      <c r="ULL49"/>
      <c r="ULM49"/>
      <c r="ULN49"/>
      <c r="ULO49"/>
      <c r="ULP49"/>
      <c r="ULQ49"/>
      <c r="ULR49"/>
      <c r="ULS49"/>
      <c r="ULT49"/>
      <c r="ULU49"/>
      <c r="ULV49"/>
      <c r="ULW49"/>
      <c r="ULX49"/>
      <c r="ULY49"/>
      <c r="ULZ49"/>
      <c r="UMA49"/>
      <c r="UMB49"/>
      <c r="UMC49"/>
      <c r="UMD49"/>
      <c r="UME49"/>
      <c r="UMF49"/>
      <c r="UMG49"/>
      <c r="UMH49"/>
      <c r="UMI49"/>
      <c r="UMJ49"/>
      <c r="UMK49"/>
      <c r="UML49"/>
      <c r="UMM49"/>
      <c r="UMN49"/>
      <c r="UMO49"/>
      <c r="UMP49"/>
      <c r="UMQ49"/>
      <c r="UMR49"/>
      <c r="UMS49"/>
      <c r="UMT49"/>
      <c r="UMU49"/>
      <c r="UMV49"/>
      <c r="UMW49"/>
      <c r="UMX49"/>
      <c r="UMY49"/>
      <c r="UMZ49"/>
      <c r="UNA49"/>
      <c r="UNB49"/>
      <c r="UNC49"/>
      <c r="UND49"/>
      <c r="UNE49"/>
      <c r="UNF49"/>
      <c r="UNG49"/>
      <c r="UNH49"/>
      <c r="UNI49"/>
      <c r="UNJ49"/>
      <c r="UNK49"/>
      <c r="UNL49"/>
      <c r="UNM49"/>
      <c r="UNN49"/>
      <c r="UNO49"/>
      <c r="UNP49"/>
      <c r="UNQ49"/>
      <c r="UNR49"/>
      <c r="UNS49"/>
      <c r="UNT49"/>
      <c r="UNU49"/>
      <c r="UNV49"/>
      <c r="UNW49"/>
      <c r="UNX49"/>
      <c r="UNY49"/>
      <c r="UNZ49"/>
      <c r="UOA49"/>
      <c r="UOB49"/>
      <c r="UOC49"/>
      <c r="UOD49"/>
      <c r="UOE49"/>
      <c r="UOF49"/>
      <c r="UOG49"/>
      <c r="UOH49"/>
      <c r="UOI49"/>
      <c r="UOJ49"/>
      <c r="UOK49"/>
      <c r="UOL49"/>
      <c r="UOM49"/>
      <c r="UON49"/>
      <c r="UOO49"/>
      <c r="UOP49"/>
      <c r="UOQ49"/>
      <c r="UOR49"/>
      <c r="UOS49"/>
      <c r="UOT49"/>
      <c r="UOU49"/>
      <c r="UOV49"/>
      <c r="UOW49"/>
      <c r="UOX49"/>
      <c r="UOY49"/>
      <c r="UOZ49"/>
      <c r="UPA49"/>
      <c r="UPB49"/>
      <c r="UPC49"/>
      <c r="UPD49"/>
      <c r="UPE49"/>
      <c r="UPF49"/>
      <c r="UPG49"/>
      <c r="UPH49"/>
      <c r="UPI49"/>
      <c r="UPJ49"/>
      <c r="UPK49"/>
      <c r="UPL49"/>
      <c r="UPM49"/>
      <c r="UPN49"/>
      <c r="UPO49"/>
      <c r="UPP49"/>
      <c r="UPQ49"/>
      <c r="UPR49"/>
      <c r="UPS49"/>
      <c r="UPT49"/>
      <c r="UPU49"/>
      <c r="UPV49"/>
      <c r="UPW49"/>
      <c r="UPX49"/>
      <c r="UPY49"/>
      <c r="UPZ49"/>
      <c r="UQA49"/>
      <c r="UQB49"/>
      <c r="UQC49"/>
      <c r="UQD49"/>
      <c r="UQE49"/>
      <c r="UQF49"/>
      <c r="UQG49"/>
      <c r="UQH49"/>
      <c r="UQI49"/>
      <c r="UQJ49"/>
      <c r="UQK49"/>
      <c r="UQL49"/>
      <c r="UQM49"/>
      <c r="UQN49"/>
      <c r="UQO49"/>
      <c r="UQP49"/>
      <c r="UQQ49"/>
      <c r="UQR49"/>
      <c r="UQS49"/>
      <c r="UQT49"/>
      <c r="UQU49"/>
      <c r="UQV49"/>
      <c r="UQW49"/>
      <c r="UQX49"/>
      <c r="UQY49"/>
      <c r="UQZ49"/>
      <c r="URA49"/>
      <c r="URB49"/>
      <c r="URC49"/>
      <c r="URD49"/>
      <c r="URE49"/>
      <c r="URF49"/>
      <c r="URG49"/>
      <c r="URH49"/>
      <c r="URI49"/>
      <c r="URJ49"/>
      <c r="URK49"/>
      <c r="URL49"/>
      <c r="URM49"/>
      <c r="URN49"/>
      <c r="URO49"/>
      <c r="URP49"/>
      <c r="URQ49"/>
      <c r="URR49"/>
      <c r="URS49"/>
      <c r="URT49"/>
      <c r="URU49"/>
      <c r="URV49"/>
      <c r="URW49"/>
      <c r="URX49"/>
      <c r="URY49"/>
      <c r="URZ49"/>
      <c r="USA49"/>
      <c r="USB49"/>
      <c r="USC49"/>
      <c r="USD49"/>
      <c r="USE49"/>
      <c r="USF49"/>
      <c r="USG49"/>
      <c r="USH49"/>
      <c r="USI49"/>
      <c r="USJ49"/>
      <c r="USK49"/>
      <c r="USL49"/>
      <c r="USM49"/>
      <c r="USN49"/>
      <c r="USO49"/>
      <c r="USP49"/>
      <c r="USQ49"/>
      <c r="USR49"/>
      <c r="USS49"/>
      <c r="UST49"/>
      <c r="USU49"/>
      <c r="USV49"/>
      <c r="USW49"/>
      <c r="USX49"/>
      <c r="USY49"/>
      <c r="USZ49"/>
      <c r="UTA49"/>
      <c r="UTB49"/>
      <c r="UTC49"/>
      <c r="UTD49"/>
      <c r="UTE49"/>
      <c r="UTF49"/>
      <c r="UTG49"/>
      <c r="UTH49"/>
      <c r="UTI49"/>
      <c r="UTJ49"/>
      <c r="UTK49"/>
      <c r="UTL49"/>
      <c r="UTM49"/>
      <c r="UTN49"/>
      <c r="UTO49"/>
      <c r="UTP49"/>
      <c r="UTQ49"/>
      <c r="UTR49"/>
      <c r="UTS49"/>
      <c r="UTT49"/>
      <c r="UTU49"/>
      <c r="UTV49"/>
      <c r="UTW49"/>
      <c r="UTX49"/>
      <c r="UTY49"/>
      <c r="UTZ49"/>
      <c r="UUA49"/>
      <c r="UUB49"/>
      <c r="UUC49"/>
      <c r="UUD49"/>
      <c r="UUE49"/>
      <c r="UUF49"/>
      <c r="UUG49"/>
      <c r="UUH49"/>
      <c r="UUI49"/>
      <c r="UUJ49"/>
      <c r="UUK49"/>
      <c r="UUL49"/>
      <c r="UUM49"/>
      <c r="UUN49"/>
      <c r="UUO49"/>
      <c r="UUP49"/>
      <c r="UUQ49"/>
      <c r="UUR49"/>
      <c r="UUS49"/>
      <c r="UUT49"/>
      <c r="UUU49"/>
      <c r="UUV49"/>
      <c r="UUW49"/>
      <c r="UUX49"/>
      <c r="UUY49"/>
      <c r="UUZ49"/>
      <c r="UVA49"/>
      <c r="UVB49"/>
      <c r="UVC49"/>
      <c r="UVD49"/>
      <c r="UVE49"/>
      <c r="UVF49"/>
      <c r="UVG49"/>
      <c r="UVH49"/>
      <c r="UVI49"/>
      <c r="UVJ49"/>
      <c r="UVK49"/>
      <c r="UVL49"/>
      <c r="UVM49"/>
      <c r="UVN49"/>
      <c r="UVO49"/>
      <c r="UVP49"/>
      <c r="UVQ49"/>
      <c r="UVR49"/>
      <c r="UVS49"/>
      <c r="UVT49"/>
      <c r="UVU49"/>
      <c r="UVV49"/>
      <c r="UVW49"/>
      <c r="UVX49"/>
      <c r="UVY49"/>
      <c r="UVZ49"/>
      <c r="UWA49"/>
      <c r="UWB49"/>
      <c r="UWC49"/>
      <c r="UWD49"/>
      <c r="UWE49"/>
      <c r="UWF49"/>
      <c r="UWG49"/>
      <c r="UWH49"/>
      <c r="UWI49"/>
      <c r="UWJ49"/>
      <c r="UWK49"/>
      <c r="UWL49"/>
      <c r="UWM49"/>
      <c r="UWN49"/>
      <c r="UWO49"/>
      <c r="UWP49"/>
      <c r="UWQ49"/>
      <c r="UWR49"/>
      <c r="UWS49"/>
      <c r="UWT49"/>
      <c r="UWU49"/>
      <c r="UWV49"/>
      <c r="UWW49"/>
      <c r="UWX49"/>
      <c r="UWY49"/>
      <c r="UWZ49"/>
      <c r="UXA49"/>
      <c r="UXB49"/>
      <c r="UXC49"/>
      <c r="UXD49"/>
      <c r="UXE49"/>
      <c r="UXF49"/>
      <c r="UXG49"/>
      <c r="UXH49"/>
      <c r="UXI49"/>
      <c r="UXJ49"/>
      <c r="UXK49"/>
      <c r="UXL49"/>
      <c r="UXM49"/>
      <c r="UXN49"/>
      <c r="UXO49"/>
      <c r="UXP49"/>
      <c r="UXQ49"/>
      <c r="UXR49"/>
      <c r="UXS49"/>
      <c r="UXT49"/>
      <c r="UXU49"/>
      <c r="UXV49"/>
      <c r="UXW49"/>
      <c r="UXX49"/>
      <c r="UXY49"/>
      <c r="UXZ49"/>
      <c r="UYA49"/>
      <c r="UYB49"/>
      <c r="UYC49"/>
      <c r="UYD49"/>
      <c r="UYE49"/>
      <c r="UYF49"/>
      <c r="UYG49"/>
      <c r="UYH49"/>
      <c r="UYI49"/>
      <c r="UYJ49"/>
      <c r="UYK49"/>
      <c r="UYL49"/>
      <c r="UYM49"/>
      <c r="UYN49"/>
      <c r="UYO49"/>
      <c r="UYP49"/>
      <c r="UYQ49"/>
      <c r="UYR49"/>
      <c r="UYS49"/>
      <c r="UYT49"/>
      <c r="UYU49"/>
      <c r="UYV49"/>
      <c r="UYW49"/>
      <c r="UYX49"/>
      <c r="UYY49"/>
      <c r="UYZ49"/>
      <c r="UZA49"/>
      <c r="UZB49"/>
      <c r="UZC49"/>
      <c r="UZD49"/>
      <c r="UZE49"/>
      <c r="UZF49"/>
      <c r="UZG49"/>
      <c r="UZH49"/>
      <c r="UZI49"/>
      <c r="UZJ49"/>
      <c r="UZK49"/>
      <c r="UZL49"/>
      <c r="UZM49"/>
      <c r="UZN49"/>
      <c r="UZO49"/>
      <c r="UZP49"/>
      <c r="UZQ49"/>
      <c r="UZR49"/>
      <c r="UZS49"/>
      <c r="UZT49"/>
      <c r="UZU49"/>
      <c r="UZV49"/>
      <c r="UZW49"/>
      <c r="UZX49"/>
      <c r="UZY49"/>
      <c r="UZZ49"/>
      <c r="VAA49"/>
      <c r="VAB49"/>
      <c r="VAC49"/>
      <c r="VAD49"/>
      <c r="VAE49"/>
      <c r="VAF49"/>
      <c r="VAG49"/>
      <c r="VAH49"/>
      <c r="VAI49"/>
      <c r="VAJ49"/>
      <c r="VAK49"/>
      <c r="VAL49"/>
      <c r="VAM49"/>
      <c r="VAN49"/>
      <c r="VAO49"/>
      <c r="VAP49"/>
      <c r="VAQ49"/>
      <c r="VAR49"/>
      <c r="VAS49"/>
      <c r="VAT49"/>
      <c r="VAU49"/>
      <c r="VAV49"/>
      <c r="VAW49"/>
      <c r="VAX49"/>
      <c r="VAY49"/>
      <c r="VAZ49"/>
      <c r="VBA49"/>
      <c r="VBB49"/>
      <c r="VBC49"/>
      <c r="VBD49"/>
      <c r="VBE49"/>
      <c r="VBF49"/>
      <c r="VBG49"/>
      <c r="VBH49"/>
      <c r="VBI49"/>
      <c r="VBJ49"/>
      <c r="VBK49"/>
      <c r="VBL49"/>
      <c r="VBM49"/>
      <c r="VBN49"/>
      <c r="VBO49"/>
      <c r="VBP49"/>
      <c r="VBQ49"/>
      <c r="VBR49"/>
      <c r="VBS49"/>
      <c r="VBT49"/>
      <c r="VBU49"/>
      <c r="VBV49"/>
      <c r="VBW49"/>
      <c r="VBX49"/>
      <c r="VBY49"/>
      <c r="VBZ49"/>
      <c r="VCA49"/>
      <c r="VCB49"/>
      <c r="VCC49"/>
      <c r="VCD49"/>
      <c r="VCE49"/>
      <c r="VCF49"/>
      <c r="VCG49"/>
      <c r="VCH49"/>
      <c r="VCI49"/>
      <c r="VCJ49"/>
      <c r="VCK49"/>
      <c r="VCL49"/>
      <c r="VCM49"/>
      <c r="VCN49"/>
      <c r="VCO49"/>
      <c r="VCP49"/>
      <c r="VCQ49"/>
      <c r="VCR49"/>
      <c r="VCS49"/>
      <c r="VCT49"/>
      <c r="VCU49"/>
      <c r="VCV49"/>
      <c r="VCW49"/>
      <c r="VCX49"/>
      <c r="VCY49"/>
      <c r="VCZ49"/>
      <c r="VDA49"/>
      <c r="VDB49"/>
      <c r="VDC49"/>
      <c r="VDD49"/>
      <c r="VDE49"/>
      <c r="VDF49"/>
      <c r="VDG49"/>
      <c r="VDH49"/>
      <c r="VDI49"/>
      <c r="VDJ49"/>
      <c r="VDK49"/>
      <c r="VDL49"/>
      <c r="VDM49"/>
      <c r="VDN49"/>
      <c r="VDO49"/>
      <c r="VDP49"/>
      <c r="VDQ49"/>
      <c r="VDR49"/>
      <c r="VDS49"/>
      <c r="VDT49"/>
      <c r="VDU49"/>
      <c r="VDV49"/>
      <c r="VDW49"/>
      <c r="VDX49"/>
      <c r="VDY49"/>
      <c r="VDZ49"/>
      <c r="VEA49"/>
      <c r="VEB49"/>
      <c r="VEC49"/>
      <c r="VED49"/>
      <c r="VEE49"/>
      <c r="VEF49"/>
      <c r="VEG49"/>
      <c r="VEH49"/>
      <c r="VEI49"/>
      <c r="VEJ49"/>
      <c r="VEK49"/>
      <c r="VEL49"/>
      <c r="VEM49"/>
      <c r="VEN49"/>
      <c r="VEO49"/>
      <c r="VEP49"/>
      <c r="VEQ49"/>
      <c r="VER49"/>
      <c r="VES49"/>
      <c r="VET49"/>
      <c r="VEU49"/>
      <c r="VEV49"/>
      <c r="VEW49"/>
      <c r="VEX49"/>
      <c r="VEY49"/>
      <c r="VEZ49"/>
      <c r="VFA49"/>
      <c r="VFB49"/>
      <c r="VFC49"/>
      <c r="VFD49"/>
      <c r="VFE49"/>
      <c r="VFF49"/>
      <c r="VFG49"/>
      <c r="VFH49"/>
      <c r="VFI49"/>
      <c r="VFJ49"/>
      <c r="VFK49"/>
      <c r="VFL49"/>
      <c r="VFM49"/>
      <c r="VFN49"/>
      <c r="VFO49"/>
      <c r="VFP49"/>
      <c r="VFQ49"/>
      <c r="VFR49"/>
      <c r="VFS49"/>
      <c r="VFT49"/>
      <c r="VFU49"/>
      <c r="VFV49"/>
      <c r="VFW49"/>
      <c r="VFX49"/>
      <c r="VFY49"/>
      <c r="VFZ49"/>
      <c r="VGA49"/>
      <c r="VGB49"/>
      <c r="VGC49"/>
      <c r="VGD49"/>
      <c r="VGE49"/>
      <c r="VGF49"/>
      <c r="VGG49"/>
      <c r="VGH49"/>
      <c r="VGI49"/>
      <c r="VGJ49"/>
      <c r="VGK49"/>
      <c r="VGL49"/>
      <c r="VGM49"/>
      <c r="VGN49"/>
      <c r="VGO49"/>
      <c r="VGP49"/>
      <c r="VGQ49"/>
      <c r="VGR49"/>
      <c r="VGS49"/>
      <c r="VGT49"/>
      <c r="VGU49"/>
      <c r="VGV49"/>
      <c r="VGW49"/>
      <c r="VGX49"/>
      <c r="VGY49"/>
      <c r="VGZ49"/>
      <c r="VHA49"/>
      <c r="VHB49"/>
      <c r="VHC49"/>
      <c r="VHD49"/>
      <c r="VHE49"/>
      <c r="VHF49"/>
      <c r="VHG49"/>
      <c r="VHH49"/>
      <c r="VHI49"/>
      <c r="VHJ49"/>
      <c r="VHK49"/>
      <c r="VHL49"/>
      <c r="VHM49"/>
      <c r="VHN49"/>
      <c r="VHO49"/>
      <c r="VHP49"/>
      <c r="VHQ49"/>
      <c r="VHR49"/>
      <c r="VHS49"/>
      <c r="VHT49"/>
      <c r="VHU49"/>
      <c r="VHV49"/>
      <c r="VHW49"/>
      <c r="VHX49"/>
      <c r="VHY49"/>
      <c r="VHZ49"/>
      <c r="VIA49"/>
      <c r="VIB49"/>
      <c r="VIC49"/>
      <c r="VID49"/>
      <c r="VIE49"/>
      <c r="VIF49"/>
      <c r="VIG49"/>
      <c r="VIH49"/>
      <c r="VII49"/>
      <c r="VIJ49"/>
      <c r="VIK49"/>
      <c r="VIL49"/>
      <c r="VIM49"/>
      <c r="VIN49"/>
      <c r="VIO49"/>
      <c r="VIP49"/>
      <c r="VIQ49"/>
      <c r="VIR49"/>
      <c r="VIS49"/>
      <c r="VIT49"/>
      <c r="VIU49"/>
      <c r="VIV49"/>
      <c r="VIW49"/>
      <c r="VIX49"/>
      <c r="VIY49"/>
      <c r="VIZ49"/>
      <c r="VJA49"/>
      <c r="VJB49"/>
      <c r="VJC49"/>
      <c r="VJD49"/>
      <c r="VJE49"/>
      <c r="VJF49"/>
      <c r="VJG49"/>
      <c r="VJH49"/>
      <c r="VJI49"/>
      <c r="VJJ49"/>
      <c r="VJK49"/>
      <c r="VJL49"/>
      <c r="VJM49"/>
      <c r="VJN49"/>
      <c r="VJO49"/>
      <c r="VJP49"/>
      <c r="VJQ49"/>
      <c r="VJR49"/>
      <c r="VJS49"/>
      <c r="VJT49"/>
      <c r="VJU49"/>
      <c r="VJV49"/>
      <c r="VJW49"/>
      <c r="VJX49"/>
      <c r="VJY49"/>
      <c r="VJZ49"/>
      <c r="VKA49"/>
      <c r="VKB49"/>
      <c r="VKC49"/>
      <c r="VKD49"/>
      <c r="VKE49"/>
      <c r="VKF49"/>
      <c r="VKG49"/>
      <c r="VKH49"/>
      <c r="VKI49"/>
      <c r="VKJ49"/>
      <c r="VKK49"/>
      <c r="VKL49"/>
      <c r="VKM49"/>
      <c r="VKN49"/>
      <c r="VKO49"/>
      <c r="VKP49"/>
      <c r="VKQ49"/>
      <c r="VKR49"/>
      <c r="VKS49"/>
      <c r="VKT49"/>
      <c r="VKU49"/>
      <c r="VKV49"/>
      <c r="VKW49"/>
      <c r="VKX49"/>
      <c r="VKY49"/>
      <c r="VKZ49"/>
      <c r="VLA49"/>
      <c r="VLB49"/>
      <c r="VLC49"/>
      <c r="VLD49"/>
      <c r="VLE49"/>
      <c r="VLF49"/>
      <c r="VLG49"/>
      <c r="VLH49"/>
      <c r="VLI49"/>
      <c r="VLJ49"/>
      <c r="VLK49"/>
      <c r="VLL49"/>
      <c r="VLM49"/>
      <c r="VLN49"/>
      <c r="VLO49"/>
      <c r="VLP49"/>
      <c r="VLQ49"/>
      <c r="VLR49"/>
      <c r="VLS49"/>
      <c r="VLT49"/>
      <c r="VLU49"/>
      <c r="VLV49"/>
      <c r="VLW49"/>
      <c r="VLX49"/>
      <c r="VLY49"/>
      <c r="VLZ49"/>
      <c r="VMA49"/>
      <c r="VMB49"/>
      <c r="VMC49"/>
      <c r="VMD49"/>
      <c r="VME49"/>
      <c r="VMF49"/>
      <c r="VMG49"/>
      <c r="VMH49"/>
      <c r="VMI49"/>
      <c r="VMJ49"/>
      <c r="VMK49"/>
      <c r="VML49"/>
      <c r="VMM49"/>
      <c r="VMN49"/>
      <c r="VMO49"/>
      <c r="VMP49"/>
      <c r="VMQ49"/>
      <c r="VMR49"/>
      <c r="VMS49"/>
      <c r="VMT49"/>
      <c r="VMU49"/>
      <c r="VMV49"/>
      <c r="VMW49"/>
      <c r="VMX49"/>
      <c r="VMY49"/>
      <c r="VMZ49"/>
      <c r="VNA49"/>
      <c r="VNB49"/>
      <c r="VNC49"/>
      <c r="VND49"/>
      <c r="VNE49"/>
      <c r="VNF49"/>
      <c r="VNG49"/>
      <c r="VNH49"/>
      <c r="VNI49"/>
      <c r="VNJ49"/>
      <c r="VNK49"/>
      <c r="VNL49"/>
      <c r="VNM49"/>
      <c r="VNN49"/>
      <c r="VNO49"/>
      <c r="VNP49"/>
      <c r="VNQ49"/>
      <c r="VNR49"/>
      <c r="VNS49"/>
      <c r="VNT49"/>
      <c r="VNU49"/>
      <c r="VNV49"/>
      <c r="VNW49"/>
      <c r="VNX49"/>
      <c r="VNY49"/>
      <c r="VNZ49"/>
      <c r="VOA49"/>
      <c r="VOB49"/>
      <c r="VOC49"/>
      <c r="VOD49"/>
      <c r="VOE49"/>
      <c r="VOF49"/>
      <c r="VOG49"/>
      <c r="VOH49"/>
      <c r="VOI49"/>
      <c r="VOJ49"/>
      <c r="VOK49"/>
      <c r="VOL49"/>
      <c r="VOM49"/>
      <c r="VON49"/>
      <c r="VOO49"/>
      <c r="VOP49"/>
      <c r="VOQ49"/>
      <c r="VOR49"/>
      <c r="VOS49"/>
      <c r="VOT49"/>
      <c r="VOU49"/>
      <c r="VOV49"/>
      <c r="VOW49"/>
      <c r="VOX49"/>
      <c r="VOY49"/>
      <c r="VOZ49"/>
      <c r="VPA49"/>
      <c r="VPB49"/>
      <c r="VPC49"/>
      <c r="VPD49"/>
      <c r="VPE49"/>
      <c r="VPF49"/>
      <c r="VPG49"/>
      <c r="VPH49"/>
      <c r="VPI49"/>
      <c r="VPJ49"/>
      <c r="VPK49"/>
      <c r="VPL49"/>
      <c r="VPM49"/>
      <c r="VPN49"/>
      <c r="VPO49"/>
      <c r="VPP49"/>
      <c r="VPQ49"/>
      <c r="VPR49"/>
      <c r="VPS49"/>
      <c r="VPT49"/>
      <c r="VPU49"/>
      <c r="VPV49"/>
      <c r="VPW49"/>
      <c r="VPX49"/>
      <c r="VPY49"/>
      <c r="VPZ49"/>
      <c r="VQA49"/>
      <c r="VQB49"/>
      <c r="VQC49"/>
      <c r="VQD49"/>
      <c r="VQE49"/>
      <c r="VQF49"/>
      <c r="VQG49"/>
      <c r="VQH49"/>
      <c r="VQI49"/>
      <c r="VQJ49"/>
      <c r="VQK49"/>
      <c r="VQL49"/>
      <c r="VQM49"/>
      <c r="VQN49"/>
      <c r="VQO49"/>
      <c r="VQP49"/>
      <c r="VQQ49"/>
      <c r="VQR49"/>
      <c r="VQS49"/>
      <c r="VQT49"/>
      <c r="VQU49"/>
      <c r="VQV49"/>
      <c r="VQW49"/>
      <c r="VQX49"/>
      <c r="VQY49"/>
      <c r="VQZ49"/>
      <c r="VRA49"/>
      <c r="VRB49"/>
      <c r="VRC49"/>
      <c r="VRD49"/>
      <c r="VRE49"/>
      <c r="VRF49"/>
      <c r="VRG49"/>
      <c r="VRH49"/>
      <c r="VRI49"/>
      <c r="VRJ49"/>
      <c r="VRK49"/>
      <c r="VRL49"/>
      <c r="VRM49"/>
      <c r="VRN49"/>
      <c r="VRO49"/>
      <c r="VRP49"/>
      <c r="VRQ49"/>
      <c r="VRR49"/>
      <c r="VRS49"/>
      <c r="VRT49"/>
      <c r="VRU49"/>
      <c r="VRV49"/>
      <c r="VRW49"/>
      <c r="VRX49"/>
      <c r="VRY49"/>
      <c r="VRZ49"/>
      <c r="VSA49"/>
      <c r="VSB49"/>
      <c r="VSC49"/>
      <c r="VSD49"/>
      <c r="VSE49"/>
      <c r="VSF49"/>
      <c r="VSG49"/>
      <c r="VSH49"/>
      <c r="VSI49"/>
      <c r="VSJ49"/>
      <c r="VSK49"/>
      <c r="VSL49"/>
      <c r="VSM49"/>
      <c r="VSN49"/>
      <c r="VSO49"/>
      <c r="VSP49"/>
      <c r="VSQ49"/>
      <c r="VSR49"/>
      <c r="VSS49"/>
      <c r="VST49"/>
      <c r="VSU49"/>
      <c r="VSV49"/>
      <c r="VSW49"/>
      <c r="VSX49"/>
      <c r="VSY49"/>
      <c r="VSZ49"/>
      <c r="VTA49"/>
      <c r="VTB49"/>
      <c r="VTC49"/>
      <c r="VTD49"/>
      <c r="VTE49"/>
      <c r="VTF49"/>
      <c r="VTG49"/>
      <c r="VTH49"/>
      <c r="VTI49"/>
      <c r="VTJ49"/>
      <c r="VTK49"/>
      <c r="VTL49"/>
      <c r="VTM49"/>
      <c r="VTN49"/>
      <c r="VTO49"/>
      <c r="VTP49"/>
      <c r="VTQ49"/>
      <c r="VTR49"/>
      <c r="VTS49"/>
      <c r="VTT49"/>
      <c r="VTU49"/>
      <c r="VTV49"/>
      <c r="VTW49"/>
      <c r="VTX49"/>
      <c r="VTY49"/>
      <c r="VTZ49"/>
      <c r="VUA49"/>
      <c r="VUB49"/>
      <c r="VUC49"/>
      <c r="VUD49"/>
      <c r="VUE49"/>
      <c r="VUF49"/>
      <c r="VUG49"/>
      <c r="VUH49"/>
      <c r="VUI49"/>
      <c r="VUJ49"/>
      <c r="VUK49"/>
      <c r="VUL49"/>
      <c r="VUM49"/>
      <c r="VUN49"/>
      <c r="VUO49"/>
      <c r="VUP49"/>
      <c r="VUQ49"/>
      <c r="VUR49"/>
      <c r="VUS49"/>
      <c r="VUT49"/>
      <c r="VUU49"/>
      <c r="VUV49"/>
      <c r="VUW49"/>
      <c r="VUX49"/>
      <c r="VUY49"/>
      <c r="VUZ49"/>
      <c r="VVA49"/>
      <c r="VVB49"/>
      <c r="VVC49"/>
      <c r="VVD49"/>
      <c r="VVE49"/>
      <c r="VVF49"/>
      <c r="VVG49"/>
      <c r="VVH49"/>
      <c r="VVI49"/>
      <c r="VVJ49"/>
      <c r="VVK49"/>
      <c r="VVL49"/>
      <c r="VVM49"/>
      <c r="VVN49"/>
      <c r="VVO49"/>
      <c r="VVP49"/>
      <c r="VVQ49"/>
      <c r="VVR49"/>
      <c r="VVS49"/>
      <c r="VVT49"/>
      <c r="VVU49"/>
      <c r="VVV49"/>
      <c r="VVW49"/>
      <c r="VVX49"/>
      <c r="VVY49"/>
      <c r="VVZ49"/>
      <c r="VWA49"/>
      <c r="VWB49"/>
      <c r="VWC49"/>
      <c r="VWD49"/>
      <c r="VWE49"/>
      <c r="VWF49"/>
      <c r="VWG49"/>
      <c r="VWH49"/>
      <c r="VWI49"/>
      <c r="VWJ49"/>
      <c r="VWK49"/>
      <c r="VWL49"/>
      <c r="VWM49"/>
      <c r="VWN49"/>
      <c r="VWO49"/>
      <c r="VWP49"/>
      <c r="VWQ49"/>
      <c r="VWR49"/>
      <c r="VWS49"/>
      <c r="VWT49"/>
      <c r="VWU49"/>
      <c r="VWV49"/>
      <c r="VWW49"/>
      <c r="VWX49"/>
      <c r="VWY49"/>
      <c r="VWZ49"/>
      <c r="VXA49"/>
      <c r="VXB49"/>
      <c r="VXC49"/>
      <c r="VXD49"/>
      <c r="VXE49"/>
      <c r="VXF49"/>
      <c r="VXG49"/>
      <c r="VXH49"/>
      <c r="VXI49"/>
      <c r="VXJ49"/>
      <c r="VXK49"/>
      <c r="VXL49"/>
      <c r="VXM49"/>
      <c r="VXN49"/>
      <c r="VXO49"/>
      <c r="VXP49"/>
      <c r="VXQ49"/>
      <c r="VXR49"/>
      <c r="VXS49"/>
      <c r="VXT49"/>
      <c r="VXU49"/>
      <c r="VXV49"/>
      <c r="VXW49"/>
      <c r="VXX49"/>
      <c r="VXY49"/>
      <c r="VXZ49"/>
      <c r="VYA49"/>
      <c r="VYB49"/>
      <c r="VYC49"/>
      <c r="VYD49"/>
      <c r="VYE49"/>
      <c r="VYF49"/>
      <c r="VYG49"/>
      <c r="VYH49"/>
      <c r="VYI49"/>
      <c r="VYJ49"/>
      <c r="VYK49"/>
      <c r="VYL49"/>
      <c r="VYM49"/>
      <c r="VYN49"/>
      <c r="VYO49"/>
      <c r="VYP49"/>
      <c r="VYQ49"/>
      <c r="VYR49"/>
      <c r="VYS49"/>
      <c r="VYT49"/>
      <c r="VYU49"/>
      <c r="VYV49"/>
      <c r="VYW49"/>
      <c r="VYX49"/>
      <c r="VYY49"/>
      <c r="VYZ49"/>
      <c r="VZA49"/>
      <c r="VZB49"/>
      <c r="VZC49"/>
      <c r="VZD49"/>
      <c r="VZE49"/>
      <c r="VZF49"/>
      <c r="VZG49"/>
      <c r="VZH49"/>
      <c r="VZI49"/>
      <c r="VZJ49"/>
      <c r="VZK49"/>
      <c r="VZL49"/>
      <c r="VZM49"/>
      <c r="VZN49"/>
      <c r="VZO49"/>
      <c r="VZP49"/>
      <c r="VZQ49"/>
      <c r="VZR49"/>
      <c r="VZS49"/>
      <c r="VZT49"/>
      <c r="VZU49"/>
      <c r="VZV49"/>
      <c r="VZW49"/>
      <c r="VZX49"/>
      <c r="VZY49"/>
      <c r="VZZ49"/>
      <c r="WAA49"/>
      <c r="WAB49"/>
      <c r="WAC49"/>
      <c r="WAD49"/>
      <c r="WAE49"/>
      <c r="WAF49"/>
      <c r="WAG49"/>
      <c r="WAH49"/>
      <c r="WAI49"/>
      <c r="WAJ49"/>
      <c r="WAK49"/>
      <c r="WAL49"/>
      <c r="WAM49"/>
      <c r="WAN49"/>
      <c r="WAO49"/>
      <c r="WAP49"/>
      <c r="WAQ49"/>
      <c r="WAR49"/>
      <c r="WAS49"/>
      <c r="WAT49"/>
      <c r="WAU49"/>
      <c r="WAV49"/>
      <c r="WAW49"/>
      <c r="WAX49"/>
      <c r="WAY49"/>
      <c r="WAZ49"/>
      <c r="WBA49"/>
      <c r="WBB49"/>
      <c r="WBC49"/>
      <c r="WBD49"/>
      <c r="WBE49"/>
      <c r="WBF49"/>
      <c r="WBG49"/>
      <c r="WBH49"/>
      <c r="WBI49"/>
      <c r="WBJ49"/>
      <c r="WBK49"/>
      <c r="WBL49"/>
      <c r="WBM49"/>
      <c r="WBN49"/>
      <c r="WBO49"/>
      <c r="WBP49"/>
      <c r="WBQ49"/>
      <c r="WBR49"/>
      <c r="WBS49"/>
      <c r="WBT49"/>
      <c r="WBU49"/>
      <c r="WBV49"/>
      <c r="WBW49"/>
      <c r="WBX49"/>
      <c r="WBY49"/>
      <c r="WBZ49"/>
      <c r="WCA49"/>
      <c r="WCB49"/>
      <c r="WCC49"/>
      <c r="WCD49"/>
      <c r="WCE49"/>
      <c r="WCF49"/>
      <c r="WCG49"/>
      <c r="WCH49"/>
      <c r="WCI49"/>
      <c r="WCJ49"/>
      <c r="WCK49"/>
      <c r="WCL49"/>
      <c r="WCM49"/>
      <c r="WCN49"/>
      <c r="WCO49"/>
      <c r="WCP49"/>
      <c r="WCQ49"/>
      <c r="WCR49"/>
      <c r="WCS49"/>
      <c r="WCT49"/>
      <c r="WCU49"/>
      <c r="WCV49"/>
      <c r="WCW49"/>
      <c r="WCX49"/>
      <c r="WCY49"/>
      <c r="WCZ49"/>
      <c r="WDA49"/>
      <c r="WDB49"/>
      <c r="WDC49"/>
      <c r="WDD49"/>
      <c r="WDE49"/>
      <c r="WDF49"/>
      <c r="WDG49"/>
      <c r="WDH49"/>
      <c r="WDI49"/>
      <c r="WDJ49"/>
      <c r="WDK49"/>
      <c r="WDL49"/>
      <c r="WDM49"/>
      <c r="WDN49"/>
      <c r="WDO49"/>
      <c r="WDP49"/>
      <c r="WDQ49"/>
      <c r="WDR49"/>
      <c r="WDS49"/>
      <c r="WDT49"/>
      <c r="WDU49"/>
      <c r="WDV49"/>
      <c r="WDW49"/>
      <c r="WDX49"/>
      <c r="WDY49"/>
      <c r="WDZ49"/>
      <c r="WEA49"/>
      <c r="WEB49"/>
      <c r="WEC49"/>
      <c r="WED49"/>
      <c r="WEE49"/>
      <c r="WEF49"/>
      <c r="WEG49"/>
      <c r="WEH49"/>
      <c r="WEI49"/>
      <c r="WEJ49"/>
      <c r="WEK49"/>
      <c r="WEL49"/>
      <c r="WEM49"/>
      <c r="WEN49"/>
      <c r="WEO49"/>
      <c r="WEP49"/>
      <c r="WEQ49"/>
      <c r="WER49"/>
      <c r="WES49"/>
      <c r="WET49"/>
      <c r="WEU49"/>
      <c r="WEV49"/>
      <c r="WEW49"/>
      <c r="WEX49"/>
      <c r="WEY49"/>
      <c r="WEZ49"/>
      <c r="WFA49"/>
      <c r="WFB49"/>
      <c r="WFC49"/>
      <c r="WFD49"/>
      <c r="WFE49"/>
      <c r="WFF49"/>
      <c r="WFG49"/>
      <c r="WFH49"/>
      <c r="WFI49"/>
      <c r="WFJ49"/>
      <c r="WFK49"/>
      <c r="WFL49"/>
      <c r="WFM49"/>
      <c r="WFN49"/>
      <c r="WFO49"/>
      <c r="WFP49"/>
      <c r="WFQ49"/>
      <c r="WFR49"/>
      <c r="WFS49"/>
      <c r="WFT49"/>
      <c r="WFU49"/>
      <c r="WFV49"/>
      <c r="WFW49"/>
      <c r="WFX49"/>
      <c r="WFY49"/>
      <c r="WFZ49"/>
      <c r="WGA49"/>
      <c r="WGB49"/>
      <c r="WGC49"/>
      <c r="WGD49"/>
      <c r="WGE49"/>
      <c r="WGF49"/>
      <c r="WGG49"/>
      <c r="WGH49"/>
      <c r="WGI49"/>
      <c r="WGJ49"/>
      <c r="WGK49"/>
      <c r="WGL49"/>
      <c r="WGM49"/>
      <c r="WGN49"/>
      <c r="WGO49"/>
      <c r="WGP49"/>
      <c r="WGQ49"/>
      <c r="WGR49"/>
      <c r="WGS49"/>
      <c r="WGT49"/>
      <c r="WGU49"/>
      <c r="WGV49"/>
      <c r="WGW49"/>
      <c r="WGX49"/>
      <c r="WGY49"/>
      <c r="WGZ49"/>
      <c r="WHA49"/>
      <c r="WHB49"/>
      <c r="WHC49"/>
      <c r="WHD49"/>
      <c r="WHE49"/>
      <c r="WHF49"/>
      <c r="WHG49"/>
      <c r="WHH49"/>
      <c r="WHI49"/>
      <c r="WHJ49"/>
      <c r="WHK49"/>
      <c r="WHL49"/>
      <c r="WHM49"/>
      <c r="WHN49"/>
      <c r="WHO49"/>
      <c r="WHP49"/>
      <c r="WHQ49"/>
      <c r="WHR49"/>
      <c r="WHS49"/>
      <c r="WHT49"/>
      <c r="WHU49"/>
      <c r="WHV49"/>
      <c r="WHW49"/>
      <c r="WHX49"/>
      <c r="WHY49"/>
      <c r="WHZ49"/>
      <c r="WIA49"/>
      <c r="WIB49"/>
      <c r="WIC49"/>
      <c r="WID49"/>
      <c r="WIE49"/>
      <c r="WIF49"/>
      <c r="WIG49"/>
      <c r="WIH49"/>
      <c r="WII49"/>
      <c r="WIJ49"/>
      <c r="WIK49"/>
      <c r="WIL49"/>
      <c r="WIM49"/>
      <c r="WIN49"/>
      <c r="WIO49"/>
      <c r="WIP49"/>
      <c r="WIQ49"/>
      <c r="WIR49"/>
      <c r="WIS49"/>
      <c r="WIT49"/>
      <c r="WIU49"/>
      <c r="WIV49"/>
      <c r="WIW49"/>
      <c r="WIX49"/>
      <c r="WIY49"/>
      <c r="WIZ49"/>
      <c r="WJA49"/>
      <c r="WJB49"/>
      <c r="WJC49"/>
      <c r="WJD49"/>
      <c r="WJE49"/>
      <c r="WJF49"/>
      <c r="WJG49"/>
      <c r="WJH49"/>
      <c r="WJI49"/>
      <c r="WJJ49"/>
      <c r="WJK49"/>
      <c r="WJL49"/>
      <c r="WJM49"/>
      <c r="WJN49"/>
      <c r="WJO49"/>
      <c r="WJP49"/>
      <c r="WJQ49"/>
      <c r="WJR49"/>
      <c r="WJS49"/>
      <c r="WJT49"/>
      <c r="WJU49"/>
      <c r="WJV49"/>
      <c r="WJW49"/>
      <c r="WJX49"/>
      <c r="WJY49"/>
      <c r="WJZ49"/>
      <c r="WKA49"/>
      <c r="WKB49"/>
      <c r="WKC49"/>
      <c r="WKD49"/>
      <c r="WKE49"/>
      <c r="WKF49"/>
      <c r="WKG49"/>
      <c r="WKH49"/>
      <c r="WKI49"/>
      <c r="WKJ49"/>
      <c r="WKK49"/>
      <c r="WKL49"/>
      <c r="WKM49"/>
      <c r="WKN49"/>
      <c r="WKO49"/>
      <c r="WKP49"/>
      <c r="WKQ49"/>
      <c r="WKR49"/>
      <c r="WKS49"/>
      <c r="WKT49"/>
      <c r="WKU49"/>
      <c r="WKV49"/>
      <c r="WKW49"/>
      <c r="WKX49"/>
      <c r="WKY49"/>
      <c r="WKZ49"/>
      <c r="WLA49"/>
      <c r="WLB49"/>
      <c r="WLC49"/>
      <c r="WLD49"/>
      <c r="WLE49"/>
      <c r="WLF49"/>
      <c r="WLG49"/>
      <c r="WLH49"/>
      <c r="WLI49"/>
      <c r="WLJ49"/>
      <c r="WLK49"/>
      <c r="WLL49"/>
      <c r="WLM49"/>
      <c r="WLN49"/>
      <c r="WLO49"/>
      <c r="WLP49"/>
      <c r="WLQ49"/>
      <c r="WLR49"/>
      <c r="WLS49"/>
      <c r="WLT49"/>
      <c r="WLU49"/>
      <c r="WLV49"/>
      <c r="WLW49"/>
      <c r="WLX49"/>
      <c r="WLY49"/>
      <c r="WLZ49"/>
      <c r="WMA49"/>
      <c r="WMB49"/>
      <c r="WMC49"/>
      <c r="WMD49"/>
      <c r="WME49"/>
      <c r="WMF49"/>
      <c r="WMG49"/>
      <c r="WMH49"/>
      <c r="WMI49"/>
      <c r="WMJ49"/>
      <c r="WMK49"/>
      <c r="WML49"/>
      <c r="WMM49"/>
      <c r="WMN49"/>
      <c r="WMO49"/>
      <c r="WMP49"/>
      <c r="WMQ49"/>
      <c r="WMR49"/>
      <c r="WMS49"/>
      <c r="WMT49"/>
      <c r="WMU49"/>
      <c r="WMV49"/>
      <c r="WMW49"/>
      <c r="WMX49"/>
      <c r="WMY49"/>
      <c r="WMZ49"/>
      <c r="WNA49"/>
      <c r="WNB49"/>
      <c r="WNC49"/>
      <c r="WND49"/>
      <c r="WNE49"/>
      <c r="WNF49"/>
      <c r="WNG49"/>
      <c r="WNH49"/>
      <c r="WNI49"/>
      <c r="WNJ49"/>
      <c r="WNK49"/>
      <c r="WNL49"/>
      <c r="WNM49"/>
      <c r="WNN49"/>
      <c r="WNO49"/>
      <c r="WNP49"/>
      <c r="WNQ49"/>
      <c r="WNR49"/>
      <c r="WNS49"/>
      <c r="WNT49"/>
      <c r="WNU49"/>
      <c r="WNV49"/>
      <c r="WNW49"/>
      <c r="WNX49"/>
      <c r="WNY49"/>
      <c r="WNZ49"/>
      <c r="WOA49"/>
      <c r="WOB49"/>
      <c r="WOC49"/>
      <c r="WOD49"/>
      <c r="WOE49"/>
      <c r="WOF49"/>
      <c r="WOG49"/>
      <c r="WOH49"/>
      <c r="WOI49"/>
      <c r="WOJ49"/>
      <c r="WOK49"/>
      <c r="WOL49"/>
      <c r="WOM49"/>
      <c r="WON49"/>
      <c r="WOO49"/>
      <c r="WOP49"/>
      <c r="WOQ49"/>
      <c r="WOR49"/>
      <c r="WOS49"/>
      <c r="WOT49"/>
      <c r="WOU49"/>
      <c r="WOV49"/>
      <c r="WOW49"/>
      <c r="WOX49"/>
      <c r="WOY49"/>
      <c r="WOZ49"/>
      <c r="WPA49"/>
      <c r="WPB49"/>
      <c r="WPC49"/>
      <c r="WPD49"/>
      <c r="WPE49"/>
      <c r="WPF49"/>
      <c r="WPG49"/>
      <c r="WPH49"/>
      <c r="WPI49"/>
      <c r="WPJ49"/>
      <c r="WPK49"/>
      <c r="WPL49"/>
      <c r="WPM49"/>
      <c r="WPN49"/>
      <c r="WPO49"/>
      <c r="WPP49"/>
      <c r="WPQ49"/>
      <c r="WPR49"/>
      <c r="WPS49"/>
      <c r="WPT49"/>
      <c r="WPU49"/>
      <c r="WPV49"/>
      <c r="WPW49"/>
      <c r="WPX49"/>
      <c r="WPY49"/>
      <c r="WPZ49"/>
      <c r="WQA49"/>
      <c r="WQB49"/>
      <c r="WQC49"/>
      <c r="WQD49"/>
      <c r="WQE49"/>
      <c r="WQF49"/>
      <c r="WQG49"/>
      <c r="WQH49"/>
      <c r="WQI49"/>
      <c r="WQJ49"/>
      <c r="WQK49"/>
      <c r="WQL49"/>
      <c r="WQM49"/>
      <c r="WQN49"/>
      <c r="WQO49"/>
      <c r="WQP49"/>
      <c r="WQQ49"/>
      <c r="WQR49"/>
      <c r="WQS49"/>
      <c r="WQT49"/>
      <c r="WQU49"/>
      <c r="WQV49"/>
      <c r="WQW49"/>
      <c r="WQX49"/>
      <c r="WQY49"/>
      <c r="WQZ49"/>
      <c r="WRA49"/>
      <c r="WRB49"/>
      <c r="WRC49"/>
      <c r="WRD49"/>
      <c r="WRE49"/>
      <c r="WRF49"/>
      <c r="WRG49"/>
      <c r="WRH49"/>
      <c r="WRI49"/>
      <c r="WRJ49"/>
      <c r="WRK49"/>
      <c r="WRL49"/>
      <c r="WRM49"/>
      <c r="WRN49"/>
      <c r="WRO49"/>
      <c r="WRP49"/>
      <c r="WRQ49"/>
      <c r="WRR49"/>
      <c r="WRS49"/>
      <c r="WRT49"/>
      <c r="WRU49"/>
      <c r="WRV49"/>
      <c r="WRW49"/>
      <c r="WRX49"/>
      <c r="WRY49"/>
      <c r="WRZ49"/>
      <c r="WSA49"/>
      <c r="WSB49"/>
      <c r="WSC49"/>
      <c r="WSD49"/>
      <c r="WSE49"/>
      <c r="WSF49"/>
      <c r="WSG49"/>
      <c r="WSH49"/>
      <c r="WSI49"/>
      <c r="WSJ49"/>
      <c r="WSK49"/>
      <c r="WSL49"/>
      <c r="WSM49"/>
      <c r="WSN49"/>
      <c r="WSO49"/>
      <c r="WSP49"/>
      <c r="WSQ49"/>
      <c r="WSR49"/>
      <c r="WSS49"/>
      <c r="WST49"/>
      <c r="WSU49"/>
      <c r="WSV49"/>
      <c r="WSW49"/>
      <c r="WSX49"/>
      <c r="WSY49"/>
      <c r="WSZ49"/>
      <c r="WTA49"/>
      <c r="WTB49"/>
      <c r="WTC49"/>
      <c r="WTD49"/>
      <c r="WTE49"/>
      <c r="WTF49"/>
      <c r="WTG49"/>
      <c r="WTH49"/>
      <c r="WTI49"/>
      <c r="WTJ49"/>
      <c r="WTK49"/>
      <c r="WTL49"/>
      <c r="WTM49"/>
      <c r="WTN49"/>
      <c r="WTO49"/>
      <c r="WTP49"/>
      <c r="WTQ49"/>
      <c r="WTR49"/>
      <c r="WTS49"/>
      <c r="WTT49"/>
      <c r="WTU49"/>
      <c r="WTV49"/>
      <c r="WTW49"/>
      <c r="WTX49"/>
      <c r="WTY49"/>
      <c r="WTZ49"/>
      <c r="WUA49"/>
      <c r="WUB49"/>
      <c r="WUC49"/>
      <c r="WUD49"/>
      <c r="WUE49"/>
      <c r="WUF49"/>
      <c r="WUG49"/>
      <c r="WUH49"/>
      <c r="WUI49"/>
      <c r="WUJ49"/>
      <c r="WUK49"/>
      <c r="WUL49"/>
      <c r="WUM49"/>
      <c r="WUN49"/>
      <c r="WUO49"/>
      <c r="WUP49"/>
      <c r="WUQ49"/>
      <c r="WUR49"/>
      <c r="WUS49"/>
      <c r="WUT49"/>
      <c r="WUU49"/>
      <c r="WUV49"/>
      <c r="WUW49"/>
      <c r="WUX49"/>
      <c r="WUY49"/>
      <c r="WUZ49"/>
      <c r="WVA49"/>
      <c r="WVB49"/>
      <c r="WVC49"/>
      <c r="WVD49"/>
      <c r="WVE49"/>
      <c r="WVF49"/>
      <c r="WVG49"/>
      <c r="WVH49"/>
      <c r="WVI49"/>
      <c r="WVJ49"/>
      <c r="WVK49"/>
      <c r="WVL49"/>
    </row>
    <row r="50" spans="1:16132" s="58" customFormat="1" ht="15.75" customHeight="1" outlineLevel="1" x14ac:dyDescent="0.25">
      <c r="A50" s="89" t="s">
        <v>239</v>
      </c>
      <c r="B50" s="145">
        <v>77310.924369747896</v>
      </c>
      <c r="C50" s="135">
        <f t="shared" si="39"/>
        <v>14689.0756302521</v>
      </c>
      <c r="D50" s="181">
        <f t="shared" si="40"/>
        <v>92000</v>
      </c>
      <c r="E50" s="145">
        <v>53781.512605042022</v>
      </c>
      <c r="F50" s="135">
        <f t="shared" si="41"/>
        <v>10218.487394957985</v>
      </c>
      <c r="G50" s="105">
        <f t="shared" si="50"/>
        <v>64000.000000000007</v>
      </c>
      <c r="H50" s="145">
        <v>38655.462184873948</v>
      </c>
      <c r="I50" s="135">
        <f t="shared" si="42"/>
        <v>7344.5378151260502</v>
      </c>
      <c r="J50" s="122">
        <f t="shared" si="51"/>
        <v>46000</v>
      </c>
      <c r="K50" s="145">
        <f t="shared" si="52"/>
        <v>66386.554621848743</v>
      </c>
      <c r="L50" s="135">
        <f t="shared" si="45"/>
        <v>12613.445378151262</v>
      </c>
      <c r="M50" s="134">
        <v>79000</v>
      </c>
      <c r="N50" s="145">
        <f t="shared" si="53"/>
        <v>58823.529411764706</v>
      </c>
      <c r="O50" s="135">
        <f t="shared" si="47"/>
        <v>11176.470588235294</v>
      </c>
      <c r="P50" s="95">
        <v>70000</v>
      </c>
      <c r="Q50" s="145">
        <f t="shared" si="54"/>
        <v>59663.865546218491</v>
      </c>
      <c r="R50" s="135">
        <f t="shared" si="55"/>
        <v>11336.134453781513</v>
      </c>
      <c r="S50" s="95">
        <v>71000</v>
      </c>
      <c r="T50" s="69"/>
      <c r="U50" s="69"/>
      <c r="V50" s="69"/>
      <c r="W50" s="69"/>
      <c r="X50" s="69"/>
      <c r="Y50" s="69"/>
    </row>
    <row r="51" spans="1:16132" s="58" customFormat="1" ht="15.75" customHeight="1" outlineLevel="1" x14ac:dyDescent="0.25">
      <c r="A51" s="89" t="s">
        <v>240</v>
      </c>
      <c r="B51" s="145">
        <v>1009243.6974789916</v>
      </c>
      <c r="C51" s="135">
        <f t="shared" si="39"/>
        <v>191756.30252100842</v>
      </c>
      <c r="D51" s="181">
        <f t="shared" si="40"/>
        <v>1201000</v>
      </c>
      <c r="E51" s="145">
        <v>757983.19327731093</v>
      </c>
      <c r="F51" s="135">
        <f t="shared" si="41"/>
        <v>144016.80672268907</v>
      </c>
      <c r="G51" s="105">
        <f t="shared" si="50"/>
        <v>902000</v>
      </c>
      <c r="H51" s="145">
        <v>1073109.2436974791</v>
      </c>
      <c r="I51" s="135">
        <f t="shared" si="42"/>
        <v>203890.75630252104</v>
      </c>
      <c r="J51" s="122">
        <f t="shared" si="51"/>
        <v>1277000.0000000002</v>
      </c>
      <c r="K51" s="145">
        <f t="shared" si="52"/>
        <v>1338655.4621848741</v>
      </c>
      <c r="L51" s="135">
        <f t="shared" si="45"/>
        <v>254344.5378151261</v>
      </c>
      <c r="M51" s="134">
        <v>1593000</v>
      </c>
      <c r="N51" s="145">
        <f t="shared" si="53"/>
        <v>1188235.2941176472</v>
      </c>
      <c r="O51" s="135">
        <f t="shared" si="47"/>
        <v>225764.70588235298</v>
      </c>
      <c r="P51" s="95">
        <v>1414000</v>
      </c>
      <c r="Q51" s="145">
        <f t="shared" si="54"/>
        <v>1200840.3361344538</v>
      </c>
      <c r="R51" s="135">
        <f t="shared" si="55"/>
        <v>228159.66386554623</v>
      </c>
      <c r="S51" s="95">
        <v>1429000</v>
      </c>
      <c r="T51" s="69"/>
      <c r="U51" s="69"/>
      <c r="V51" s="69"/>
      <c r="W51" s="69"/>
      <c r="X51" s="69"/>
      <c r="Y51" s="69"/>
    </row>
    <row r="52" spans="1:16132" s="58" customFormat="1" ht="15.75" customHeight="1" outlineLevel="1" x14ac:dyDescent="0.25">
      <c r="A52" s="89" t="s">
        <v>241</v>
      </c>
      <c r="B52" s="145">
        <v>382352.9411764706</v>
      </c>
      <c r="C52" s="135">
        <f t="shared" si="39"/>
        <v>72647.058823529413</v>
      </c>
      <c r="D52" s="181">
        <f t="shared" si="40"/>
        <v>455000</v>
      </c>
      <c r="E52" s="145">
        <v>287394.95798319328</v>
      </c>
      <c r="F52" s="135">
        <f t="shared" si="41"/>
        <v>54605.042016806721</v>
      </c>
      <c r="G52" s="105">
        <f t="shared" si="50"/>
        <v>342000</v>
      </c>
      <c r="H52" s="145">
        <v>368067.22689075634</v>
      </c>
      <c r="I52" s="135">
        <f t="shared" si="42"/>
        <v>69932.773109243702</v>
      </c>
      <c r="J52" s="122">
        <f t="shared" si="51"/>
        <v>438000.00000000006</v>
      </c>
      <c r="K52" s="145">
        <f t="shared" si="52"/>
        <v>264705.8823529412</v>
      </c>
      <c r="L52" s="135">
        <f t="shared" si="45"/>
        <v>50294.117647058833</v>
      </c>
      <c r="M52" s="134">
        <v>315000</v>
      </c>
      <c r="N52" s="145">
        <f t="shared" si="53"/>
        <v>235294.11764705883</v>
      </c>
      <c r="O52" s="135">
        <f t="shared" si="47"/>
        <v>44705.882352941175</v>
      </c>
      <c r="P52" s="95">
        <v>280000</v>
      </c>
      <c r="Q52" s="145">
        <f t="shared" si="54"/>
        <v>329411.76470588235</v>
      </c>
      <c r="R52" s="135">
        <f t="shared" si="55"/>
        <v>62588.23529411765</v>
      </c>
      <c r="S52" s="95">
        <v>392000</v>
      </c>
      <c r="T52" s="69"/>
      <c r="U52" s="69"/>
      <c r="V52" s="69"/>
      <c r="W52" s="69"/>
      <c r="X52" s="69"/>
      <c r="Y52" s="69"/>
    </row>
    <row r="53" spans="1:16132" s="58" customFormat="1" ht="15.75" customHeight="1" outlineLevel="1" x14ac:dyDescent="0.25">
      <c r="A53" s="89" t="s">
        <v>242</v>
      </c>
      <c r="B53" s="145">
        <v>90756.302521008402</v>
      </c>
      <c r="C53" s="135">
        <f t="shared" si="39"/>
        <v>17243.697478991595</v>
      </c>
      <c r="D53" s="181">
        <f t="shared" si="40"/>
        <v>108000</v>
      </c>
      <c r="E53" s="145">
        <v>68067.226890756312</v>
      </c>
      <c r="F53" s="135">
        <f t="shared" si="41"/>
        <v>12932.773109243699</v>
      </c>
      <c r="G53" s="105">
        <f>+E53+F53</f>
        <v>81000.000000000015</v>
      </c>
      <c r="H53" s="145">
        <v>117647.05882352941</v>
      </c>
      <c r="I53" s="135">
        <f t="shared" si="42"/>
        <v>22352.941176470587</v>
      </c>
      <c r="J53" s="122">
        <f t="shared" si="51"/>
        <v>140000</v>
      </c>
      <c r="K53" s="145">
        <f t="shared" si="52"/>
        <v>116806.72268907563</v>
      </c>
      <c r="L53" s="135">
        <f t="shared" si="45"/>
        <v>22193.277310924368</v>
      </c>
      <c r="M53" s="134">
        <v>139000</v>
      </c>
      <c r="N53" s="145">
        <f t="shared" si="53"/>
        <v>104201.68067226891</v>
      </c>
      <c r="O53" s="135">
        <f t="shared" si="47"/>
        <v>19798.319327731093</v>
      </c>
      <c r="P53" s="95">
        <v>124000</v>
      </c>
      <c r="Q53" s="145">
        <f t="shared" si="54"/>
        <v>105042.01680672269</v>
      </c>
      <c r="R53" s="135">
        <f t="shared" si="55"/>
        <v>19957.983193277312</v>
      </c>
      <c r="S53" s="95">
        <v>125000</v>
      </c>
      <c r="T53" s="69"/>
      <c r="U53" s="69"/>
      <c r="V53" s="69"/>
      <c r="W53" s="69"/>
      <c r="X53" s="69"/>
      <c r="Y53" s="69"/>
    </row>
    <row r="54" spans="1:16132" s="58" customFormat="1" ht="15.75" customHeight="1" outlineLevel="1" x14ac:dyDescent="0.25">
      <c r="A54" s="89" t="s">
        <v>243</v>
      </c>
      <c r="B54" s="96" t="s">
        <v>605</v>
      </c>
      <c r="C54" s="96" t="s">
        <v>605</v>
      </c>
      <c r="D54" s="182" t="s">
        <v>605</v>
      </c>
      <c r="E54" s="96" t="s">
        <v>605</v>
      </c>
      <c r="F54" s="96" t="s">
        <v>605</v>
      </c>
      <c r="G54" s="106" t="s">
        <v>605</v>
      </c>
      <c r="H54" s="96" t="s">
        <v>605</v>
      </c>
      <c r="I54" s="96" t="s">
        <v>605</v>
      </c>
      <c r="J54" s="96" t="s">
        <v>605</v>
      </c>
      <c r="K54" s="145">
        <f t="shared" si="52"/>
        <v>20168.067226890758</v>
      </c>
      <c r="L54" s="135">
        <f t="shared" si="45"/>
        <v>3831.932773109244</v>
      </c>
      <c r="M54" s="134">
        <v>24000</v>
      </c>
      <c r="N54" s="145">
        <f t="shared" si="53"/>
        <v>18487.394957983193</v>
      </c>
      <c r="O54" s="135">
        <f t="shared" si="47"/>
        <v>3512.6050420168067</v>
      </c>
      <c r="P54" s="95">
        <v>22000</v>
      </c>
      <c r="Q54" s="145">
        <f t="shared" si="54"/>
        <v>18487.394957983193</v>
      </c>
      <c r="R54" s="135">
        <f t="shared" si="55"/>
        <v>3512.6050420168067</v>
      </c>
      <c r="S54" s="95">
        <v>22000</v>
      </c>
      <c r="T54" s="69"/>
      <c r="U54" s="69"/>
      <c r="V54" s="69"/>
      <c r="W54" s="69"/>
      <c r="X54" s="69"/>
      <c r="Y54" s="69"/>
    </row>
    <row r="55" spans="1:16132" s="58" customFormat="1" ht="15.75" customHeight="1" outlineLevel="1" x14ac:dyDescent="0.25">
      <c r="A55" s="89" t="s">
        <v>244</v>
      </c>
      <c r="B55" s="145">
        <v>45378.151260504201</v>
      </c>
      <c r="C55" s="135">
        <f t="shared" si="39"/>
        <v>8621.8487394957974</v>
      </c>
      <c r="D55" s="181">
        <f t="shared" si="40"/>
        <v>54000</v>
      </c>
      <c r="E55" s="145">
        <v>34453.781512605041</v>
      </c>
      <c r="F55" s="135">
        <f t="shared" si="41"/>
        <v>6546.2184873949582</v>
      </c>
      <c r="G55" s="105">
        <f t="shared" ref="G55:G56" si="56">+E55+F55</f>
        <v>41000</v>
      </c>
      <c r="H55" s="145">
        <v>31092.436974789918</v>
      </c>
      <c r="I55" s="135">
        <f t="shared" si="42"/>
        <v>5907.5630252100846</v>
      </c>
      <c r="J55" s="122">
        <f t="shared" ref="J55:J56" si="57">+H55+I55</f>
        <v>37000</v>
      </c>
      <c r="K55" s="145">
        <f t="shared" si="52"/>
        <v>30252.100840336137</v>
      </c>
      <c r="L55" s="135">
        <f t="shared" si="45"/>
        <v>5747.8991596638662</v>
      </c>
      <c r="M55" s="134">
        <v>36000</v>
      </c>
      <c r="N55" s="145">
        <f t="shared" si="53"/>
        <v>26890.756302521011</v>
      </c>
      <c r="O55" s="135">
        <f t="shared" si="47"/>
        <v>5109.2436974789925</v>
      </c>
      <c r="P55" s="95">
        <v>32000</v>
      </c>
      <c r="Q55" s="145">
        <f t="shared" si="54"/>
        <v>27731.092436974792</v>
      </c>
      <c r="R55" s="135">
        <f t="shared" si="55"/>
        <v>5268.9075630252109</v>
      </c>
      <c r="S55" s="95">
        <v>33000</v>
      </c>
      <c r="T55" s="69"/>
      <c r="U55" s="69"/>
      <c r="V55" s="69"/>
      <c r="W55" s="69"/>
      <c r="X55" s="69"/>
      <c r="Y55" s="69"/>
    </row>
    <row r="56" spans="1:16132" s="58" customFormat="1" ht="15.75" customHeight="1" outlineLevel="1" x14ac:dyDescent="0.25">
      <c r="A56" s="89" t="s">
        <v>245</v>
      </c>
      <c r="B56" s="145">
        <v>50420.168067226892</v>
      </c>
      <c r="C56" s="135">
        <f t="shared" si="39"/>
        <v>9579.8319327731097</v>
      </c>
      <c r="D56" s="181">
        <f t="shared" si="40"/>
        <v>60000</v>
      </c>
      <c r="E56" s="145">
        <v>35294.117647058825</v>
      </c>
      <c r="F56" s="135">
        <f t="shared" si="41"/>
        <v>6705.8823529411766</v>
      </c>
      <c r="G56" s="105">
        <f t="shared" si="56"/>
        <v>42000</v>
      </c>
      <c r="H56" s="145">
        <v>36134.45378151261</v>
      </c>
      <c r="I56" s="135">
        <f t="shared" si="42"/>
        <v>6865.5462184873959</v>
      </c>
      <c r="J56" s="122">
        <f t="shared" si="57"/>
        <v>43000.000000000007</v>
      </c>
      <c r="K56" s="145">
        <f t="shared" si="52"/>
        <v>35294.117647058825</v>
      </c>
      <c r="L56" s="135">
        <f t="shared" si="45"/>
        <v>6705.8823529411766</v>
      </c>
      <c r="M56" s="134">
        <v>42000</v>
      </c>
      <c r="N56" s="145">
        <f t="shared" si="53"/>
        <v>31932.773109243699</v>
      </c>
      <c r="O56" s="135">
        <f t="shared" si="47"/>
        <v>6067.226890756303</v>
      </c>
      <c r="P56" s="95">
        <v>38000</v>
      </c>
      <c r="Q56" s="145">
        <f t="shared" si="54"/>
        <v>31932.773109243699</v>
      </c>
      <c r="R56" s="135">
        <f t="shared" si="55"/>
        <v>6067.226890756303</v>
      </c>
      <c r="S56" s="95">
        <v>38000</v>
      </c>
      <c r="T56" s="69"/>
      <c r="U56" s="69"/>
      <c r="V56" s="69"/>
      <c r="W56" s="69"/>
      <c r="X56" s="69"/>
      <c r="Y56" s="69"/>
    </row>
    <row r="57" spans="1:16132" s="58" customFormat="1" ht="15.75" customHeight="1" outlineLevel="1" x14ac:dyDescent="0.25">
      <c r="A57" s="89" t="s">
        <v>246</v>
      </c>
      <c r="B57" s="96" t="s">
        <v>605</v>
      </c>
      <c r="C57" s="96" t="s">
        <v>605</v>
      </c>
      <c r="D57" s="182" t="s">
        <v>605</v>
      </c>
      <c r="E57" s="96" t="s">
        <v>605</v>
      </c>
      <c r="F57" s="96" t="s">
        <v>605</v>
      </c>
      <c r="G57" s="106" t="s">
        <v>605</v>
      </c>
      <c r="H57" s="96" t="s">
        <v>605</v>
      </c>
      <c r="I57" s="96" t="s">
        <v>605</v>
      </c>
      <c r="J57" s="96" t="s">
        <v>605</v>
      </c>
      <c r="K57" s="145">
        <f t="shared" si="52"/>
        <v>61344.537815126052</v>
      </c>
      <c r="L57" s="135">
        <f t="shared" si="45"/>
        <v>11655.46218487395</v>
      </c>
      <c r="M57" s="134">
        <v>73000</v>
      </c>
      <c r="N57" s="145">
        <f t="shared" si="53"/>
        <v>18487.394957983193</v>
      </c>
      <c r="O57" s="135">
        <f t="shared" si="47"/>
        <v>3512.6050420168067</v>
      </c>
      <c r="P57" s="95">
        <v>22000</v>
      </c>
      <c r="Q57" s="145">
        <f t="shared" si="54"/>
        <v>18487.394957983193</v>
      </c>
      <c r="R57" s="135">
        <f t="shared" si="55"/>
        <v>3512.6050420168067</v>
      </c>
      <c r="S57" s="95">
        <v>22000</v>
      </c>
      <c r="T57" s="69"/>
      <c r="U57" s="69"/>
      <c r="V57" s="69"/>
      <c r="W57" s="69"/>
      <c r="X57" s="69"/>
      <c r="Y57" s="69"/>
    </row>
    <row r="58" spans="1:16132" s="58" customFormat="1" ht="15.75" customHeight="1" outlineLevel="1" x14ac:dyDescent="0.25">
      <c r="A58" s="89" t="s">
        <v>247</v>
      </c>
      <c r="B58" s="145">
        <v>22689.0756302521</v>
      </c>
      <c r="C58" s="135">
        <f t="shared" si="39"/>
        <v>4310.9243697478987</v>
      </c>
      <c r="D58" s="181">
        <f t="shared" si="40"/>
        <v>27000</v>
      </c>
      <c r="E58" s="145">
        <v>15966.386554621849</v>
      </c>
      <c r="F58" s="135">
        <f t="shared" si="41"/>
        <v>3033.6134453781515</v>
      </c>
      <c r="G58" s="105">
        <f t="shared" ref="G58:G67" si="58">+E58+F58</f>
        <v>19000</v>
      </c>
      <c r="H58" s="145">
        <v>49579.831932773108</v>
      </c>
      <c r="I58" s="135">
        <f t="shared" si="42"/>
        <v>9420.1680672268903</v>
      </c>
      <c r="J58" s="122">
        <f t="shared" ref="J58:J67" si="59">+H58+I58</f>
        <v>59000</v>
      </c>
      <c r="K58" s="145">
        <f t="shared" si="52"/>
        <v>48739.495798319331</v>
      </c>
      <c r="L58" s="135">
        <f t="shared" si="45"/>
        <v>9260.5042016806728</v>
      </c>
      <c r="M58" s="134">
        <v>58000</v>
      </c>
      <c r="N58" s="145">
        <f t="shared" si="53"/>
        <v>21848.73949579832</v>
      </c>
      <c r="O58" s="135">
        <f t="shared" si="47"/>
        <v>4151.2605042016812</v>
      </c>
      <c r="P58" s="95">
        <v>26000</v>
      </c>
      <c r="Q58" s="145">
        <f t="shared" si="54"/>
        <v>21848.73949579832</v>
      </c>
      <c r="R58" s="135">
        <f t="shared" si="55"/>
        <v>4151.2605042016812</v>
      </c>
      <c r="S58" s="95">
        <v>26000</v>
      </c>
      <c r="T58" s="69"/>
      <c r="U58" s="69"/>
      <c r="V58" s="69"/>
      <c r="W58" s="69"/>
      <c r="X58" s="69"/>
      <c r="Y58" s="69"/>
    </row>
    <row r="59" spans="1:16132" s="58" customFormat="1" ht="15.75" customHeight="1" outlineLevel="1" x14ac:dyDescent="0.25">
      <c r="A59" s="89" t="s">
        <v>248</v>
      </c>
      <c r="B59" s="145">
        <v>18487.394957983193</v>
      </c>
      <c r="C59" s="135">
        <f t="shared" si="39"/>
        <v>3512.6050420168067</v>
      </c>
      <c r="D59" s="181">
        <f t="shared" si="40"/>
        <v>22000</v>
      </c>
      <c r="E59" s="145">
        <v>14285.714285714286</v>
      </c>
      <c r="F59" s="135">
        <f t="shared" si="41"/>
        <v>2714.2857142857142</v>
      </c>
      <c r="G59" s="105">
        <f t="shared" si="58"/>
        <v>17000</v>
      </c>
      <c r="H59" s="145">
        <v>8403.361344537816</v>
      </c>
      <c r="I59" s="135">
        <f t="shared" si="42"/>
        <v>1596.6386554621849</v>
      </c>
      <c r="J59" s="122">
        <f t="shared" si="59"/>
        <v>10000</v>
      </c>
      <c r="K59" s="145">
        <f t="shared" si="52"/>
        <v>10924.36974789916</v>
      </c>
      <c r="L59" s="135">
        <f t="shared" si="45"/>
        <v>2075.6302521008406</v>
      </c>
      <c r="M59" s="134">
        <v>13000</v>
      </c>
      <c r="N59" s="145">
        <f t="shared" si="53"/>
        <v>9243.6974789915967</v>
      </c>
      <c r="O59" s="135">
        <f t="shared" si="47"/>
        <v>1756.3025210084033</v>
      </c>
      <c r="P59" s="95">
        <v>11000</v>
      </c>
      <c r="Q59" s="145">
        <f t="shared" si="54"/>
        <v>9243.6974789915967</v>
      </c>
      <c r="R59" s="135">
        <f t="shared" si="55"/>
        <v>1756.3025210084033</v>
      </c>
      <c r="S59" s="95">
        <v>11000</v>
      </c>
      <c r="T59" s="69"/>
      <c r="U59" s="69"/>
      <c r="V59" s="69"/>
      <c r="W59" s="69"/>
      <c r="X59" s="69"/>
      <c r="Y59" s="69"/>
    </row>
    <row r="60" spans="1:16132" customFormat="1" ht="15.75" customHeight="1" x14ac:dyDescent="0.3">
      <c r="A60" s="89" t="s">
        <v>566</v>
      </c>
      <c r="B60" s="145">
        <v>81512.605042016818</v>
      </c>
      <c r="C60" s="135">
        <f t="shared" si="39"/>
        <v>15487.394957983195</v>
      </c>
      <c r="D60" s="181">
        <f t="shared" si="40"/>
        <v>97000.000000000015</v>
      </c>
      <c r="E60" s="145">
        <v>61344.537815126052</v>
      </c>
      <c r="F60" s="135">
        <f t="shared" si="41"/>
        <v>11655.46218487395</v>
      </c>
      <c r="G60" s="105">
        <f t="shared" si="58"/>
        <v>73000</v>
      </c>
      <c r="H60" s="145">
        <v>184033.61344537817</v>
      </c>
      <c r="I60" s="135">
        <f t="shared" si="42"/>
        <v>34966.386554621851</v>
      </c>
      <c r="J60" s="122">
        <f t="shared" si="59"/>
        <v>219000.00000000003</v>
      </c>
      <c r="K60" s="145">
        <f t="shared" si="52"/>
        <v>183193.27731092437</v>
      </c>
      <c r="L60" s="135">
        <f t="shared" si="45"/>
        <v>34806.722689075628</v>
      </c>
      <c r="M60" s="134">
        <v>218000</v>
      </c>
      <c r="N60" s="145">
        <f t="shared" si="53"/>
        <v>163025.21008403364</v>
      </c>
      <c r="O60" s="135">
        <f t="shared" si="47"/>
        <v>30974.78991596639</v>
      </c>
      <c r="P60" s="95">
        <v>194000</v>
      </c>
      <c r="Q60" s="145">
        <f t="shared" si="54"/>
        <v>164705.88235294117</v>
      </c>
      <c r="R60" s="135">
        <f t="shared" si="55"/>
        <v>31294.117647058825</v>
      </c>
      <c r="S60" s="95">
        <v>196000</v>
      </c>
      <c r="T60" s="69"/>
      <c r="U60" s="69"/>
      <c r="V60" s="69"/>
      <c r="W60" s="69"/>
      <c r="X60" s="69"/>
      <c r="Y60" s="69"/>
    </row>
    <row r="61" spans="1:16132" s="57" customFormat="1" ht="15.75" customHeight="1" outlineLevel="1" x14ac:dyDescent="0.25">
      <c r="A61" s="89" t="s">
        <v>249</v>
      </c>
      <c r="B61" s="96" t="s">
        <v>605</v>
      </c>
      <c r="C61" s="96" t="s">
        <v>605</v>
      </c>
      <c r="D61" s="182" t="s">
        <v>605</v>
      </c>
      <c r="E61" s="145">
        <v>37815.126050420171</v>
      </c>
      <c r="F61" s="135">
        <f t="shared" si="41"/>
        <v>7184.8739495798327</v>
      </c>
      <c r="G61" s="105">
        <f t="shared" si="58"/>
        <v>45000</v>
      </c>
      <c r="H61" s="145">
        <v>43697.478991596639</v>
      </c>
      <c r="I61" s="135">
        <f t="shared" si="42"/>
        <v>8302.5210084033624</v>
      </c>
      <c r="J61" s="122">
        <f t="shared" si="59"/>
        <v>52000</v>
      </c>
      <c r="K61" s="145">
        <f t="shared" si="52"/>
        <v>42857.142857142862</v>
      </c>
      <c r="L61" s="135">
        <f t="shared" si="45"/>
        <v>8142.857142857144</v>
      </c>
      <c r="M61" s="134">
        <v>51000</v>
      </c>
      <c r="N61" s="145">
        <f t="shared" si="53"/>
        <v>37815.126050420171</v>
      </c>
      <c r="O61" s="135">
        <f t="shared" si="47"/>
        <v>7184.8739495798327</v>
      </c>
      <c r="P61" s="95">
        <v>45000</v>
      </c>
      <c r="Q61" s="145">
        <f t="shared" si="54"/>
        <v>38655.462184873948</v>
      </c>
      <c r="R61" s="135">
        <f t="shared" si="55"/>
        <v>7344.5378151260502</v>
      </c>
      <c r="S61" s="95">
        <v>46000</v>
      </c>
      <c r="T61" s="69"/>
      <c r="U61" s="69"/>
      <c r="V61" s="69"/>
      <c r="W61" s="69"/>
      <c r="X61" s="69"/>
      <c r="Y61" s="69"/>
    </row>
    <row r="62" spans="1:16132" s="59" customFormat="1" ht="15.75" customHeight="1" outlineLevel="1" x14ac:dyDescent="0.3">
      <c r="A62" s="89" t="s">
        <v>250</v>
      </c>
      <c r="B62" s="145">
        <v>57983.193277310929</v>
      </c>
      <c r="C62" s="135">
        <f t="shared" si="39"/>
        <v>11016.806722689076</v>
      </c>
      <c r="D62" s="181">
        <f t="shared" si="40"/>
        <v>69000</v>
      </c>
      <c r="E62" s="145">
        <v>47058.823529411769</v>
      </c>
      <c r="F62" s="135">
        <f t="shared" si="41"/>
        <v>8941.176470588236</v>
      </c>
      <c r="G62" s="105">
        <f t="shared" si="58"/>
        <v>56000.000000000007</v>
      </c>
      <c r="H62" s="145">
        <v>61344.537815126052</v>
      </c>
      <c r="I62" s="135">
        <f t="shared" si="42"/>
        <v>11655.46218487395</v>
      </c>
      <c r="J62" s="122">
        <f t="shared" si="59"/>
        <v>73000</v>
      </c>
      <c r="K62" s="145">
        <f t="shared" si="52"/>
        <v>76470.588235294126</v>
      </c>
      <c r="L62" s="135">
        <f t="shared" si="45"/>
        <v>14529.411764705885</v>
      </c>
      <c r="M62" s="134">
        <v>91000</v>
      </c>
      <c r="N62" s="145">
        <f t="shared" si="53"/>
        <v>68067.226890756312</v>
      </c>
      <c r="O62" s="135">
        <f t="shared" si="47"/>
        <v>12932.773109243699</v>
      </c>
      <c r="P62" s="95">
        <v>81000</v>
      </c>
      <c r="Q62" s="145">
        <f t="shared" si="54"/>
        <v>68907.563025210082</v>
      </c>
      <c r="R62" s="135">
        <f t="shared" si="55"/>
        <v>13092.436974789916</v>
      </c>
      <c r="S62" s="95">
        <v>82000</v>
      </c>
      <c r="T62" s="69"/>
      <c r="U62" s="69"/>
      <c r="V62" s="69"/>
      <c r="W62" s="69"/>
      <c r="X62" s="69"/>
      <c r="Y62" s="69"/>
    </row>
    <row r="63" spans="1:16132" s="59" customFormat="1" ht="15.75" customHeight="1" outlineLevel="1" x14ac:dyDescent="0.3">
      <c r="A63" s="89" t="s">
        <v>251</v>
      </c>
      <c r="B63" s="145">
        <v>68067.226890756312</v>
      </c>
      <c r="C63" s="135">
        <f t="shared" si="39"/>
        <v>12932.773109243699</v>
      </c>
      <c r="D63" s="181">
        <f t="shared" si="40"/>
        <v>81000.000000000015</v>
      </c>
      <c r="E63" s="145">
        <v>49579.831932773108</v>
      </c>
      <c r="F63" s="135">
        <f t="shared" si="41"/>
        <v>9420.1680672268903</v>
      </c>
      <c r="G63" s="105">
        <f t="shared" si="58"/>
        <v>59000</v>
      </c>
      <c r="H63" s="145">
        <v>88235.294117647063</v>
      </c>
      <c r="I63" s="135">
        <f t="shared" si="42"/>
        <v>16764.705882352941</v>
      </c>
      <c r="J63" s="122">
        <f t="shared" si="59"/>
        <v>105000</v>
      </c>
      <c r="K63" s="145">
        <f t="shared" si="52"/>
        <v>88235.294117647063</v>
      </c>
      <c r="L63" s="135">
        <f t="shared" si="45"/>
        <v>16764.705882352941</v>
      </c>
      <c r="M63" s="134">
        <v>105000</v>
      </c>
      <c r="N63" s="145">
        <f t="shared" si="53"/>
        <v>78151.26050420168</v>
      </c>
      <c r="O63" s="135">
        <f t="shared" si="47"/>
        <v>14848.73949579832</v>
      </c>
      <c r="P63" s="95">
        <v>93000</v>
      </c>
      <c r="Q63" s="145">
        <f t="shared" si="54"/>
        <v>78991.596638655465</v>
      </c>
      <c r="R63" s="135">
        <f t="shared" si="55"/>
        <v>15008.403361344539</v>
      </c>
      <c r="S63" s="95">
        <v>94000</v>
      </c>
      <c r="T63" s="69"/>
      <c r="U63" s="69"/>
      <c r="V63" s="69"/>
      <c r="W63" s="69"/>
      <c r="X63" s="69"/>
      <c r="Y63" s="69"/>
    </row>
    <row r="64" spans="1:16132" s="59" customFormat="1" ht="15.75" customHeight="1" outlineLevel="1" x14ac:dyDescent="0.3">
      <c r="A64" s="89" t="s">
        <v>252</v>
      </c>
      <c r="B64" s="145">
        <v>63865.546218487398</v>
      </c>
      <c r="C64" s="135">
        <f t="shared" si="39"/>
        <v>12134.453781512606</v>
      </c>
      <c r="D64" s="181">
        <f t="shared" si="40"/>
        <v>76000</v>
      </c>
      <c r="E64" s="145">
        <v>47899.159663865546</v>
      </c>
      <c r="F64" s="135">
        <f t="shared" si="41"/>
        <v>9100.8403361344535</v>
      </c>
      <c r="G64" s="105">
        <f t="shared" si="58"/>
        <v>57000</v>
      </c>
      <c r="H64" s="145">
        <v>142857.14285714287</v>
      </c>
      <c r="I64" s="135">
        <f t="shared" si="42"/>
        <v>27142.857142857145</v>
      </c>
      <c r="J64" s="122">
        <f t="shared" si="59"/>
        <v>170000</v>
      </c>
      <c r="K64" s="145">
        <f t="shared" si="52"/>
        <v>178151.26050420169</v>
      </c>
      <c r="L64" s="135">
        <f t="shared" si="45"/>
        <v>33848.73949579832</v>
      </c>
      <c r="M64" s="108">
        <v>212000</v>
      </c>
      <c r="N64" s="145">
        <f t="shared" si="53"/>
        <v>126890.75630252101</v>
      </c>
      <c r="O64" s="135">
        <f t="shared" si="47"/>
        <v>24109.243697478993</v>
      </c>
      <c r="P64" s="95">
        <v>151000</v>
      </c>
      <c r="Q64" s="145">
        <f t="shared" si="54"/>
        <v>127731.0924369748</v>
      </c>
      <c r="R64" s="135">
        <f t="shared" si="55"/>
        <v>24268.907563025212</v>
      </c>
      <c r="S64" s="95">
        <v>152000</v>
      </c>
      <c r="T64" s="69"/>
      <c r="U64" s="69"/>
      <c r="V64" s="69"/>
      <c r="W64" s="69"/>
      <c r="X64" s="69"/>
      <c r="Y64" s="69"/>
    </row>
    <row r="65" spans="1:25" s="59" customFormat="1" ht="15.75" customHeight="1" outlineLevel="1" x14ac:dyDescent="0.3">
      <c r="A65" s="89" t="s">
        <v>253</v>
      </c>
      <c r="B65" s="145">
        <v>81512.605042016818</v>
      </c>
      <c r="C65" s="135">
        <f t="shared" si="39"/>
        <v>15487.394957983195</v>
      </c>
      <c r="D65" s="181">
        <f t="shared" si="40"/>
        <v>97000.000000000015</v>
      </c>
      <c r="E65" s="145">
        <v>61344.537815126052</v>
      </c>
      <c r="F65" s="135">
        <f t="shared" si="41"/>
        <v>11655.46218487395</v>
      </c>
      <c r="G65" s="105">
        <f t="shared" si="58"/>
        <v>73000</v>
      </c>
      <c r="H65" s="145">
        <v>117647.05882352941</v>
      </c>
      <c r="I65" s="135">
        <f t="shared" si="42"/>
        <v>22352.941176470587</v>
      </c>
      <c r="J65" s="122">
        <f t="shared" si="59"/>
        <v>140000</v>
      </c>
      <c r="K65" s="145">
        <f t="shared" si="52"/>
        <v>146218.48739495798</v>
      </c>
      <c r="L65" s="135">
        <f t="shared" si="45"/>
        <v>27781.512605042015</v>
      </c>
      <c r="M65" s="108">
        <v>174000</v>
      </c>
      <c r="N65" s="145">
        <f t="shared" si="53"/>
        <v>104201.68067226891</v>
      </c>
      <c r="O65" s="135">
        <f t="shared" si="47"/>
        <v>19798.319327731093</v>
      </c>
      <c r="P65" s="95">
        <v>124000</v>
      </c>
      <c r="Q65" s="145">
        <f t="shared" si="54"/>
        <v>105042.01680672269</v>
      </c>
      <c r="R65" s="135">
        <f t="shared" si="55"/>
        <v>19957.983193277312</v>
      </c>
      <c r="S65" s="95">
        <v>125000</v>
      </c>
      <c r="T65" s="69"/>
      <c r="U65" s="69"/>
      <c r="V65" s="69"/>
      <c r="W65" s="69"/>
      <c r="X65" s="69"/>
      <c r="Y65" s="69"/>
    </row>
    <row r="66" spans="1:25" s="59" customFormat="1" ht="15.75" customHeight="1" outlineLevel="1" x14ac:dyDescent="0.3">
      <c r="A66" s="89" t="s">
        <v>258</v>
      </c>
      <c r="B66" s="96" t="s">
        <v>605</v>
      </c>
      <c r="C66" s="96" t="s">
        <v>605</v>
      </c>
      <c r="D66" s="182" t="s">
        <v>605</v>
      </c>
      <c r="E66" s="145">
        <v>12605.042016806723</v>
      </c>
      <c r="F66" s="135">
        <f t="shared" si="41"/>
        <v>2394.9579831932774</v>
      </c>
      <c r="G66" s="105">
        <f t="shared" si="58"/>
        <v>15000</v>
      </c>
      <c r="H66" s="145">
        <v>10924.36974789916</v>
      </c>
      <c r="I66" s="135">
        <f t="shared" si="42"/>
        <v>2075.6302521008406</v>
      </c>
      <c r="J66" s="122">
        <f t="shared" si="59"/>
        <v>13000</v>
      </c>
      <c r="K66" s="145">
        <f t="shared" si="52"/>
        <v>12605.042016806723</v>
      </c>
      <c r="L66" s="135">
        <f t="shared" si="45"/>
        <v>2394.9579831932774</v>
      </c>
      <c r="M66" s="108">
        <v>15000</v>
      </c>
      <c r="N66" s="145">
        <f t="shared" si="53"/>
        <v>9243.6974789915967</v>
      </c>
      <c r="O66" s="135">
        <f t="shared" si="47"/>
        <v>1756.3025210084033</v>
      </c>
      <c r="P66" s="95">
        <v>11000</v>
      </c>
      <c r="Q66" s="145">
        <f t="shared" si="54"/>
        <v>9243.6974789915967</v>
      </c>
      <c r="R66" s="135">
        <f t="shared" si="55"/>
        <v>1756.3025210084033</v>
      </c>
      <c r="S66" s="95">
        <v>11000</v>
      </c>
      <c r="T66" s="69"/>
      <c r="U66" s="69"/>
      <c r="V66" s="69"/>
      <c r="W66" s="69"/>
      <c r="X66" s="69"/>
      <c r="Y66" s="69"/>
    </row>
    <row r="67" spans="1:25" s="59" customFormat="1" ht="15.75" customHeight="1" outlineLevel="1" x14ac:dyDescent="0.3">
      <c r="A67" s="89" t="s">
        <v>589</v>
      </c>
      <c r="B67" s="145">
        <v>13445</v>
      </c>
      <c r="C67" s="135">
        <f t="shared" ref="C67" si="60">B67*0.19</f>
        <v>2554.5500000000002</v>
      </c>
      <c r="D67" s="181">
        <f t="shared" si="40"/>
        <v>15999.55</v>
      </c>
      <c r="E67" s="145">
        <v>10084.033613445379</v>
      </c>
      <c r="F67" s="135">
        <f t="shared" si="41"/>
        <v>1915.966386554622</v>
      </c>
      <c r="G67" s="105">
        <f t="shared" si="58"/>
        <v>12000.000000000002</v>
      </c>
      <c r="H67" s="145">
        <v>22689.0756302521</v>
      </c>
      <c r="I67" s="135">
        <f t="shared" si="42"/>
        <v>4310.9243697478987</v>
      </c>
      <c r="J67" s="122">
        <f t="shared" si="59"/>
        <v>27000</v>
      </c>
      <c r="K67" s="145">
        <f t="shared" si="52"/>
        <v>25210.084033613446</v>
      </c>
      <c r="L67" s="135">
        <f t="shared" si="45"/>
        <v>4789.9159663865548</v>
      </c>
      <c r="M67" s="108">
        <v>30000</v>
      </c>
      <c r="N67" s="145">
        <f t="shared" si="53"/>
        <v>18487.394957983193</v>
      </c>
      <c r="O67" s="135">
        <f t="shared" si="47"/>
        <v>3512.6050420168067</v>
      </c>
      <c r="P67" s="95">
        <v>22000</v>
      </c>
      <c r="Q67" s="145">
        <f t="shared" si="54"/>
        <v>18487.394957983193</v>
      </c>
      <c r="R67" s="135">
        <f t="shared" si="55"/>
        <v>3512.6050420168067</v>
      </c>
      <c r="S67" s="95">
        <v>22000</v>
      </c>
      <c r="T67" s="69"/>
      <c r="U67" s="69"/>
      <c r="V67" s="69"/>
      <c r="W67" s="69"/>
      <c r="X67" s="69"/>
      <c r="Y67" s="69"/>
    </row>
    <row r="68" spans="1:25" s="59" customFormat="1" ht="15.75" customHeight="1" outlineLevel="1" x14ac:dyDescent="0.3">
      <c r="A68" s="89" t="s">
        <v>254</v>
      </c>
      <c r="B68" s="96" t="s">
        <v>605</v>
      </c>
      <c r="C68" s="96" t="s">
        <v>605</v>
      </c>
      <c r="D68" s="182" t="s">
        <v>605</v>
      </c>
      <c r="E68" s="96" t="s">
        <v>605</v>
      </c>
      <c r="F68" s="96" t="s">
        <v>605</v>
      </c>
      <c r="G68" s="106" t="s">
        <v>605</v>
      </c>
      <c r="H68" s="96" t="s">
        <v>605</v>
      </c>
      <c r="I68" s="96" t="s">
        <v>605</v>
      </c>
      <c r="J68" s="96" t="s">
        <v>605</v>
      </c>
      <c r="K68" s="96" t="s">
        <v>605</v>
      </c>
      <c r="L68" s="96" t="s">
        <v>605</v>
      </c>
      <c r="M68" s="109" t="s">
        <v>605</v>
      </c>
      <c r="N68" s="96" t="s">
        <v>605</v>
      </c>
      <c r="O68" s="96" t="s">
        <v>605</v>
      </c>
      <c r="P68" s="96" t="s">
        <v>605</v>
      </c>
      <c r="Q68" s="96" t="s">
        <v>605</v>
      </c>
      <c r="R68" s="96" t="s">
        <v>605</v>
      </c>
      <c r="S68" s="96" t="s">
        <v>605</v>
      </c>
      <c r="T68" s="69"/>
      <c r="U68" s="69"/>
      <c r="V68" s="69"/>
      <c r="W68" s="69"/>
      <c r="X68" s="69"/>
      <c r="Y68" s="69"/>
    </row>
    <row r="69" spans="1:25" s="57" customFormat="1" ht="15.75" customHeight="1" outlineLevel="1" x14ac:dyDescent="0.25">
      <c r="A69" s="89" t="s">
        <v>255</v>
      </c>
      <c r="B69" s="145">
        <v>113445.37815126051</v>
      </c>
      <c r="C69" s="135">
        <f t="shared" ref="C69:C70" si="61">B69*0.19</f>
        <v>21554.621848739498</v>
      </c>
      <c r="D69" s="181">
        <f t="shared" si="40"/>
        <v>135000</v>
      </c>
      <c r="E69" s="145">
        <v>72268.907563025219</v>
      </c>
      <c r="F69" s="135">
        <f t="shared" ref="F69:F70" si="62">E69*0.19</f>
        <v>13731.092436974792</v>
      </c>
      <c r="G69" s="105">
        <f t="shared" ref="G69:G70" si="63">+E69+F69</f>
        <v>86000.000000000015</v>
      </c>
      <c r="H69" s="145">
        <v>122689.0756302521</v>
      </c>
      <c r="I69" s="135">
        <f t="shared" ref="I69:I70" si="64">H69*0.19</f>
        <v>23310.9243697479</v>
      </c>
      <c r="J69" s="122">
        <f t="shared" ref="J69:J70" si="65">+H69+I69</f>
        <v>146000</v>
      </c>
      <c r="K69" s="145">
        <f t="shared" ref="K69:K81" si="66">M69/1.19</f>
        <v>131932.77310924372</v>
      </c>
      <c r="L69" s="135">
        <f t="shared" ref="L69:L81" si="67">K69*0.19</f>
        <v>25067.226890756305</v>
      </c>
      <c r="M69" s="108">
        <v>157000</v>
      </c>
      <c r="N69" s="145">
        <f t="shared" ref="N69:N70" si="68">P69/1.19</f>
        <v>104201.68067226891</v>
      </c>
      <c r="O69" s="135">
        <f t="shared" ref="O69:O70" si="69">N69*0.19</f>
        <v>19798.319327731093</v>
      </c>
      <c r="P69" s="95">
        <v>124000</v>
      </c>
      <c r="Q69" s="145">
        <f t="shared" ref="Q69:Q70" si="70">S69/1.19</f>
        <v>54621.848739495799</v>
      </c>
      <c r="R69" s="135">
        <f t="shared" ref="R69:R70" si="71">Q69*0.19</f>
        <v>10378.151260504203</v>
      </c>
      <c r="S69" s="95">
        <v>65000</v>
      </c>
      <c r="T69" s="69"/>
      <c r="U69" s="69"/>
      <c r="V69" s="69"/>
      <c r="W69" s="69"/>
      <c r="X69" s="69"/>
      <c r="Y69" s="69"/>
    </row>
    <row r="70" spans="1:25" customFormat="1" ht="15.75" customHeight="1" x14ac:dyDescent="0.3">
      <c r="A70" s="89" t="s">
        <v>256</v>
      </c>
      <c r="B70" s="145">
        <v>29411.764705882353</v>
      </c>
      <c r="C70" s="135">
        <f t="shared" si="61"/>
        <v>5588.2352941176468</v>
      </c>
      <c r="D70" s="181">
        <f t="shared" si="40"/>
        <v>35000</v>
      </c>
      <c r="E70" s="145">
        <v>21008.403361344539</v>
      </c>
      <c r="F70" s="135">
        <f t="shared" si="62"/>
        <v>3991.5966386554624</v>
      </c>
      <c r="G70" s="105">
        <f t="shared" si="63"/>
        <v>25000</v>
      </c>
      <c r="H70" s="145">
        <v>29411.764705882353</v>
      </c>
      <c r="I70" s="135">
        <f t="shared" si="64"/>
        <v>5588.2352941176468</v>
      </c>
      <c r="J70" s="122">
        <f t="shared" si="65"/>
        <v>35000</v>
      </c>
      <c r="K70" s="145">
        <f t="shared" si="66"/>
        <v>36134.45378151261</v>
      </c>
      <c r="L70" s="135">
        <f t="shared" si="67"/>
        <v>6865.5462184873959</v>
      </c>
      <c r="M70" s="108">
        <v>43000</v>
      </c>
      <c r="N70" s="145">
        <f t="shared" si="68"/>
        <v>25210.084033613446</v>
      </c>
      <c r="O70" s="135">
        <f t="shared" si="69"/>
        <v>4789.9159663865548</v>
      </c>
      <c r="P70" s="95">
        <v>30000</v>
      </c>
      <c r="Q70" s="145">
        <f t="shared" si="70"/>
        <v>25210.084033613446</v>
      </c>
      <c r="R70" s="135">
        <f t="shared" si="71"/>
        <v>4789.9159663865548</v>
      </c>
      <c r="S70" s="95">
        <v>30000</v>
      </c>
      <c r="T70" s="69"/>
      <c r="U70" s="69"/>
      <c r="V70" s="69"/>
      <c r="W70" s="69"/>
      <c r="X70" s="69"/>
      <c r="Y70" s="69"/>
    </row>
    <row r="71" spans="1:25" s="57" customFormat="1" ht="15.75" customHeight="1" outlineLevel="1" x14ac:dyDescent="0.25">
      <c r="A71" s="89" t="s">
        <v>257</v>
      </c>
      <c r="B71" s="96" t="s">
        <v>605</v>
      </c>
      <c r="C71" s="96" t="s">
        <v>605</v>
      </c>
      <c r="D71" s="182" t="s">
        <v>605</v>
      </c>
      <c r="E71" s="96" t="s">
        <v>605</v>
      </c>
      <c r="F71" s="96" t="s">
        <v>605</v>
      </c>
      <c r="G71" s="106" t="s">
        <v>605</v>
      </c>
      <c r="H71" s="96" t="s">
        <v>605</v>
      </c>
      <c r="I71" s="96" t="s">
        <v>605</v>
      </c>
      <c r="J71" s="96" t="s">
        <v>605</v>
      </c>
      <c r="K71" s="145">
        <f t="shared" si="66"/>
        <v>636974.78991596645</v>
      </c>
      <c r="L71" s="135">
        <f t="shared" si="67"/>
        <v>121025.21008403362</v>
      </c>
      <c r="M71" s="108">
        <v>758000</v>
      </c>
      <c r="N71" s="96" t="s">
        <v>605</v>
      </c>
      <c r="O71" s="96" t="s">
        <v>605</v>
      </c>
      <c r="P71" s="96" t="s">
        <v>605</v>
      </c>
      <c r="Q71" s="96" t="s">
        <v>605</v>
      </c>
      <c r="R71" s="96" t="s">
        <v>605</v>
      </c>
      <c r="S71" s="96" t="s">
        <v>605</v>
      </c>
      <c r="T71" s="69"/>
      <c r="U71" s="69"/>
      <c r="V71" s="69"/>
      <c r="W71" s="69"/>
      <c r="X71" s="69"/>
      <c r="Y71" s="69"/>
    </row>
    <row r="72" spans="1:25" s="57" customFormat="1" ht="15.75" customHeight="1" outlineLevel="1" x14ac:dyDescent="0.25">
      <c r="A72" s="89" t="s">
        <v>258</v>
      </c>
      <c r="B72" s="96" t="s">
        <v>605</v>
      </c>
      <c r="C72" s="96" t="s">
        <v>605</v>
      </c>
      <c r="D72" s="182" t="s">
        <v>605</v>
      </c>
      <c r="E72" s="96" t="s">
        <v>605</v>
      </c>
      <c r="F72" s="96" t="s">
        <v>605</v>
      </c>
      <c r="G72" s="106" t="s">
        <v>605</v>
      </c>
      <c r="H72" s="96" t="s">
        <v>605</v>
      </c>
      <c r="I72" s="96" t="s">
        <v>605</v>
      </c>
      <c r="J72" s="96" t="s">
        <v>605</v>
      </c>
      <c r="K72" s="145">
        <f t="shared" si="66"/>
        <v>66386.554621848743</v>
      </c>
      <c r="L72" s="135">
        <f t="shared" si="67"/>
        <v>12613.445378151262</v>
      </c>
      <c r="M72" s="108">
        <v>79000</v>
      </c>
      <c r="N72" s="145">
        <f t="shared" ref="N72:N77" si="72">P72/1.19</f>
        <v>47058.823529411769</v>
      </c>
      <c r="O72" s="135">
        <f t="shared" ref="O72:O81" si="73">N72*0.19</f>
        <v>8941.176470588236</v>
      </c>
      <c r="P72" s="95">
        <v>56000</v>
      </c>
      <c r="Q72" s="145">
        <f t="shared" ref="Q72:Q77" si="74">S72/1.19</f>
        <v>47899.159663865546</v>
      </c>
      <c r="R72" s="135">
        <f t="shared" ref="R72:R77" si="75">Q72*0.19</f>
        <v>9100.8403361344535</v>
      </c>
      <c r="S72" s="95">
        <v>57000</v>
      </c>
      <c r="T72" s="69"/>
      <c r="U72" s="69"/>
      <c r="V72" s="69"/>
      <c r="W72" s="69"/>
      <c r="X72" s="69"/>
      <c r="Y72" s="69"/>
    </row>
    <row r="73" spans="1:25" s="57" customFormat="1" ht="15.75" customHeight="1" outlineLevel="1" x14ac:dyDescent="0.25">
      <c r="A73" s="89" t="s">
        <v>259</v>
      </c>
      <c r="B73" s="145">
        <v>309243.69747899158</v>
      </c>
      <c r="C73" s="135">
        <f t="shared" ref="C73:C91" si="76">B73*0.19</f>
        <v>58756.302521008402</v>
      </c>
      <c r="D73" s="181">
        <f t="shared" ref="D73:D77" si="77">+B73+C73</f>
        <v>368000</v>
      </c>
      <c r="E73" s="145">
        <v>286554.62184873951</v>
      </c>
      <c r="F73" s="135">
        <f t="shared" ref="F73:F91" si="78">E73*0.19</f>
        <v>54445.378151260506</v>
      </c>
      <c r="G73" s="105">
        <f t="shared" ref="G73:G77" si="79">+E73+F73</f>
        <v>341000</v>
      </c>
      <c r="H73" s="145">
        <v>305042.01680672268</v>
      </c>
      <c r="I73" s="135">
        <f t="shared" ref="I73:I82" si="80">H73*0.19</f>
        <v>57957.983193277309</v>
      </c>
      <c r="J73" s="122">
        <f t="shared" ref="J73:J77" si="81">+H73+I73</f>
        <v>363000</v>
      </c>
      <c r="K73" s="145">
        <f t="shared" si="66"/>
        <v>379831.93277310923</v>
      </c>
      <c r="L73" s="135">
        <f t="shared" si="67"/>
        <v>72168.067226890751</v>
      </c>
      <c r="M73" s="108">
        <v>452000</v>
      </c>
      <c r="N73" s="145">
        <f t="shared" si="72"/>
        <v>269747.89915966388</v>
      </c>
      <c r="O73" s="135">
        <f t="shared" si="73"/>
        <v>51252.100840336141</v>
      </c>
      <c r="P73" s="95">
        <v>321000</v>
      </c>
      <c r="Q73" s="145">
        <f t="shared" si="74"/>
        <v>272268.90756302525</v>
      </c>
      <c r="R73" s="135">
        <f t="shared" si="75"/>
        <v>51731.092436974795</v>
      </c>
      <c r="S73" s="95">
        <v>324000</v>
      </c>
      <c r="T73" s="69"/>
      <c r="U73" s="69"/>
      <c r="V73" s="69"/>
      <c r="W73" s="69"/>
      <c r="X73" s="69"/>
      <c r="Y73" s="69"/>
    </row>
    <row r="74" spans="1:25" s="57" customFormat="1" ht="15.75" customHeight="1" outlineLevel="1" x14ac:dyDescent="0.25">
      <c r="A74" s="89" t="s">
        <v>260</v>
      </c>
      <c r="B74" s="145">
        <v>22689.0756302521</v>
      </c>
      <c r="C74" s="135">
        <f t="shared" si="76"/>
        <v>4310.9243697478987</v>
      </c>
      <c r="D74" s="181">
        <f t="shared" si="77"/>
        <v>27000</v>
      </c>
      <c r="E74" s="145">
        <v>15966.386554621849</v>
      </c>
      <c r="F74" s="135">
        <f t="shared" si="78"/>
        <v>3033.6134453781515</v>
      </c>
      <c r="G74" s="105">
        <f t="shared" si="79"/>
        <v>19000</v>
      </c>
      <c r="H74" s="145">
        <v>15126.050420168069</v>
      </c>
      <c r="I74" s="135">
        <f t="shared" si="80"/>
        <v>2873.9495798319331</v>
      </c>
      <c r="J74" s="122">
        <f t="shared" si="81"/>
        <v>18000</v>
      </c>
      <c r="K74" s="145">
        <f t="shared" si="66"/>
        <v>19327.731092436974</v>
      </c>
      <c r="L74" s="135">
        <f t="shared" si="67"/>
        <v>3672.2689075630251</v>
      </c>
      <c r="M74" s="108">
        <v>23000</v>
      </c>
      <c r="N74" s="145">
        <f t="shared" si="72"/>
        <v>13445.378151260506</v>
      </c>
      <c r="O74" s="135">
        <f t="shared" si="73"/>
        <v>2554.6218487394963</v>
      </c>
      <c r="P74" s="95">
        <v>16000</v>
      </c>
      <c r="Q74" s="145">
        <f t="shared" si="74"/>
        <v>13445.378151260506</v>
      </c>
      <c r="R74" s="135">
        <f t="shared" si="75"/>
        <v>2554.6218487394963</v>
      </c>
      <c r="S74" s="95">
        <v>16000</v>
      </c>
      <c r="T74" s="69"/>
      <c r="U74" s="69"/>
      <c r="V74" s="69"/>
      <c r="W74" s="69"/>
      <c r="X74" s="69"/>
      <c r="Y74" s="69"/>
    </row>
    <row r="75" spans="1:25" s="57" customFormat="1" ht="15.75" customHeight="1" outlineLevel="1" x14ac:dyDescent="0.25">
      <c r="A75" s="89" t="s">
        <v>261</v>
      </c>
      <c r="B75" s="145">
        <v>22689.0756302521</v>
      </c>
      <c r="C75" s="135">
        <f t="shared" si="76"/>
        <v>4310.9243697478987</v>
      </c>
      <c r="D75" s="181">
        <f t="shared" si="77"/>
        <v>27000</v>
      </c>
      <c r="E75" s="145">
        <v>17647.058823529413</v>
      </c>
      <c r="F75" s="135">
        <f t="shared" si="78"/>
        <v>3352.9411764705883</v>
      </c>
      <c r="G75" s="105">
        <f t="shared" si="79"/>
        <v>21000</v>
      </c>
      <c r="H75" s="145">
        <v>15126.050420168069</v>
      </c>
      <c r="I75" s="135">
        <f t="shared" si="80"/>
        <v>2873.9495798319331</v>
      </c>
      <c r="J75" s="122">
        <f t="shared" si="81"/>
        <v>18000</v>
      </c>
      <c r="K75" s="145">
        <f t="shared" si="66"/>
        <v>19327.731092436974</v>
      </c>
      <c r="L75" s="135">
        <f t="shared" si="67"/>
        <v>3672.2689075630251</v>
      </c>
      <c r="M75" s="108">
        <v>23000</v>
      </c>
      <c r="N75" s="145">
        <f t="shared" si="72"/>
        <v>13445.378151260506</v>
      </c>
      <c r="O75" s="135">
        <f t="shared" si="73"/>
        <v>2554.6218487394963</v>
      </c>
      <c r="P75" s="95">
        <v>16000</v>
      </c>
      <c r="Q75" s="145">
        <f t="shared" si="74"/>
        <v>13445.378151260506</v>
      </c>
      <c r="R75" s="135">
        <f t="shared" si="75"/>
        <v>2554.6218487394963</v>
      </c>
      <c r="S75" s="95">
        <v>16000</v>
      </c>
      <c r="T75" s="69"/>
      <c r="U75" s="69"/>
      <c r="V75" s="69"/>
      <c r="W75" s="69"/>
      <c r="X75" s="69"/>
      <c r="Y75" s="69"/>
    </row>
    <row r="76" spans="1:25" s="57" customFormat="1" ht="15.75" customHeight="1" outlineLevel="1" x14ac:dyDescent="0.25">
      <c r="A76" s="89" t="s">
        <v>262</v>
      </c>
      <c r="B76" s="145">
        <v>86554.621848739494</v>
      </c>
      <c r="C76" s="135">
        <f t="shared" si="76"/>
        <v>16445.378151260506</v>
      </c>
      <c r="D76" s="181">
        <f t="shared" si="77"/>
        <v>103000</v>
      </c>
      <c r="E76" s="145">
        <v>72268.907563025219</v>
      </c>
      <c r="F76" s="135">
        <f t="shared" si="78"/>
        <v>13731.092436974792</v>
      </c>
      <c r="G76" s="105">
        <f t="shared" si="79"/>
        <v>86000.000000000015</v>
      </c>
      <c r="H76" s="145">
        <v>178991.59663865546</v>
      </c>
      <c r="I76" s="135">
        <f t="shared" si="80"/>
        <v>34008.403361344535</v>
      </c>
      <c r="J76" s="122">
        <f t="shared" si="81"/>
        <v>213000</v>
      </c>
      <c r="K76" s="145">
        <f t="shared" si="66"/>
        <v>222689.0756302521</v>
      </c>
      <c r="L76" s="135">
        <f t="shared" si="67"/>
        <v>42310.924369747903</v>
      </c>
      <c r="M76" s="108">
        <v>265000</v>
      </c>
      <c r="N76" s="145">
        <f t="shared" si="72"/>
        <v>157983.19327731093</v>
      </c>
      <c r="O76" s="135">
        <f t="shared" si="73"/>
        <v>30016.806722689078</v>
      </c>
      <c r="P76" s="95">
        <v>188000</v>
      </c>
      <c r="Q76" s="145">
        <f t="shared" si="74"/>
        <v>159663.8655462185</v>
      </c>
      <c r="R76" s="135">
        <f t="shared" si="75"/>
        <v>30336.134453781517</v>
      </c>
      <c r="S76" s="95">
        <v>190000</v>
      </c>
      <c r="T76" s="69"/>
      <c r="U76" s="69"/>
      <c r="V76" s="69"/>
      <c r="W76" s="69"/>
      <c r="X76" s="69"/>
      <c r="Y76" s="69"/>
    </row>
    <row r="77" spans="1:25" s="57" customFormat="1" ht="15.75" customHeight="1" outlineLevel="1" x14ac:dyDescent="0.25">
      <c r="A77" s="89" t="s">
        <v>263</v>
      </c>
      <c r="B77" s="145">
        <v>213445.37815126052</v>
      </c>
      <c r="C77" s="135">
        <f t="shared" si="76"/>
        <v>40554.621848739502</v>
      </c>
      <c r="D77" s="181">
        <f t="shared" si="77"/>
        <v>254000.00000000003</v>
      </c>
      <c r="E77" s="145">
        <v>81512.605042016818</v>
      </c>
      <c r="F77" s="135">
        <f t="shared" si="78"/>
        <v>15487.394957983195</v>
      </c>
      <c r="G77" s="105">
        <f t="shared" si="79"/>
        <v>97000.000000000015</v>
      </c>
      <c r="H77" s="145">
        <v>200840.3361344538</v>
      </c>
      <c r="I77" s="135">
        <f t="shared" si="80"/>
        <v>38159.663865546223</v>
      </c>
      <c r="J77" s="122">
        <f t="shared" si="81"/>
        <v>239000.00000000003</v>
      </c>
      <c r="K77" s="145">
        <f t="shared" si="66"/>
        <v>250420.16806722691</v>
      </c>
      <c r="L77" s="135">
        <f t="shared" si="67"/>
        <v>47579.831932773115</v>
      </c>
      <c r="M77" s="108">
        <v>298000</v>
      </c>
      <c r="N77" s="145">
        <f t="shared" si="72"/>
        <v>177310.9243697479</v>
      </c>
      <c r="O77" s="135">
        <f t="shared" si="73"/>
        <v>33689.075630252104</v>
      </c>
      <c r="P77" s="95">
        <v>211000</v>
      </c>
      <c r="Q77" s="145">
        <f t="shared" si="74"/>
        <v>178991.59663865546</v>
      </c>
      <c r="R77" s="135">
        <f t="shared" si="75"/>
        <v>34008.403361344535</v>
      </c>
      <c r="S77" s="95">
        <v>213000</v>
      </c>
      <c r="T77" s="69"/>
      <c r="U77" s="69"/>
      <c r="V77" s="69"/>
      <c r="W77" s="69"/>
      <c r="X77" s="69"/>
      <c r="Y77" s="69"/>
    </row>
    <row r="78" spans="1:25" customFormat="1" ht="15.75" customHeight="1" x14ac:dyDescent="0.3">
      <c r="A78" s="89" t="s">
        <v>264</v>
      </c>
      <c r="B78" s="96" t="s">
        <v>605</v>
      </c>
      <c r="C78" s="96" t="s">
        <v>605</v>
      </c>
      <c r="D78" s="182" t="s">
        <v>605</v>
      </c>
      <c r="E78" s="96" t="s">
        <v>605</v>
      </c>
      <c r="F78" s="96" t="s">
        <v>605</v>
      </c>
      <c r="G78" s="106" t="s">
        <v>605</v>
      </c>
      <c r="H78" s="96" t="s">
        <v>605</v>
      </c>
      <c r="I78" s="96" t="s">
        <v>605</v>
      </c>
      <c r="J78" s="96" t="s">
        <v>605</v>
      </c>
      <c r="K78" s="145">
        <f t="shared" si="66"/>
        <v>636974.78991596645</v>
      </c>
      <c r="L78" s="135">
        <f t="shared" si="67"/>
        <v>121025.21008403362</v>
      </c>
      <c r="M78" s="108">
        <v>758000</v>
      </c>
      <c r="N78" s="96" t="s">
        <v>605</v>
      </c>
      <c r="O78" s="96" t="s">
        <v>605</v>
      </c>
      <c r="P78" s="96" t="s">
        <v>605</v>
      </c>
      <c r="Q78" s="96" t="s">
        <v>605</v>
      </c>
      <c r="R78" s="96" t="s">
        <v>605</v>
      </c>
      <c r="S78" s="96" t="s">
        <v>605</v>
      </c>
      <c r="T78" s="69"/>
      <c r="U78" s="69"/>
      <c r="V78" s="69"/>
      <c r="W78" s="69"/>
      <c r="X78" s="69"/>
      <c r="Y78" s="69"/>
    </row>
    <row r="79" spans="1:25" s="60" customFormat="1" ht="31.5" customHeight="1" outlineLevel="1" x14ac:dyDescent="0.25">
      <c r="A79" s="90" t="s">
        <v>265</v>
      </c>
      <c r="B79" s="145">
        <v>45378.151260504201</v>
      </c>
      <c r="C79" s="135">
        <f t="shared" si="76"/>
        <v>8621.8487394957974</v>
      </c>
      <c r="D79" s="181">
        <f t="shared" ref="D79:D91" si="82">+B79+C79</f>
        <v>54000</v>
      </c>
      <c r="E79" s="145">
        <v>34453.781512605041</v>
      </c>
      <c r="F79" s="135">
        <f t="shared" si="78"/>
        <v>6546.2184873949582</v>
      </c>
      <c r="G79" s="105">
        <f t="shared" ref="G79:G91" si="83">+E79+F79</f>
        <v>41000</v>
      </c>
      <c r="H79" s="145">
        <v>41176.470588235294</v>
      </c>
      <c r="I79" s="135">
        <f t="shared" si="80"/>
        <v>7823.5294117647063</v>
      </c>
      <c r="J79" s="122">
        <f t="shared" ref="J79:J82" si="84">+H79+I79</f>
        <v>49000</v>
      </c>
      <c r="K79" s="145">
        <f t="shared" si="66"/>
        <v>51260.504201680676</v>
      </c>
      <c r="L79" s="135">
        <f t="shared" si="67"/>
        <v>9739.495798319329</v>
      </c>
      <c r="M79" s="108">
        <v>61000</v>
      </c>
      <c r="N79" s="145">
        <f t="shared" ref="N79:N81" si="85">P79/1.19</f>
        <v>36134.45378151261</v>
      </c>
      <c r="O79" s="135">
        <f t="shared" si="73"/>
        <v>6865.5462184873959</v>
      </c>
      <c r="P79" s="95">
        <v>43000</v>
      </c>
      <c r="Q79" s="145">
        <f t="shared" ref="Q79:Q81" si="86">S79/1.19</f>
        <v>36974.789915966387</v>
      </c>
      <c r="R79" s="135">
        <f t="shared" ref="R79:R81" si="87">Q79*0.19</f>
        <v>7025.2100840336134</v>
      </c>
      <c r="S79" s="95">
        <v>44000</v>
      </c>
      <c r="T79" s="69"/>
      <c r="U79" s="69"/>
      <c r="V79" s="69"/>
      <c r="W79" s="69"/>
      <c r="X79" s="69"/>
      <c r="Y79" s="69"/>
    </row>
    <row r="80" spans="1:25" s="57" customFormat="1" ht="15.75" customHeight="1" outlineLevel="1" x14ac:dyDescent="0.25">
      <c r="A80" s="89" t="s">
        <v>266</v>
      </c>
      <c r="B80" s="145">
        <v>31932.773109243699</v>
      </c>
      <c r="C80" s="135">
        <f t="shared" si="76"/>
        <v>6067.226890756303</v>
      </c>
      <c r="D80" s="181">
        <f t="shared" si="82"/>
        <v>38000</v>
      </c>
      <c r="E80" s="145">
        <v>24369.747899159665</v>
      </c>
      <c r="F80" s="135">
        <f t="shared" si="78"/>
        <v>4630.2521008403364</v>
      </c>
      <c r="G80" s="105">
        <f t="shared" si="83"/>
        <v>29000</v>
      </c>
      <c r="H80" s="145">
        <v>29411.764705882353</v>
      </c>
      <c r="I80" s="135">
        <f t="shared" si="80"/>
        <v>5588.2352941176468</v>
      </c>
      <c r="J80" s="122">
        <f t="shared" si="84"/>
        <v>35000</v>
      </c>
      <c r="K80" s="145">
        <f t="shared" si="66"/>
        <v>36134.45378151261</v>
      </c>
      <c r="L80" s="135">
        <f t="shared" si="67"/>
        <v>6865.5462184873959</v>
      </c>
      <c r="M80" s="108">
        <v>43000</v>
      </c>
      <c r="N80" s="145">
        <f t="shared" si="85"/>
        <v>25210.084033613446</v>
      </c>
      <c r="O80" s="135">
        <f t="shared" si="73"/>
        <v>4789.9159663865548</v>
      </c>
      <c r="P80" s="95">
        <v>30000</v>
      </c>
      <c r="Q80" s="145">
        <f t="shared" si="86"/>
        <v>25210.084033613446</v>
      </c>
      <c r="R80" s="135">
        <f t="shared" si="87"/>
        <v>4789.9159663865548</v>
      </c>
      <c r="S80" s="95">
        <v>30000</v>
      </c>
      <c r="T80" s="69"/>
      <c r="U80" s="69"/>
      <c r="V80" s="69"/>
      <c r="W80" s="69"/>
      <c r="X80" s="69"/>
      <c r="Y80" s="69"/>
    </row>
    <row r="81" spans="1:25" s="57" customFormat="1" ht="15.75" customHeight="1" outlineLevel="1" x14ac:dyDescent="0.25">
      <c r="A81" s="89" t="s">
        <v>267</v>
      </c>
      <c r="B81" s="145">
        <v>22689.0756302521</v>
      </c>
      <c r="C81" s="135">
        <f t="shared" si="76"/>
        <v>4310.9243697478987</v>
      </c>
      <c r="D81" s="181">
        <f t="shared" si="82"/>
        <v>27000</v>
      </c>
      <c r="E81" s="145">
        <v>15966.386554621849</v>
      </c>
      <c r="F81" s="135">
        <f t="shared" si="78"/>
        <v>3033.6134453781515</v>
      </c>
      <c r="G81" s="105">
        <f t="shared" si="83"/>
        <v>19000</v>
      </c>
      <c r="H81" s="145">
        <v>46218.487394957985</v>
      </c>
      <c r="I81" s="135">
        <f t="shared" si="80"/>
        <v>8781.5126050420167</v>
      </c>
      <c r="J81" s="122">
        <f t="shared" si="84"/>
        <v>55000</v>
      </c>
      <c r="K81" s="145">
        <f t="shared" si="66"/>
        <v>57142.857142857145</v>
      </c>
      <c r="L81" s="135">
        <f t="shared" si="67"/>
        <v>10857.142857142857</v>
      </c>
      <c r="M81" s="108">
        <v>68000</v>
      </c>
      <c r="N81" s="145">
        <f t="shared" si="85"/>
        <v>40336.134453781517</v>
      </c>
      <c r="O81" s="135">
        <f t="shared" si="73"/>
        <v>7663.8655462184879</v>
      </c>
      <c r="P81" s="95">
        <v>48000</v>
      </c>
      <c r="Q81" s="145">
        <f t="shared" si="86"/>
        <v>41176.470588235294</v>
      </c>
      <c r="R81" s="135">
        <f t="shared" si="87"/>
        <v>7823.5294117647063</v>
      </c>
      <c r="S81" s="95">
        <v>49000</v>
      </c>
      <c r="T81" s="69"/>
      <c r="U81" s="69"/>
      <c r="V81" s="69"/>
      <c r="W81" s="69"/>
      <c r="X81" s="69"/>
      <c r="Y81" s="69"/>
    </row>
    <row r="82" spans="1:25" s="57" customFormat="1" ht="15.75" customHeight="1" outlineLevel="1" x14ac:dyDescent="0.25">
      <c r="A82" s="89" t="s">
        <v>268</v>
      </c>
      <c r="B82" s="145">
        <v>245378.15126050421</v>
      </c>
      <c r="C82" s="135">
        <f t="shared" si="76"/>
        <v>46621.848739495799</v>
      </c>
      <c r="D82" s="181">
        <f t="shared" si="82"/>
        <v>292000</v>
      </c>
      <c r="E82" s="145">
        <v>126050.42016806723</v>
      </c>
      <c r="F82" s="135">
        <f t="shared" si="78"/>
        <v>23949.579831932773</v>
      </c>
      <c r="G82" s="105">
        <f t="shared" si="83"/>
        <v>150000</v>
      </c>
      <c r="H82" s="145">
        <v>154621.84873949579</v>
      </c>
      <c r="I82" s="135">
        <f t="shared" si="80"/>
        <v>29378.151260504201</v>
      </c>
      <c r="J82" s="122">
        <f t="shared" si="84"/>
        <v>184000</v>
      </c>
      <c r="K82" s="96" t="s">
        <v>605</v>
      </c>
      <c r="L82" s="96" t="s">
        <v>605</v>
      </c>
      <c r="M82" s="109" t="s">
        <v>605</v>
      </c>
      <c r="N82" s="96" t="s">
        <v>605</v>
      </c>
      <c r="O82" s="96" t="s">
        <v>605</v>
      </c>
      <c r="P82" s="96" t="s">
        <v>605</v>
      </c>
      <c r="Q82" s="96" t="s">
        <v>605</v>
      </c>
      <c r="R82" s="96" t="s">
        <v>605</v>
      </c>
      <c r="S82" s="96" t="s">
        <v>605</v>
      </c>
      <c r="T82" s="69"/>
      <c r="U82" s="69"/>
      <c r="V82" s="69"/>
      <c r="W82" s="69"/>
      <c r="X82" s="69"/>
      <c r="Y82" s="69"/>
    </row>
    <row r="83" spans="1:25" s="57" customFormat="1" ht="15.75" customHeight="1" outlineLevel="1" x14ac:dyDescent="0.25">
      <c r="A83" s="89" t="s">
        <v>269</v>
      </c>
      <c r="B83" s="145">
        <v>81512.605042016818</v>
      </c>
      <c r="C83" s="135">
        <f t="shared" si="76"/>
        <v>15487.394957983195</v>
      </c>
      <c r="D83" s="181">
        <f t="shared" si="82"/>
        <v>97000.000000000015</v>
      </c>
      <c r="E83" s="145">
        <v>61344.537815126052</v>
      </c>
      <c r="F83" s="135">
        <f t="shared" si="78"/>
        <v>11655.46218487395</v>
      </c>
      <c r="G83" s="105">
        <f t="shared" si="83"/>
        <v>73000</v>
      </c>
      <c r="H83" s="96" t="s">
        <v>605</v>
      </c>
      <c r="I83" s="96" t="s">
        <v>605</v>
      </c>
      <c r="J83" s="123" t="s">
        <v>605</v>
      </c>
      <c r="K83" s="96" t="s">
        <v>605</v>
      </c>
      <c r="L83" s="96" t="s">
        <v>605</v>
      </c>
      <c r="M83" s="109" t="s">
        <v>605</v>
      </c>
      <c r="N83" s="96" t="s">
        <v>605</v>
      </c>
      <c r="O83" s="96" t="s">
        <v>605</v>
      </c>
      <c r="P83" s="96" t="s">
        <v>605</v>
      </c>
      <c r="Q83" s="96" t="s">
        <v>605</v>
      </c>
      <c r="R83" s="96" t="s">
        <v>605</v>
      </c>
      <c r="S83" s="96" t="s">
        <v>605</v>
      </c>
      <c r="T83" s="69"/>
      <c r="U83" s="69"/>
      <c r="V83" s="69"/>
      <c r="W83" s="69"/>
      <c r="X83" s="69"/>
      <c r="Y83" s="69"/>
    </row>
    <row r="84" spans="1:25" s="57" customFormat="1" ht="15.75" customHeight="1" outlineLevel="1" x14ac:dyDescent="0.25">
      <c r="A84" s="89" t="s">
        <v>270</v>
      </c>
      <c r="B84" s="145">
        <v>79831.932773109249</v>
      </c>
      <c r="C84" s="135">
        <f t="shared" si="76"/>
        <v>15168.067226890758</v>
      </c>
      <c r="D84" s="181">
        <f t="shared" si="82"/>
        <v>95000</v>
      </c>
      <c r="E84" s="145">
        <v>56302.521008403361</v>
      </c>
      <c r="F84" s="135">
        <f t="shared" si="78"/>
        <v>10697.478991596639</v>
      </c>
      <c r="G84" s="105">
        <f t="shared" si="83"/>
        <v>67000</v>
      </c>
      <c r="H84" s="145">
        <v>73109.243697478989</v>
      </c>
      <c r="I84" s="135">
        <f t="shared" ref="I84:I87" si="88">H84*0.19</f>
        <v>13890.756302521007</v>
      </c>
      <c r="J84" s="122">
        <f t="shared" ref="J84:J87" si="89">+H84+I84</f>
        <v>87000</v>
      </c>
      <c r="K84" s="145">
        <f t="shared" ref="K84:K85" si="90">M84/1.19</f>
        <v>82352.941176470587</v>
      </c>
      <c r="L84" s="135">
        <f t="shared" ref="L84:L85" si="91">K84*0.19</f>
        <v>15647.058823529413</v>
      </c>
      <c r="M84" s="108">
        <v>98000</v>
      </c>
      <c r="N84" s="145">
        <f t="shared" ref="N84:N91" si="92">P84/1.19</f>
        <v>58823.529411764706</v>
      </c>
      <c r="O84" s="135">
        <f t="shared" ref="O84:O91" si="93">N84*0.19</f>
        <v>11176.470588235294</v>
      </c>
      <c r="P84" s="95">
        <v>70000</v>
      </c>
      <c r="Q84" s="145">
        <f t="shared" ref="Q84:Q91" si="94">S84/1.19</f>
        <v>59663.865546218491</v>
      </c>
      <c r="R84" s="135">
        <f t="shared" ref="R84:R91" si="95">Q84*0.19</f>
        <v>11336.134453781513</v>
      </c>
      <c r="S84" s="95">
        <v>71000</v>
      </c>
      <c r="T84" s="69"/>
      <c r="U84" s="69"/>
      <c r="V84" s="69"/>
      <c r="W84" s="69"/>
      <c r="X84" s="69"/>
      <c r="Y84" s="69"/>
    </row>
    <row r="85" spans="1:25" s="57" customFormat="1" ht="15.75" customHeight="1" outlineLevel="1" x14ac:dyDescent="0.25">
      <c r="A85" s="89" t="s">
        <v>271</v>
      </c>
      <c r="B85" s="145">
        <v>227731.09243697481</v>
      </c>
      <c r="C85" s="135">
        <f t="shared" si="76"/>
        <v>43268.907563025212</v>
      </c>
      <c r="D85" s="181">
        <f t="shared" si="82"/>
        <v>271000</v>
      </c>
      <c r="E85" s="145">
        <v>225210.08403361344</v>
      </c>
      <c r="F85" s="135">
        <f t="shared" si="78"/>
        <v>42789.915966386558</v>
      </c>
      <c r="G85" s="105">
        <f t="shared" si="83"/>
        <v>268000</v>
      </c>
      <c r="H85" s="145">
        <v>227731.09243697481</v>
      </c>
      <c r="I85" s="135">
        <f t="shared" si="88"/>
        <v>43268.907563025212</v>
      </c>
      <c r="J85" s="122">
        <f t="shared" si="89"/>
        <v>271000</v>
      </c>
      <c r="K85" s="145">
        <f t="shared" si="90"/>
        <v>227731.09243697481</v>
      </c>
      <c r="L85" s="135">
        <f t="shared" si="91"/>
        <v>43268.907563025212</v>
      </c>
      <c r="M85" s="108">
        <v>271000</v>
      </c>
      <c r="N85" s="145">
        <f t="shared" si="92"/>
        <v>226050.42016806724</v>
      </c>
      <c r="O85" s="135">
        <f t="shared" si="93"/>
        <v>42949.579831932773</v>
      </c>
      <c r="P85" s="95">
        <v>269000</v>
      </c>
      <c r="Q85" s="145">
        <f t="shared" si="94"/>
        <v>228571.42857142858</v>
      </c>
      <c r="R85" s="135">
        <f t="shared" si="95"/>
        <v>43428.571428571428</v>
      </c>
      <c r="S85" s="95">
        <v>272000</v>
      </c>
      <c r="T85" s="69"/>
      <c r="U85" s="69"/>
      <c r="V85" s="69"/>
      <c r="W85" s="69"/>
      <c r="X85" s="69"/>
      <c r="Y85" s="69"/>
    </row>
    <row r="86" spans="1:25" s="57" customFormat="1" ht="15.75" customHeight="1" outlineLevel="1" x14ac:dyDescent="0.25">
      <c r="A86" s="89" t="s">
        <v>590</v>
      </c>
      <c r="B86" s="145">
        <v>57142.857142857145</v>
      </c>
      <c r="C86" s="135">
        <f t="shared" si="76"/>
        <v>10857.142857142857</v>
      </c>
      <c r="D86" s="181">
        <f t="shared" si="82"/>
        <v>68000</v>
      </c>
      <c r="E86" s="145">
        <v>42857.142857142862</v>
      </c>
      <c r="F86" s="135">
        <f t="shared" si="78"/>
        <v>8142.857142857144</v>
      </c>
      <c r="G86" s="105">
        <f t="shared" si="83"/>
        <v>51000.000000000007</v>
      </c>
      <c r="H86" s="145">
        <v>41176.470588235294</v>
      </c>
      <c r="I86" s="135">
        <f t="shared" si="88"/>
        <v>7823.5294117647063</v>
      </c>
      <c r="J86" s="122">
        <f t="shared" si="89"/>
        <v>49000</v>
      </c>
      <c r="K86" s="96" t="s">
        <v>605</v>
      </c>
      <c r="L86" s="96" t="s">
        <v>605</v>
      </c>
      <c r="M86" s="109" t="s">
        <v>605</v>
      </c>
      <c r="N86" s="145">
        <f t="shared" si="92"/>
        <v>26890.756302521011</v>
      </c>
      <c r="O86" s="135">
        <f t="shared" si="93"/>
        <v>5109.2436974789925</v>
      </c>
      <c r="P86" s="95">
        <v>32000</v>
      </c>
      <c r="Q86" s="145">
        <f t="shared" si="94"/>
        <v>27731.092436974792</v>
      </c>
      <c r="R86" s="135">
        <f t="shared" si="95"/>
        <v>5268.9075630252109</v>
      </c>
      <c r="S86" s="95">
        <v>33000</v>
      </c>
      <c r="T86" s="69"/>
      <c r="U86" s="69"/>
      <c r="V86" s="69"/>
      <c r="W86" s="69"/>
      <c r="X86" s="69"/>
      <c r="Y86" s="69"/>
    </row>
    <row r="87" spans="1:25" s="57" customFormat="1" ht="15.75" customHeight="1" outlineLevel="1" x14ac:dyDescent="0.25">
      <c r="A87" s="89" t="s">
        <v>272</v>
      </c>
      <c r="B87" s="145">
        <v>131932.77310924372</v>
      </c>
      <c r="C87" s="135">
        <f t="shared" si="76"/>
        <v>25067.226890756305</v>
      </c>
      <c r="D87" s="181">
        <f t="shared" si="82"/>
        <v>157000.00000000003</v>
      </c>
      <c r="E87" s="145">
        <v>99159.663865546216</v>
      </c>
      <c r="F87" s="135">
        <f t="shared" si="78"/>
        <v>18840.336134453781</v>
      </c>
      <c r="G87" s="105">
        <f t="shared" si="83"/>
        <v>118000</v>
      </c>
      <c r="H87" s="145">
        <v>341176.4705882353</v>
      </c>
      <c r="I87" s="135">
        <f t="shared" si="88"/>
        <v>64823.529411764706</v>
      </c>
      <c r="J87" s="122">
        <f t="shared" si="89"/>
        <v>406000</v>
      </c>
      <c r="K87" s="145">
        <f t="shared" ref="K87:K92" si="96">M87/1.19</f>
        <v>476470.58823529416</v>
      </c>
      <c r="L87" s="135">
        <f t="shared" ref="L87:L92" si="97">K87*0.19</f>
        <v>90529.411764705888</v>
      </c>
      <c r="M87" s="108">
        <v>567000</v>
      </c>
      <c r="N87" s="145">
        <f t="shared" si="92"/>
        <v>338655.46218487399</v>
      </c>
      <c r="O87" s="135">
        <f t="shared" si="93"/>
        <v>64344.537815126059</v>
      </c>
      <c r="P87" s="95">
        <v>403000</v>
      </c>
      <c r="Q87" s="145">
        <f t="shared" si="94"/>
        <v>342016.80672268907</v>
      </c>
      <c r="R87" s="135">
        <f t="shared" si="95"/>
        <v>64983.193277310922</v>
      </c>
      <c r="S87" s="95">
        <v>407000</v>
      </c>
      <c r="T87" s="69"/>
      <c r="U87" s="69"/>
      <c r="V87" s="69"/>
      <c r="W87" s="69"/>
      <c r="X87" s="69"/>
      <c r="Y87" s="69"/>
    </row>
    <row r="88" spans="1:25" s="57" customFormat="1" ht="15.75" customHeight="1" outlineLevel="1" x14ac:dyDescent="0.25">
      <c r="A88" s="89" t="s">
        <v>273</v>
      </c>
      <c r="B88" s="145">
        <v>190756.30252100842</v>
      </c>
      <c r="C88" s="135">
        <f t="shared" si="76"/>
        <v>36243.697478991598</v>
      </c>
      <c r="D88" s="181">
        <f t="shared" si="82"/>
        <v>227000</v>
      </c>
      <c r="E88" s="145">
        <v>142857.14285714287</v>
      </c>
      <c r="F88" s="135">
        <f t="shared" si="78"/>
        <v>27142.857142857145</v>
      </c>
      <c r="G88" s="105">
        <f t="shared" si="83"/>
        <v>170000</v>
      </c>
      <c r="H88" s="96" t="s">
        <v>605</v>
      </c>
      <c r="I88" s="96" t="s">
        <v>605</v>
      </c>
      <c r="J88" s="123" t="s">
        <v>605</v>
      </c>
      <c r="K88" s="145">
        <f t="shared" si="96"/>
        <v>453781.51260504202</v>
      </c>
      <c r="L88" s="135">
        <f t="shared" si="97"/>
        <v>86218.487394957992</v>
      </c>
      <c r="M88" s="108">
        <v>540000</v>
      </c>
      <c r="N88" s="145">
        <f t="shared" si="92"/>
        <v>321848.73949579831</v>
      </c>
      <c r="O88" s="135">
        <f t="shared" si="93"/>
        <v>61151.26050420168</v>
      </c>
      <c r="P88" s="95">
        <v>383000</v>
      </c>
      <c r="Q88" s="145">
        <f t="shared" si="94"/>
        <v>325210.08403361344</v>
      </c>
      <c r="R88" s="135">
        <f t="shared" si="95"/>
        <v>61789.915966386558</v>
      </c>
      <c r="S88" s="95">
        <v>387000</v>
      </c>
      <c r="T88" s="69"/>
      <c r="U88" s="69"/>
      <c r="V88" s="69"/>
      <c r="W88" s="69"/>
      <c r="X88" s="69"/>
      <c r="Y88" s="69"/>
    </row>
    <row r="89" spans="1:25" s="57" customFormat="1" ht="15.75" customHeight="1" outlineLevel="1" x14ac:dyDescent="0.25">
      <c r="A89" s="89" t="s">
        <v>274</v>
      </c>
      <c r="B89" s="145">
        <v>290756.30252100842</v>
      </c>
      <c r="C89" s="135">
        <f t="shared" si="76"/>
        <v>55243.697478991598</v>
      </c>
      <c r="D89" s="181">
        <f t="shared" si="82"/>
        <v>346000</v>
      </c>
      <c r="E89" s="145">
        <v>111764.70588235295</v>
      </c>
      <c r="F89" s="135">
        <f t="shared" si="78"/>
        <v>21235.294117647059</v>
      </c>
      <c r="G89" s="105">
        <f t="shared" si="83"/>
        <v>133000</v>
      </c>
      <c r="H89" s="145">
        <v>743697.47899159673</v>
      </c>
      <c r="I89" s="135">
        <f t="shared" ref="I89:I91" si="98">H89*0.19</f>
        <v>141302.52100840339</v>
      </c>
      <c r="J89" s="122">
        <f t="shared" ref="J89:J91" si="99">+H89+I89</f>
        <v>885000.00000000012</v>
      </c>
      <c r="K89" s="145">
        <f t="shared" si="96"/>
        <v>927731.09243697487</v>
      </c>
      <c r="L89" s="135">
        <f t="shared" si="97"/>
        <v>176268.90756302522</v>
      </c>
      <c r="M89" s="108">
        <v>1104000</v>
      </c>
      <c r="N89" s="145">
        <f t="shared" si="92"/>
        <v>658823.5294117647</v>
      </c>
      <c r="O89" s="135">
        <f t="shared" si="93"/>
        <v>125176.4705882353</v>
      </c>
      <c r="P89" s="95">
        <v>784000</v>
      </c>
      <c r="Q89" s="145">
        <f t="shared" si="94"/>
        <v>665546.21848739497</v>
      </c>
      <c r="R89" s="135">
        <f t="shared" si="95"/>
        <v>126453.78151260504</v>
      </c>
      <c r="S89" s="95">
        <v>792000</v>
      </c>
      <c r="T89" s="69"/>
      <c r="U89" s="69"/>
      <c r="V89" s="69"/>
      <c r="W89" s="69"/>
      <c r="X89" s="69"/>
      <c r="Y89" s="69"/>
    </row>
    <row r="90" spans="1:25" customFormat="1" ht="15.75" customHeight="1" x14ac:dyDescent="0.3">
      <c r="A90" s="89" t="s">
        <v>591</v>
      </c>
      <c r="B90" s="145">
        <v>81512.605042016818</v>
      </c>
      <c r="C90" s="135">
        <f t="shared" si="76"/>
        <v>15487.394957983195</v>
      </c>
      <c r="D90" s="181">
        <f t="shared" si="82"/>
        <v>97000.000000000015</v>
      </c>
      <c r="E90" s="145">
        <v>61344.537815126052</v>
      </c>
      <c r="F90" s="135">
        <f t="shared" si="78"/>
        <v>11655.46218487395</v>
      </c>
      <c r="G90" s="105">
        <f t="shared" si="83"/>
        <v>73000</v>
      </c>
      <c r="H90" s="145">
        <v>40336.134453781517</v>
      </c>
      <c r="I90" s="135">
        <f t="shared" si="98"/>
        <v>7663.8655462184879</v>
      </c>
      <c r="J90" s="122">
        <f t="shared" si="99"/>
        <v>48000.000000000007</v>
      </c>
      <c r="K90" s="145">
        <f t="shared" si="96"/>
        <v>48739.495798319331</v>
      </c>
      <c r="L90" s="135">
        <f t="shared" si="97"/>
        <v>9260.5042016806728</v>
      </c>
      <c r="M90" s="108">
        <v>58000</v>
      </c>
      <c r="N90" s="145">
        <f t="shared" si="92"/>
        <v>34453.781512605041</v>
      </c>
      <c r="O90" s="135">
        <f t="shared" si="93"/>
        <v>6546.2184873949582</v>
      </c>
      <c r="P90" s="95">
        <v>41000</v>
      </c>
      <c r="Q90" s="145">
        <f t="shared" si="94"/>
        <v>34453.781512605041</v>
      </c>
      <c r="R90" s="135">
        <f t="shared" si="95"/>
        <v>6546.2184873949582</v>
      </c>
      <c r="S90" s="95">
        <v>41000</v>
      </c>
      <c r="T90" s="69"/>
      <c r="U90" s="69"/>
      <c r="V90" s="69"/>
      <c r="W90" s="69"/>
      <c r="X90" s="69"/>
      <c r="Y90" s="69"/>
    </row>
    <row r="91" spans="1:25" s="57" customFormat="1" ht="15.75" customHeight="1" outlineLevel="1" x14ac:dyDescent="0.25">
      <c r="A91" s="89" t="s">
        <v>275</v>
      </c>
      <c r="B91" s="145">
        <v>34453.781512605041</v>
      </c>
      <c r="C91" s="135">
        <f t="shared" si="76"/>
        <v>6546.2184873949582</v>
      </c>
      <c r="D91" s="181">
        <f t="shared" si="82"/>
        <v>41000</v>
      </c>
      <c r="E91" s="145">
        <v>26050.420168067227</v>
      </c>
      <c r="F91" s="135">
        <f t="shared" si="78"/>
        <v>4949.5798319327732</v>
      </c>
      <c r="G91" s="105">
        <f t="shared" si="83"/>
        <v>31000</v>
      </c>
      <c r="H91" s="145">
        <v>10924.36974789916</v>
      </c>
      <c r="I91" s="135">
        <f t="shared" si="98"/>
        <v>2075.6302521008406</v>
      </c>
      <c r="J91" s="122">
        <f t="shared" si="99"/>
        <v>13000</v>
      </c>
      <c r="K91" s="145">
        <f t="shared" si="96"/>
        <v>9243.6974789915967</v>
      </c>
      <c r="L91" s="135">
        <f t="shared" si="97"/>
        <v>1756.3025210084033</v>
      </c>
      <c r="M91" s="108">
        <v>11000</v>
      </c>
      <c r="N91" s="145">
        <f t="shared" si="92"/>
        <v>6722.6890756302528</v>
      </c>
      <c r="O91" s="135">
        <f t="shared" si="93"/>
        <v>1277.3109243697481</v>
      </c>
      <c r="P91" s="95">
        <v>8000</v>
      </c>
      <c r="Q91" s="145">
        <f t="shared" si="94"/>
        <v>6722.6890756302528</v>
      </c>
      <c r="R91" s="135">
        <f t="shared" si="95"/>
        <v>1277.3109243697481</v>
      </c>
      <c r="S91" s="95">
        <v>8000</v>
      </c>
      <c r="T91" s="69"/>
      <c r="U91" s="69"/>
      <c r="V91" s="69"/>
      <c r="W91" s="69"/>
      <c r="X91" s="69"/>
      <c r="Y91" s="69"/>
    </row>
    <row r="92" spans="1:25" s="57" customFormat="1" ht="15.75" customHeight="1" outlineLevel="1" x14ac:dyDescent="0.25">
      <c r="A92" s="89" t="s">
        <v>276</v>
      </c>
      <c r="B92" s="96" t="s">
        <v>605</v>
      </c>
      <c r="C92" s="96" t="s">
        <v>605</v>
      </c>
      <c r="D92" s="182" t="s">
        <v>605</v>
      </c>
      <c r="E92" s="96" t="s">
        <v>605</v>
      </c>
      <c r="F92" s="96" t="s">
        <v>605</v>
      </c>
      <c r="G92" s="106" t="s">
        <v>605</v>
      </c>
      <c r="H92" s="96" t="s">
        <v>605</v>
      </c>
      <c r="I92" s="96" t="s">
        <v>605</v>
      </c>
      <c r="J92" s="123" t="s">
        <v>605</v>
      </c>
      <c r="K92" s="145">
        <f t="shared" si="96"/>
        <v>636974.78991596645</v>
      </c>
      <c r="L92" s="135">
        <f t="shared" si="97"/>
        <v>121025.21008403362</v>
      </c>
      <c r="M92" s="108">
        <v>758000</v>
      </c>
      <c r="N92" s="96" t="s">
        <v>605</v>
      </c>
      <c r="O92" s="96" t="s">
        <v>605</v>
      </c>
      <c r="P92" s="96" t="s">
        <v>605</v>
      </c>
      <c r="Q92" s="96" t="s">
        <v>605</v>
      </c>
      <c r="R92" s="96" t="s">
        <v>605</v>
      </c>
      <c r="S92" s="96" t="s">
        <v>605</v>
      </c>
      <c r="T92" s="69"/>
      <c r="U92" s="69"/>
      <c r="V92" s="69"/>
      <c r="W92" s="69"/>
      <c r="X92" s="69"/>
      <c r="Y92" s="69"/>
    </row>
    <row r="93" spans="1:25" s="57" customFormat="1" ht="15.6" outlineLevel="1" x14ac:dyDescent="0.3">
      <c r="A93" s="153" t="s">
        <v>177</v>
      </c>
      <c r="B93" s="173">
        <f>SUM(B38:B92)</f>
        <v>6738655.084033615</v>
      </c>
      <c r="C93" s="173">
        <f>SUM(C38:C92)</f>
        <v>1280344.4659663865</v>
      </c>
      <c r="D93" s="183">
        <f t="shared" ref="D93" si="100">SUM(D38:D92)</f>
        <v>8018999.5499999998</v>
      </c>
      <c r="E93" s="183">
        <f>SUM(E38:E92)</f>
        <v>5807563.0252100825</v>
      </c>
      <c r="F93" s="183">
        <f t="shared" ref="F93:G93" si="101">SUM(F38:F92)</f>
        <v>1103436.9747899156</v>
      </c>
      <c r="G93" s="183">
        <f t="shared" si="101"/>
        <v>6911000</v>
      </c>
      <c r="H93" s="183">
        <f>SUM(H38:H92)</f>
        <v>8662184.8739495799</v>
      </c>
      <c r="I93" s="183">
        <f t="shared" ref="I93:J93" si="102">SUM(I38:I92)</f>
        <v>1645815.1260504203</v>
      </c>
      <c r="J93" s="183">
        <f t="shared" si="102"/>
        <v>10308000</v>
      </c>
      <c r="K93" s="173">
        <f>SUM(K38:K92)</f>
        <v>12418487.394957982</v>
      </c>
      <c r="L93" s="173">
        <f t="shared" ref="L93:M93" si="103">SUM(L38:L92)</f>
        <v>2359512.6050420171</v>
      </c>
      <c r="M93" s="173">
        <f t="shared" si="103"/>
        <v>14778000</v>
      </c>
      <c r="N93" s="173">
        <f>SUM(N38:N92)</f>
        <v>8806722.6890756302</v>
      </c>
      <c r="O93" s="173">
        <f t="shared" ref="O93:P93" si="104">SUM(O38:O92)</f>
        <v>1673277.3109243694</v>
      </c>
      <c r="P93" s="173">
        <f t="shared" si="104"/>
        <v>10480000</v>
      </c>
      <c r="Q93" s="173">
        <f>SUM(Q38:Q92)</f>
        <v>9034453.7815126013</v>
      </c>
      <c r="R93" s="173">
        <f t="shared" ref="R93:S93" si="105">SUM(R38:R92)</f>
        <v>1716546.2184873945</v>
      </c>
      <c r="S93" s="173">
        <f t="shared" si="105"/>
        <v>10751000</v>
      </c>
      <c r="T93" s="69"/>
      <c r="U93" s="69"/>
      <c r="V93" s="69"/>
      <c r="W93" s="69"/>
      <c r="X93" s="69"/>
      <c r="Y93" s="69"/>
    </row>
    <row r="94" spans="1:25" s="118" customFormat="1" ht="15.6" outlineLevel="1" x14ac:dyDescent="0.25">
      <c r="A94" s="170" t="s">
        <v>48</v>
      </c>
      <c r="B94" s="171"/>
      <c r="C94" s="171"/>
      <c r="D94" s="184"/>
      <c r="E94" s="150"/>
      <c r="F94" s="150"/>
      <c r="G94" s="151"/>
      <c r="H94" s="150"/>
      <c r="I94" s="150"/>
      <c r="J94" s="152"/>
      <c r="K94" s="150"/>
      <c r="L94" s="150"/>
      <c r="M94" s="151"/>
      <c r="N94" s="150"/>
      <c r="O94" s="150"/>
      <c r="P94" s="151"/>
      <c r="Q94" s="150"/>
      <c r="R94" s="150"/>
      <c r="S94" s="151"/>
      <c r="T94" s="119"/>
      <c r="U94" s="119"/>
      <c r="V94" s="119"/>
      <c r="W94" s="119"/>
      <c r="X94" s="119"/>
      <c r="Y94" s="119"/>
    </row>
    <row r="95" spans="1:25" s="57" customFormat="1" ht="15" outlineLevel="1" x14ac:dyDescent="0.25">
      <c r="A95" s="89" t="s">
        <v>277</v>
      </c>
      <c r="B95" s="145">
        <v>490756</v>
      </c>
      <c r="C95" s="135">
        <f t="shared" ref="C95:C150" si="106">B95*0.19</f>
        <v>93243.64</v>
      </c>
      <c r="D95" s="181">
        <f t="shared" ref="D95" si="107">+B95+C95</f>
        <v>583999.64</v>
      </c>
      <c r="E95" s="145">
        <v>368907.56302521011</v>
      </c>
      <c r="F95" s="135">
        <f t="shared" ref="F95:F99" si="108">E95*0.19</f>
        <v>70092.436974789918</v>
      </c>
      <c r="G95" s="105">
        <f>+E95+F95</f>
        <v>439000</v>
      </c>
      <c r="H95" s="96" t="s">
        <v>605</v>
      </c>
      <c r="I95" s="96" t="s">
        <v>605</v>
      </c>
      <c r="J95" s="123" t="s">
        <v>605</v>
      </c>
      <c r="K95" s="145">
        <f t="shared" ref="K95" si="109">M95/1.19</f>
        <v>507563.02521008404</v>
      </c>
      <c r="L95" s="135">
        <f t="shared" ref="L95:L135" si="110">K95*0.19</f>
        <v>96436.97478991597</v>
      </c>
      <c r="M95" s="108">
        <v>604000</v>
      </c>
      <c r="N95" s="145">
        <f t="shared" ref="N95" si="111">P95/1.19</f>
        <v>359663.86554621853</v>
      </c>
      <c r="O95" s="135">
        <f t="shared" ref="O95" si="112">N95*0.19</f>
        <v>68336.134453781517</v>
      </c>
      <c r="P95" s="95">
        <v>428000</v>
      </c>
      <c r="Q95" s="145">
        <f t="shared" ref="Q95" si="113">S95/1.19</f>
        <v>363865.54621848743</v>
      </c>
      <c r="R95" s="135">
        <f t="shared" ref="R95" si="114">Q95*0.19</f>
        <v>69134.45378151261</v>
      </c>
      <c r="S95" s="95">
        <v>433000</v>
      </c>
      <c r="T95" s="69"/>
      <c r="U95" s="69"/>
      <c r="V95" s="69"/>
      <c r="W95" s="69"/>
      <c r="X95" s="69"/>
      <c r="Y95" s="69"/>
    </row>
    <row r="96" spans="1:25" s="57" customFormat="1" ht="15" outlineLevel="1" x14ac:dyDescent="0.25">
      <c r="A96" s="89" t="s">
        <v>278</v>
      </c>
      <c r="B96" s="96" t="s">
        <v>605</v>
      </c>
      <c r="C96" s="96" t="s">
        <v>605</v>
      </c>
      <c r="D96" s="182" t="s">
        <v>605</v>
      </c>
      <c r="E96" s="96" t="s">
        <v>605</v>
      </c>
      <c r="F96" s="96" t="s">
        <v>605</v>
      </c>
      <c r="G96" s="96" t="s">
        <v>605</v>
      </c>
      <c r="H96" s="96" t="s">
        <v>605</v>
      </c>
      <c r="I96" s="96" t="s">
        <v>605</v>
      </c>
      <c r="J96" s="123" t="s">
        <v>605</v>
      </c>
      <c r="K96" s="96" t="s">
        <v>605</v>
      </c>
      <c r="L96" s="96" t="s">
        <v>605</v>
      </c>
      <c r="M96" s="109" t="s">
        <v>605</v>
      </c>
      <c r="N96" s="96" t="s">
        <v>605</v>
      </c>
      <c r="O96" s="96" t="s">
        <v>605</v>
      </c>
      <c r="P96" s="96" t="s">
        <v>605</v>
      </c>
      <c r="Q96" s="96" t="s">
        <v>605</v>
      </c>
      <c r="R96" s="96" t="s">
        <v>605</v>
      </c>
      <c r="S96" s="96" t="s">
        <v>605</v>
      </c>
      <c r="T96" s="69"/>
      <c r="U96" s="69"/>
      <c r="V96" s="69"/>
      <c r="W96" s="69"/>
      <c r="X96" s="69"/>
      <c r="Y96" s="69"/>
    </row>
    <row r="97" spans="1:25" s="57" customFormat="1" ht="15" outlineLevel="1" x14ac:dyDescent="0.25">
      <c r="A97" s="89" t="s">
        <v>279</v>
      </c>
      <c r="B97" s="145">
        <v>45378.151260504201</v>
      </c>
      <c r="C97" s="135">
        <f t="shared" si="106"/>
        <v>8621.8487394957974</v>
      </c>
      <c r="D97" s="181">
        <f t="shared" ref="D97:D127" si="115">+B97+C97</f>
        <v>54000</v>
      </c>
      <c r="E97" s="145">
        <v>45378.151260504201</v>
      </c>
      <c r="F97" s="135">
        <f t="shared" si="108"/>
        <v>8621.8487394957974</v>
      </c>
      <c r="G97" s="105">
        <f t="shared" ref="G97:G99" si="116">+E97+F97</f>
        <v>54000</v>
      </c>
      <c r="H97" s="96" t="s">
        <v>605</v>
      </c>
      <c r="I97" s="96" t="s">
        <v>605</v>
      </c>
      <c r="J97" s="123" t="s">
        <v>605</v>
      </c>
      <c r="K97" s="145">
        <f t="shared" ref="K97:K127" si="117">M97/1.19</f>
        <v>43697.478991596639</v>
      </c>
      <c r="L97" s="135">
        <f t="shared" si="110"/>
        <v>8302.5210084033624</v>
      </c>
      <c r="M97" s="134">
        <v>52000</v>
      </c>
      <c r="N97" s="145">
        <f t="shared" ref="N97:N127" si="118">P97/1.19</f>
        <v>34453.781512605041</v>
      </c>
      <c r="O97" s="135">
        <f t="shared" ref="O97:O127" si="119">N97*0.19</f>
        <v>6546.2184873949582</v>
      </c>
      <c r="P97" s="95">
        <v>41000</v>
      </c>
      <c r="Q97" s="145">
        <f t="shared" ref="Q97:Q127" si="120">S97/1.19</f>
        <v>34453.781512605041</v>
      </c>
      <c r="R97" s="135">
        <f t="shared" ref="R97:R127" si="121">Q97*0.19</f>
        <v>6546.2184873949582</v>
      </c>
      <c r="S97" s="95">
        <v>41000</v>
      </c>
      <c r="T97" s="69"/>
      <c r="U97" s="69"/>
      <c r="V97" s="69"/>
      <c r="W97" s="69"/>
      <c r="X97" s="69"/>
      <c r="Y97" s="69"/>
    </row>
    <row r="98" spans="1:25" s="57" customFormat="1" ht="15" outlineLevel="1" x14ac:dyDescent="0.25">
      <c r="A98" s="89" t="s">
        <v>280</v>
      </c>
      <c r="B98" s="145">
        <v>409243.69747899164</v>
      </c>
      <c r="C98" s="135">
        <f t="shared" si="106"/>
        <v>77756.302521008416</v>
      </c>
      <c r="D98" s="181">
        <f t="shared" si="115"/>
        <v>487000.00000000006</v>
      </c>
      <c r="E98" s="145">
        <v>307563.02521008404</v>
      </c>
      <c r="F98" s="135">
        <f t="shared" si="108"/>
        <v>58436.97478991597</v>
      </c>
      <c r="G98" s="105">
        <f t="shared" si="116"/>
        <v>366000</v>
      </c>
      <c r="H98" s="96" t="s">
        <v>605</v>
      </c>
      <c r="I98" s="96" t="s">
        <v>605</v>
      </c>
      <c r="J98" s="123" t="s">
        <v>605</v>
      </c>
      <c r="K98" s="145">
        <f t="shared" si="117"/>
        <v>43697.478991596639</v>
      </c>
      <c r="L98" s="135">
        <f t="shared" si="110"/>
        <v>8302.5210084033624</v>
      </c>
      <c r="M98" s="134">
        <v>52000</v>
      </c>
      <c r="N98" s="145">
        <f t="shared" si="118"/>
        <v>36134.45378151261</v>
      </c>
      <c r="O98" s="135">
        <f t="shared" si="119"/>
        <v>6865.5462184873959</v>
      </c>
      <c r="P98" s="95">
        <v>43000</v>
      </c>
      <c r="Q98" s="145">
        <f t="shared" si="120"/>
        <v>36974.789915966387</v>
      </c>
      <c r="R98" s="135">
        <f t="shared" si="121"/>
        <v>7025.2100840336134</v>
      </c>
      <c r="S98" s="95">
        <v>44000</v>
      </c>
      <c r="T98" s="69"/>
      <c r="U98" s="69"/>
      <c r="V98" s="69"/>
      <c r="W98" s="69"/>
      <c r="X98" s="69"/>
      <c r="Y98" s="69"/>
    </row>
    <row r="99" spans="1:25" s="57" customFormat="1" ht="15" outlineLevel="1" x14ac:dyDescent="0.25">
      <c r="A99" s="89" t="s">
        <v>281</v>
      </c>
      <c r="B99" s="145">
        <v>63865.546218487398</v>
      </c>
      <c r="C99" s="135">
        <f t="shared" si="106"/>
        <v>12134.453781512606</v>
      </c>
      <c r="D99" s="181">
        <f t="shared" si="115"/>
        <v>76000</v>
      </c>
      <c r="E99" s="145">
        <v>63025.210084033613</v>
      </c>
      <c r="F99" s="135">
        <f t="shared" si="108"/>
        <v>11974.789915966387</v>
      </c>
      <c r="G99" s="105">
        <f t="shared" si="116"/>
        <v>75000</v>
      </c>
      <c r="H99" s="96" t="s">
        <v>605</v>
      </c>
      <c r="I99" s="96" t="s">
        <v>605</v>
      </c>
      <c r="J99" s="123" t="s">
        <v>605</v>
      </c>
      <c r="K99" s="145">
        <f t="shared" si="117"/>
        <v>51260.504201680676</v>
      </c>
      <c r="L99" s="135">
        <f t="shared" si="110"/>
        <v>9739.495798319329</v>
      </c>
      <c r="M99" s="134">
        <v>61000</v>
      </c>
      <c r="N99" s="145">
        <f t="shared" si="118"/>
        <v>63025.210084033613</v>
      </c>
      <c r="O99" s="135">
        <f t="shared" si="119"/>
        <v>11974.789915966387</v>
      </c>
      <c r="P99" s="95">
        <v>75000</v>
      </c>
      <c r="Q99" s="145">
        <f t="shared" si="120"/>
        <v>63865.546218487398</v>
      </c>
      <c r="R99" s="135">
        <f t="shared" si="121"/>
        <v>12134.453781512606</v>
      </c>
      <c r="S99" s="95">
        <v>76000</v>
      </c>
      <c r="T99" s="69"/>
      <c r="U99" s="69"/>
      <c r="V99" s="69"/>
      <c r="W99" s="69"/>
      <c r="X99" s="69"/>
      <c r="Y99" s="69"/>
    </row>
    <row r="100" spans="1:25" s="57" customFormat="1" ht="15" outlineLevel="1" x14ac:dyDescent="0.25">
      <c r="A100" s="89" t="s">
        <v>282</v>
      </c>
      <c r="B100" s="145">
        <v>75630.252100840342</v>
      </c>
      <c r="C100" s="135">
        <f t="shared" si="106"/>
        <v>14369.747899159665</v>
      </c>
      <c r="D100" s="181">
        <f t="shared" si="115"/>
        <v>90000</v>
      </c>
      <c r="E100" s="96" t="s">
        <v>605</v>
      </c>
      <c r="F100" s="96" t="s">
        <v>605</v>
      </c>
      <c r="G100" s="106" t="s">
        <v>605</v>
      </c>
      <c r="H100" s="96" t="s">
        <v>605</v>
      </c>
      <c r="I100" s="96" t="s">
        <v>605</v>
      </c>
      <c r="J100" s="123" t="s">
        <v>605</v>
      </c>
      <c r="K100" s="145">
        <f t="shared" si="117"/>
        <v>121848.73949579832</v>
      </c>
      <c r="L100" s="135">
        <f t="shared" si="110"/>
        <v>23151.26050420168</v>
      </c>
      <c r="M100" s="134">
        <v>145000</v>
      </c>
      <c r="N100" s="145">
        <f t="shared" si="118"/>
        <v>108403.36134453781</v>
      </c>
      <c r="O100" s="135">
        <f t="shared" si="119"/>
        <v>20596.638655462186</v>
      </c>
      <c r="P100" s="95">
        <v>129000</v>
      </c>
      <c r="Q100" s="145">
        <f t="shared" si="120"/>
        <v>110084.03361344538</v>
      </c>
      <c r="R100" s="135">
        <f t="shared" si="121"/>
        <v>20915.966386554624</v>
      </c>
      <c r="S100" s="95">
        <v>131000</v>
      </c>
      <c r="T100" s="69"/>
      <c r="U100" s="69"/>
      <c r="V100" s="69"/>
      <c r="W100" s="69"/>
      <c r="X100" s="69"/>
      <c r="Y100" s="69"/>
    </row>
    <row r="101" spans="1:25" s="57" customFormat="1" ht="15" outlineLevel="1" x14ac:dyDescent="0.25">
      <c r="A101" s="89" t="s">
        <v>283</v>
      </c>
      <c r="B101" s="145">
        <v>145378.15126050421</v>
      </c>
      <c r="C101" s="135">
        <f t="shared" si="106"/>
        <v>27621.848739495799</v>
      </c>
      <c r="D101" s="181">
        <f t="shared" si="115"/>
        <v>173000</v>
      </c>
      <c r="E101" s="96" t="s">
        <v>605</v>
      </c>
      <c r="F101" s="96" t="s">
        <v>605</v>
      </c>
      <c r="G101" s="106" t="s">
        <v>605</v>
      </c>
      <c r="H101" s="96" t="s">
        <v>605</v>
      </c>
      <c r="I101" s="96" t="s">
        <v>605</v>
      </c>
      <c r="J101" s="123" t="s">
        <v>605</v>
      </c>
      <c r="K101" s="145">
        <f t="shared" si="117"/>
        <v>20168.067226890758</v>
      </c>
      <c r="L101" s="135">
        <f t="shared" si="110"/>
        <v>3831.932773109244</v>
      </c>
      <c r="M101" s="134">
        <v>24000</v>
      </c>
      <c r="N101" s="145">
        <f t="shared" si="118"/>
        <v>18487.394957983193</v>
      </c>
      <c r="O101" s="135">
        <f t="shared" si="119"/>
        <v>3512.6050420168067</v>
      </c>
      <c r="P101" s="95">
        <v>22000</v>
      </c>
      <c r="Q101" s="145">
        <f t="shared" si="120"/>
        <v>18487.394957983193</v>
      </c>
      <c r="R101" s="135">
        <f t="shared" si="121"/>
        <v>3512.6050420168067</v>
      </c>
      <c r="S101" s="95">
        <v>22000</v>
      </c>
      <c r="T101" s="69"/>
      <c r="U101" s="69"/>
      <c r="V101" s="69"/>
      <c r="W101" s="69"/>
      <c r="X101" s="69"/>
      <c r="Y101" s="69"/>
    </row>
    <row r="102" spans="1:25" s="57" customFormat="1" ht="15" outlineLevel="1" x14ac:dyDescent="0.25">
      <c r="A102" s="89" t="s">
        <v>284</v>
      </c>
      <c r="B102" s="145">
        <v>31932.773109243699</v>
      </c>
      <c r="C102" s="135">
        <f t="shared" si="106"/>
        <v>6067.226890756303</v>
      </c>
      <c r="D102" s="181">
        <f t="shared" si="115"/>
        <v>38000</v>
      </c>
      <c r="E102" s="145">
        <v>24369.747899159665</v>
      </c>
      <c r="F102" s="135">
        <f t="shared" ref="F102:F120" si="122">E102*0.19</f>
        <v>4630.2521008403364</v>
      </c>
      <c r="G102" s="105">
        <f t="shared" ref="G102:G105" si="123">+E102+F102</f>
        <v>29000</v>
      </c>
      <c r="H102" s="145">
        <v>318487.39495798323</v>
      </c>
      <c r="I102" s="135">
        <f t="shared" ref="I102:I104" si="124">H102*0.19</f>
        <v>60512.60504201681</v>
      </c>
      <c r="J102" s="122">
        <f t="shared" ref="J102" si="125">+H102+I102</f>
        <v>379000.00000000006</v>
      </c>
      <c r="K102" s="145">
        <f t="shared" si="117"/>
        <v>315966.38655462186</v>
      </c>
      <c r="L102" s="135">
        <f t="shared" si="110"/>
        <v>60033.613445378156</v>
      </c>
      <c r="M102" s="134">
        <v>376000</v>
      </c>
      <c r="N102" s="145">
        <f t="shared" si="118"/>
        <v>280672.26890756306</v>
      </c>
      <c r="O102" s="135">
        <f t="shared" si="119"/>
        <v>53327.731092436981</v>
      </c>
      <c r="P102" s="95">
        <v>334000</v>
      </c>
      <c r="Q102" s="145">
        <f t="shared" si="120"/>
        <v>283193.27731092437</v>
      </c>
      <c r="R102" s="135">
        <f t="shared" si="121"/>
        <v>53806.722689075628</v>
      </c>
      <c r="S102" s="95">
        <v>337000</v>
      </c>
      <c r="T102" s="69"/>
      <c r="U102" s="69"/>
      <c r="V102" s="69"/>
      <c r="W102" s="69"/>
      <c r="X102" s="69"/>
      <c r="Y102" s="69"/>
    </row>
    <row r="103" spans="1:25" s="57" customFormat="1" ht="15" outlineLevel="1" x14ac:dyDescent="0.25">
      <c r="A103" s="89" t="s">
        <v>285</v>
      </c>
      <c r="B103" s="145">
        <v>118487.3949579832</v>
      </c>
      <c r="C103" s="135">
        <f t="shared" si="106"/>
        <v>22512.605042016807</v>
      </c>
      <c r="D103" s="181">
        <f t="shared" si="115"/>
        <v>141000</v>
      </c>
      <c r="E103" s="145">
        <v>89075.630252100847</v>
      </c>
      <c r="F103" s="135">
        <f t="shared" si="122"/>
        <v>16924.36974789916</v>
      </c>
      <c r="G103" s="105">
        <f t="shared" si="123"/>
        <v>106000</v>
      </c>
      <c r="H103" s="96" t="s">
        <v>605</v>
      </c>
      <c r="I103" s="96" t="s">
        <v>605</v>
      </c>
      <c r="J103" s="123" t="s">
        <v>605</v>
      </c>
      <c r="K103" s="145">
        <f t="shared" si="117"/>
        <v>152941.17647058825</v>
      </c>
      <c r="L103" s="135">
        <f t="shared" si="110"/>
        <v>29058.823529411769</v>
      </c>
      <c r="M103" s="134">
        <v>182000</v>
      </c>
      <c r="N103" s="145">
        <f t="shared" si="118"/>
        <v>135294.11764705883</v>
      </c>
      <c r="O103" s="135">
        <f t="shared" si="119"/>
        <v>25705.882352941178</v>
      </c>
      <c r="P103" s="95">
        <v>161000</v>
      </c>
      <c r="Q103" s="145">
        <f t="shared" si="120"/>
        <v>136974.78991596639</v>
      </c>
      <c r="R103" s="135">
        <f t="shared" si="121"/>
        <v>26025.210084033613</v>
      </c>
      <c r="S103" s="95">
        <v>163000</v>
      </c>
      <c r="T103" s="69"/>
      <c r="U103" s="69"/>
      <c r="V103" s="69"/>
      <c r="W103" s="69"/>
      <c r="X103" s="69"/>
      <c r="Y103" s="69"/>
    </row>
    <row r="104" spans="1:25" s="57" customFormat="1" ht="15" outlineLevel="1" x14ac:dyDescent="0.25">
      <c r="A104" s="89" t="s">
        <v>286</v>
      </c>
      <c r="B104" s="145">
        <v>245378.15126050421</v>
      </c>
      <c r="C104" s="135">
        <f t="shared" si="106"/>
        <v>46621.848739495799</v>
      </c>
      <c r="D104" s="181">
        <f t="shared" si="115"/>
        <v>292000</v>
      </c>
      <c r="E104" s="145">
        <v>184033.61344537817</v>
      </c>
      <c r="F104" s="135">
        <f t="shared" si="122"/>
        <v>34966.386554621851</v>
      </c>
      <c r="G104" s="105">
        <f t="shared" si="123"/>
        <v>219000.00000000003</v>
      </c>
      <c r="H104" s="145">
        <v>238655.46218487396</v>
      </c>
      <c r="I104" s="135">
        <f t="shared" si="124"/>
        <v>45344.537815126052</v>
      </c>
      <c r="J104" s="122">
        <f t="shared" ref="J104" si="126">+H104+I104</f>
        <v>284000</v>
      </c>
      <c r="K104" s="145">
        <f t="shared" si="117"/>
        <v>237815.12605042019</v>
      </c>
      <c r="L104" s="135">
        <f t="shared" si="110"/>
        <v>45184.873949579836</v>
      </c>
      <c r="M104" s="134">
        <v>283000</v>
      </c>
      <c r="N104" s="145">
        <f t="shared" si="118"/>
        <v>210924.36974789918</v>
      </c>
      <c r="O104" s="135">
        <f t="shared" si="119"/>
        <v>40075.630252100847</v>
      </c>
      <c r="P104" s="95">
        <v>251000</v>
      </c>
      <c r="Q104" s="145">
        <f t="shared" si="120"/>
        <v>212605.04201680672</v>
      </c>
      <c r="R104" s="135">
        <f t="shared" si="121"/>
        <v>40394.957983193279</v>
      </c>
      <c r="S104" s="95">
        <v>253000</v>
      </c>
      <c r="T104" s="69"/>
      <c r="U104" s="69"/>
      <c r="V104" s="69"/>
      <c r="W104" s="69"/>
      <c r="X104" s="69"/>
      <c r="Y104" s="69"/>
    </row>
    <row r="105" spans="1:25" s="57" customFormat="1" ht="21.75" customHeight="1" outlineLevel="1" x14ac:dyDescent="0.25">
      <c r="A105" s="89" t="s">
        <v>287</v>
      </c>
      <c r="B105" s="145">
        <v>173109.24369747899</v>
      </c>
      <c r="C105" s="135">
        <f t="shared" si="106"/>
        <v>32890.756302521011</v>
      </c>
      <c r="D105" s="181">
        <f t="shared" si="115"/>
        <v>206000</v>
      </c>
      <c r="E105" s="145">
        <v>130252.10084033613</v>
      </c>
      <c r="F105" s="135">
        <f t="shared" si="122"/>
        <v>24747.899159663866</v>
      </c>
      <c r="G105" s="105">
        <f t="shared" si="123"/>
        <v>155000</v>
      </c>
      <c r="H105" s="96" t="s">
        <v>605</v>
      </c>
      <c r="I105" s="96" t="s">
        <v>605</v>
      </c>
      <c r="J105" s="123" t="s">
        <v>605</v>
      </c>
      <c r="K105" s="145">
        <f t="shared" si="117"/>
        <v>183193.27731092437</v>
      </c>
      <c r="L105" s="135">
        <f t="shared" si="110"/>
        <v>34806.722689075628</v>
      </c>
      <c r="M105" s="134">
        <v>218000</v>
      </c>
      <c r="N105" s="145">
        <f t="shared" si="118"/>
        <v>163025.21008403364</v>
      </c>
      <c r="O105" s="135">
        <f t="shared" si="119"/>
        <v>30974.78991596639</v>
      </c>
      <c r="P105" s="95">
        <v>194000</v>
      </c>
      <c r="Q105" s="145">
        <f t="shared" si="120"/>
        <v>164705.88235294117</v>
      </c>
      <c r="R105" s="135">
        <f t="shared" si="121"/>
        <v>31294.117647058825</v>
      </c>
      <c r="S105" s="95">
        <v>196000</v>
      </c>
      <c r="T105" s="69"/>
      <c r="U105" s="69"/>
      <c r="V105" s="69"/>
      <c r="W105" s="69"/>
      <c r="X105" s="69"/>
      <c r="Y105" s="69"/>
    </row>
    <row r="106" spans="1:25" s="57" customFormat="1" ht="15" outlineLevel="1" x14ac:dyDescent="0.25">
      <c r="A106" s="89" t="s">
        <v>288</v>
      </c>
      <c r="B106" s="145">
        <v>105882.35294117648</v>
      </c>
      <c r="C106" s="135">
        <f t="shared" si="106"/>
        <v>20117.647058823532</v>
      </c>
      <c r="D106" s="181">
        <f t="shared" si="115"/>
        <v>126000</v>
      </c>
      <c r="E106" s="96" t="s">
        <v>605</v>
      </c>
      <c r="F106" s="96" t="s">
        <v>605</v>
      </c>
      <c r="G106" s="106" t="s">
        <v>605</v>
      </c>
      <c r="H106" s="96" t="s">
        <v>605</v>
      </c>
      <c r="I106" s="96" t="s">
        <v>605</v>
      </c>
      <c r="J106" s="123" t="s">
        <v>605</v>
      </c>
      <c r="K106" s="145">
        <f t="shared" si="117"/>
        <v>121848.73949579832</v>
      </c>
      <c r="L106" s="135">
        <f t="shared" si="110"/>
        <v>23151.26050420168</v>
      </c>
      <c r="M106" s="134">
        <v>145000</v>
      </c>
      <c r="N106" s="145">
        <f t="shared" si="118"/>
        <v>108403.36134453781</v>
      </c>
      <c r="O106" s="135">
        <f t="shared" si="119"/>
        <v>20596.638655462186</v>
      </c>
      <c r="P106" s="95">
        <v>129000</v>
      </c>
      <c r="Q106" s="145">
        <f t="shared" si="120"/>
        <v>110084.03361344538</v>
      </c>
      <c r="R106" s="135">
        <f t="shared" si="121"/>
        <v>20915.966386554624</v>
      </c>
      <c r="S106" s="95">
        <v>131000</v>
      </c>
      <c r="T106" s="69"/>
      <c r="U106" s="69"/>
      <c r="V106" s="69"/>
      <c r="W106" s="69"/>
      <c r="X106" s="69"/>
      <c r="Y106" s="69"/>
    </row>
    <row r="107" spans="1:25" s="57" customFormat="1" ht="15" outlineLevel="1" x14ac:dyDescent="0.25">
      <c r="A107" s="89" t="s">
        <v>289</v>
      </c>
      <c r="B107" s="145">
        <v>218487.3949579832</v>
      </c>
      <c r="C107" s="135">
        <f t="shared" si="106"/>
        <v>41512.60504201681</v>
      </c>
      <c r="D107" s="181">
        <f t="shared" si="115"/>
        <v>260000</v>
      </c>
      <c r="E107" s="145">
        <v>163865.5462184874</v>
      </c>
      <c r="F107" s="135">
        <f t="shared" si="122"/>
        <v>31134.453781512606</v>
      </c>
      <c r="G107" s="105">
        <f t="shared" ref="G107:G112" si="127">+E107+F107</f>
        <v>195000</v>
      </c>
      <c r="H107" s="96" t="s">
        <v>605</v>
      </c>
      <c r="I107" s="96" t="s">
        <v>605</v>
      </c>
      <c r="J107" s="123" t="s">
        <v>605</v>
      </c>
      <c r="K107" s="145">
        <f t="shared" si="117"/>
        <v>139495.79831932773</v>
      </c>
      <c r="L107" s="135">
        <f t="shared" si="110"/>
        <v>26504.201680672268</v>
      </c>
      <c r="M107" s="134">
        <v>166000</v>
      </c>
      <c r="N107" s="145">
        <f t="shared" si="118"/>
        <v>123529.41176470589</v>
      </c>
      <c r="O107" s="135">
        <f t="shared" si="119"/>
        <v>23470.588235294119</v>
      </c>
      <c r="P107" s="95">
        <v>147000</v>
      </c>
      <c r="Q107" s="145">
        <f t="shared" si="120"/>
        <v>125210.08403361346</v>
      </c>
      <c r="R107" s="135">
        <f t="shared" si="121"/>
        <v>23789.915966386558</v>
      </c>
      <c r="S107" s="95">
        <v>149000</v>
      </c>
      <c r="T107" s="69"/>
      <c r="U107" s="69"/>
      <c r="V107" s="69"/>
      <c r="W107" s="69"/>
      <c r="X107" s="69"/>
      <c r="Y107" s="69"/>
    </row>
    <row r="108" spans="1:25" s="57" customFormat="1" ht="15" outlineLevel="1" x14ac:dyDescent="0.25">
      <c r="A108" s="89" t="s">
        <v>290</v>
      </c>
      <c r="B108" s="145">
        <v>218487.3949579832</v>
      </c>
      <c r="C108" s="135">
        <f t="shared" si="106"/>
        <v>41512.60504201681</v>
      </c>
      <c r="D108" s="181">
        <f t="shared" si="115"/>
        <v>260000</v>
      </c>
      <c r="E108" s="145">
        <v>163865.5462184874</v>
      </c>
      <c r="F108" s="135">
        <f t="shared" si="122"/>
        <v>31134.453781512606</v>
      </c>
      <c r="G108" s="105">
        <f t="shared" si="127"/>
        <v>195000</v>
      </c>
      <c r="H108" s="96" t="s">
        <v>605</v>
      </c>
      <c r="I108" s="96" t="s">
        <v>605</v>
      </c>
      <c r="J108" s="123" t="s">
        <v>605</v>
      </c>
      <c r="K108" s="145">
        <f t="shared" si="117"/>
        <v>139495.79831932773</v>
      </c>
      <c r="L108" s="135">
        <f t="shared" si="110"/>
        <v>26504.201680672268</v>
      </c>
      <c r="M108" s="134">
        <v>166000</v>
      </c>
      <c r="N108" s="145">
        <f t="shared" si="118"/>
        <v>123529.41176470589</v>
      </c>
      <c r="O108" s="135">
        <f t="shared" si="119"/>
        <v>23470.588235294119</v>
      </c>
      <c r="P108" s="95">
        <v>147000</v>
      </c>
      <c r="Q108" s="145">
        <f t="shared" si="120"/>
        <v>125210.08403361346</v>
      </c>
      <c r="R108" s="135">
        <f t="shared" si="121"/>
        <v>23789.915966386558</v>
      </c>
      <c r="S108" s="95">
        <v>149000</v>
      </c>
      <c r="T108" s="69"/>
      <c r="U108" s="69"/>
      <c r="V108" s="69"/>
      <c r="W108" s="69"/>
      <c r="X108" s="69"/>
      <c r="Y108" s="69"/>
    </row>
    <row r="109" spans="1:25" s="57" customFormat="1" ht="15" outlineLevel="1" x14ac:dyDescent="0.25">
      <c r="A109" s="89" t="s">
        <v>291</v>
      </c>
      <c r="B109" s="145">
        <v>218487.3949579832</v>
      </c>
      <c r="C109" s="135">
        <f t="shared" si="106"/>
        <v>41512.60504201681</v>
      </c>
      <c r="D109" s="181">
        <f t="shared" si="115"/>
        <v>260000</v>
      </c>
      <c r="E109" s="145">
        <v>163865.5462184874</v>
      </c>
      <c r="F109" s="135">
        <f t="shared" si="122"/>
        <v>31134.453781512606</v>
      </c>
      <c r="G109" s="105">
        <f t="shared" si="127"/>
        <v>195000</v>
      </c>
      <c r="H109" s="96" t="s">
        <v>605</v>
      </c>
      <c r="I109" s="96" t="s">
        <v>605</v>
      </c>
      <c r="J109" s="123" t="s">
        <v>605</v>
      </c>
      <c r="K109" s="145">
        <f t="shared" si="117"/>
        <v>174789.91596638656</v>
      </c>
      <c r="L109" s="135">
        <f t="shared" si="110"/>
        <v>33210.08403361345</v>
      </c>
      <c r="M109" s="134">
        <v>208000</v>
      </c>
      <c r="N109" s="145">
        <f t="shared" si="118"/>
        <v>154621.84873949579</v>
      </c>
      <c r="O109" s="135">
        <f t="shared" si="119"/>
        <v>29378.151260504201</v>
      </c>
      <c r="P109" s="95">
        <v>184000</v>
      </c>
      <c r="Q109" s="145">
        <f t="shared" si="120"/>
        <v>156302.52100840336</v>
      </c>
      <c r="R109" s="135">
        <f t="shared" si="121"/>
        <v>29697.478991596639</v>
      </c>
      <c r="S109" s="95">
        <v>186000</v>
      </c>
      <c r="T109" s="69"/>
      <c r="U109" s="69"/>
      <c r="V109" s="69"/>
      <c r="W109" s="69"/>
      <c r="X109" s="69"/>
      <c r="Y109" s="69"/>
    </row>
    <row r="110" spans="1:25" s="57" customFormat="1" ht="15" outlineLevel="1" x14ac:dyDescent="0.25">
      <c r="A110" s="89" t="s">
        <v>292</v>
      </c>
      <c r="B110" s="145">
        <v>89075.630252100847</v>
      </c>
      <c r="C110" s="135">
        <f t="shared" si="106"/>
        <v>16924.36974789916</v>
      </c>
      <c r="D110" s="181">
        <f t="shared" si="115"/>
        <v>106000</v>
      </c>
      <c r="E110" s="145">
        <v>62184.873949579836</v>
      </c>
      <c r="F110" s="135">
        <f t="shared" si="122"/>
        <v>11815.126050420169</v>
      </c>
      <c r="G110" s="105">
        <f t="shared" si="127"/>
        <v>74000</v>
      </c>
      <c r="H110" s="96" t="s">
        <v>605</v>
      </c>
      <c r="I110" s="96" t="s">
        <v>605</v>
      </c>
      <c r="J110" s="123" t="s">
        <v>605</v>
      </c>
      <c r="K110" s="145">
        <f t="shared" si="117"/>
        <v>29411.764705882353</v>
      </c>
      <c r="L110" s="135">
        <f t="shared" si="110"/>
        <v>5588.2352941176468</v>
      </c>
      <c r="M110" s="134">
        <v>35000</v>
      </c>
      <c r="N110" s="145">
        <f t="shared" si="118"/>
        <v>25210.084033613446</v>
      </c>
      <c r="O110" s="135">
        <f t="shared" si="119"/>
        <v>4789.9159663865548</v>
      </c>
      <c r="P110" s="95">
        <v>30000</v>
      </c>
      <c r="Q110" s="145">
        <f t="shared" si="120"/>
        <v>25210.084033613446</v>
      </c>
      <c r="R110" s="135">
        <f t="shared" si="121"/>
        <v>4789.9159663865548</v>
      </c>
      <c r="S110" s="95">
        <v>30000</v>
      </c>
      <c r="T110" s="69"/>
      <c r="U110" s="69"/>
      <c r="V110" s="69"/>
      <c r="W110" s="69"/>
      <c r="X110" s="69"/>
      <c r="Y110" s="69"/>
    </row>
    <row r="111" spans="1:25" s="57" customFormat="1" ht="15" outlineLevel="1" x14ac:dyDescent="0.25">
      <c r="A111" s="89" t="s">
        <v>293</v>
      </c>
      <c r="B111" s="145">
        <v>54621.848739495799</v>
      </c>
      <c r="C111" s="135">
        <f t="shared" si="106"/>
        <v>10378.151260504203</v>
      </c>
      <c r="D111" s="181">
        <f t="shared" si="115"/>
        <v>65000</v>
      </c>
      <c r="E111" s="145">
        <v>41176.470588235294</v>
      </c>
      <c r="F111" s="135">
        <f t="shared" si="122"/>
        <v>7823.5294117647063</v>
      </c>
      <c r="G111" s="105">
        <f t="shared" si="127"/>
        <v>49000</v>
      </c>
      <c r="H111" s="96" t="s">
        <v>605</v>
      </c>
      <c r="I111" s="96" t="s">
        <v>605</v>
      </c>
      <c r="J111" s="123" t="s">
        <v>605</v>
      </c>
      <c r="K111" s="145">
        <f t="shared" si="117"/>
        <v>30252.100840336137</v>
      </c>
      <c r="L111" s="135">
        <f t="shared" si="110"/>
        <v>5747.8991596638662</v>
      </c>
      <c r="M111" s="134">
        <v>36000</v>
      </c>
      <c r="N111" s="145">
        <f t="shared" si="118"/>
        <v>26890.756302521011</v>
      </c>
      <c r="O111" s="135">
        <f t="shared" si="119"/>
        <v>5109.2436974789925</v>
      </c>
      <c r="P111" s="95">
        <v>32000</v>
      </c>
      <c r="Q111" s="145">
        <f t="shared" si="120"/>
        <v>27731.092436974792</v>
      </c>
      <c r="R111" s="135">
        <f t="shared" si="121"/>
        <v>5268.9075630252109</v>
      </c>
      <c r="S111" s="95">
        <v>33000</v>
      </c>
      <c r="T111" s="69"/>
      <c r="U111" s="69"/>
      <c r="V111" s="69"/>
      <c r="W111" s="69"/>
      <c r="X111" s="69"/>
      <c r="Y111" s="69"/>
    </row>
    <row r="112" spans="1:25" s="57" customFormat="1" ht="30" outlineLevel="1" x14ac:dyDescent="0.25">
      <c r="A112" s="89" t="s">
        <v>587</v>
      </c>
      <c r="B112" s="145">
        <v>209243.69747899161</v>
      </c>
      <c r="C112" s="135">
        <f t="shared" si="106"/>
        <v>39756.302521008409</v>
      </c>
      <c r="D112" s="181">
        <f t="shared" si="115"/>
        <v>249000.00000000003</v>
      </c>
      <c r="E112" s="145">
        <v>157142.85714285716</v>
      </c>
      <c r="F112" s="135">
        <f t="shared" si="122"/>
        <v>29857.142857142862</v>
      </c>
      <c r="G112" s="105">
        <f t="shared" si="127"/>
        <v>187000.00000000003</v>
      </c>
      <c r="H112" s="145">
        <v>318487.39495798323</v>
      </c>
      <c r="I112" s="135">
        <f t="shared" ref="I112" si="128">H112*0.19</f>
        <v>60512.60504201681</v>
      </c>
      <c r="J112" s="122">
        <f t="shared" ref="J112" si="129">+H112+I112</f>
        <v>379000.00000000006</v>
      </c>
      <c r="K112" s="145">
        <f t="shared" si="117"/>
        <v>676470.5882352941</v>
      </c>
      <c r="L112" s="135">
        <f t="shared" si="110"/>
        <v>128529.41176470587</v>
      </c>
      <c r="M112" s="134">
        <v>805000</v>
      </c>
      <c r="N112" s="145">
        <f t="shared" si="118"/>
        <v>600840.33613445377</v>
      </c>
      <c r="O112" s="135">
        <f t="shared" si="119"/>
        <v>114159.66386554622</v>
      </c>
      <c r="P112" s="95">
        <v>715000</v>
      </c>
      <c r="Q112" s="145">
        <f t="shared" si="120"/>
        <v>606722.68907563027</v>
      </c>
      <c r="R112" s="135">
        <f t="shared" si="121"/>
        <v>115277.31092436975</v>
      </c>
      <c r="S112" s="95">
        <v>722000</v>
      </c>
      <c r="T112" s="69"/>
      <c r="U112" s="69"/>
      <c r="V112" s="69"/>
      <c r="W112" s="69"/>
      <c r="X112" s="69"/>
      <c r="Y112" s="69"/>
    </row>
    <row r="113" spans="1:25" s="57" customFormat="1" ht="15" outlineLevel="1" x14ac:dyDescent="0.25">
      <c r="A113" s="89" t="s">
        <v>294</v>
      </c>
      <c r="B113" s="145">
        <v>84873.94957983194</v>
      </c>
      <c r="C113" s="135">
        <f t="shared" si="106"/>
        <v>16126.050420168069</v>
      </c>
      <c r="D113" s="181">
        <f t="shared" si="115"/>
        <v>101000.00000000001</v>
      </c>
      <c r="E113" s="96" t="s">
        <v>605</v>
      </c>
      <c r="F113" s="96" t="s">
        <v>605</v>
      </c>
      <c r="G113" s="106" t="s">
        <v>605</v>
      </c>
      <c r="H113" s="96" t="s">
        <v>605</v>
      </c>
      <c r="I113" s="96" t="s">
        <v>605</v>
      </c>
      <c r="J113" s="123" t="s">
        <v>605</v>
      </c>
      <c r="K113" s="145">
        <f t="shared" si="117"/>
        <v>74789.915966386558</v>
      </c>
      <c r="L113" s="135">
        <f t="shared" si="110"/>
        <v>14210.084033613446</v>
      </c>
      <c r="M113" s="134">
        <v>89000</v>
      </c>
      <c r="N113" s="145">
        <f t="shared" si="118"/>
        <v>66386.554621848743</v>
      </c>
      <c r="O113" s="135">
        <f t="shared" si="119"/>
        <v>12613.445378151262</v>
      </c>
      <c r="P113" s="95">
        <v>79000</v>
      </c>
      <c r="Q113" s="145">
        <f t="shared" si="120"/>
        <v>66386.554621848743</v>
      </c>
      <c r="R113" s="135">
        <f t="shared" si="121"/>
        <v>12613.445378151262</v>
      </c>
      <c r="S113" s="95">
        <v>79000</v>
      </c>
      <c r="T113" s="69"/>
      <c r="U113" s="69"/>
      <c r="V113" s="69"/>
      <c r="W113" s="69"/>
      <c r="X113" s="69"/>
      <c r="Y113" s="69"/>
    </row>
    <row r="114" spans="1:25" s="57" customFormat="1" ht="15" outlineLevel="1" x14ac:dyDescent="0.25">
      <c r="A114" s="89" t="s">
        <v>295</v>
      </c>
      <c r="B114" s="145">
        <v>86554.621848739494</v>
      </c>
      <c r="C114" s="135">
        <f t="shared" si="106"/>
        <v>16445.378151260506</v>
      </c>
      <c r="D114" s="181">
        <f t="shared" si="115"/>
        <v>103000</v>
      </c>
      <c r="E114" s="145">
        <v>61344.537815126052</v>
      </c>
      <c r="F114" s="135">
        <f t="shared" si="122"/>
        <v>11655.46218487395</v>
      </c>
      <c r="G114" s="105">
        <f t="shared" ref="G114:G120" si="130">+E114+F114</f>
        <v>73000</v>
      </c>
      <c r="H114" s="96" t="s">
        <v>605</v>
      </c>
      <c r="I114" s="96" t="s">
        <v>605</v>
      </c>
      <c r="J114" s="123" t="s">
        <v>605</v>
      </c>
      <c r="K114" s="145">
        <f t="shared" si="117"/>
        <v>110924.36974789917</v>
      </c>
      <c r="L114" s="135">
        <f t="shared" si="110"/>
        <v>21075.630252100844</v>
      </c>
      <c r="M114" s="134">
        <v>132000</v>
      </c>
      <c r="N114" s="145">
        <f t="shared" si="118"/>
        <v>97478.991596638662</v>
      </c>
      <c r="O114" s="135">
        <f t="shared" si="119"/>
        <v>18521.008403361346</v>
      </c>
      <c r="P114" s="95">
        <v>116000</v>
      </c>
      <c r="Q114" s="145">
        <f t="shared" si="120"/>
        <v>98319.327731092446</v>
      </c>
      <c r="R114" s="135">
        <f t="shared" si="121"/>
        <v>18680.672268907565</v>
      </c>
      <c r="S114" s="95">
        <v>117000</v>
      </c>
      <c r="T114" s="69"/>
      <c r="U114" s="69"/>
      <c r="V114" s="69"/>
      <c r="W114" s="69"/>
      <c r="X114" s="69"/>
      <c r="Y114" s="69"/>
    </row>
    <row r="115" spans="1:25" s="57" customFormat="1" ht="15" outlineLevel="1" x14ac:dyDescent="0.25">
      <c r="A115" s="89" t="s">
        <v>296</v>
      </c>
      <c r="B115" s="145">
        <v>86554.621848739494</v>
      </c>
      <c r="C115" s="135">
        <f t="shared" si="106"/>
        <v>16445.378151260506</v>
      </c>
      <c r="D115" s="181">
        <f t="shared" si="115"/>
        <v>103000</v>
      </c>
      <c r="E115" s="145">
        <v>61344.537815126052</v>
      </c>
      <c r="F115" s="135">
        <f t="shared" si="122"/>
        <v>11655.46218487395</v>
      </c>
      <c r="G115" s="105">
        <f t="shared" si="130"/>
        <v>73000</v>
      </c>
      <c r="H115" s="96" t="s">
        <v>605</v>
      </c>
      <c r="I115" s="96" t="s">
        <v>605</v>
      </c>
      <c r="J115" s="123" t="s">
        <v>605</v>
      </c>
      <c r="K115" s="145">
        <f t="shared" si="117"/>
        <v>110924.36974789917</v>
      </c>
      <c r="L115" s="135">
        <f t="shared" si="110"/>
        <v>21075.630252100844</v>
      </c>
      <c r="M115" s="134">
        <v>132000</v>
      </c>
      <c r="N115" s="145">
        <f t="shared" si="118"/>
        <v>97478.991596638662</v>
      </c>
      <c r="O115" s="135">
        <f t="shared" si="119"/>
        <v>18521.008403361346</v>
      </c>
      <c r="P115" s="95">
        <v>116000</v>
      </c>
      <c r="Q115" s="145">
        <f t="shared" si="120"/>
        <v>98319.327731092446</v>
      </c>
      <c r="R115" s="135">
        <f t="shared" si="121"/>
        <v>18680.672268907565</v>
      </c>
      <c r="S115" s="95">
        <v>117000</v>
      </c>
      <c r="T115" s="69"/>
      <c r="U115" s="69"/>
      <c r="V115" s="69"/>
      <c r="W115" s="69"/>
      <c r="X115" s="69"/>
      <c r="Y115" s="69"/>
    </row>
    <row r="116" spans="1:25" s="57" customFormat="1" ht="15" outlineLevel="1" x14ac:dyDescent="0.25">
      <c r="A116" s="89" t="s">
        <v>292</v>
      </c>
      <c r="B116" s="145">
        <v>89075.630252100847</v>
      </c>
      <c r="C116" s="135">
        <f t="shared" si="106"/>
        <v>16924.36974789916</v>
      </c>
      <c r="D116" s="181">
        <f t="shared" si="115"/>
        <v>106000</v>
      </c>
      <c r="E116" s="145">
        <v>63025.210084033613</v>
      </c>
      <c r="F116" s="135">
        <f t="shared" si="122"/>
        <v>11974.789915966387</v>
      </c>
      <c r="G116" s="105">
        <f t="shared" si="130"/>
        <v>75000</v>
      </c>
      <c r="H116" s="96" t="s">
        <v>605</v>
      </c>
      <c r="I116" s="96" t="s">
        <v>605</v>
      </c>
      <c r="J116" s="123" t="s">
        <v>605</v>
      </c>
      <c r="K116" s="145">
        <f t="shared" si="117"/>
        <v>29411.764705882353</v>
      </c>
      <c r="L116" s="135">
        <f t="shared" si="110"/>
        <v>5588.2352941176468</v>
      </c>
      <c r="M116" s="134">
        <v>35000</v>
      </c>
      <c r="N116" s="145">
        <f t="shared" si="118"/>
        <v>25210.084033613446</v>
      </c>
      <c r="O116" s="135">
        <f t="shared" si="119"/>
        <v>4789.9159663865548</v>
      </c>
      <c r="P116" s="95">
        <v>30000</v>
      </c>
      <c r="Q116" s="145">
        <f t="shared" si="120"/>
        <v>25210.084033613446</v>
      </c>
      <c r="R116" s="135">
        <f t="shared" si="121"/>
        <v>4789.9159663865548</v>
      </c>
      <c r="S116" s="95">
        <v>30000</v>
      </c>
      <c r="T116" s="69"/>
      <c r="U116" s="69"/>
      <c r="V116" s="69"/>
      <c r="W116" s="69"/>
      <c r="X116" s="69"/>
      <c r="Y116" s="69"/>
    </row>
    <row r="117" spans="1:25" s="57" customFormat="1" ht="15" outlineLevel="1" x14ac:dyDescent="0.25">
      <c r="A117" s="89" t="s">
        <v>297</v>
      </c>
      <c r="B117" s="145">
        <v>209243.69747899161</v>
      </c>
      <c r="C117" s="135">
        <f t="shared" si="106"/>
        <v>39756.302521008409</v>
      </c>
      <c r="D117" s="181">
        <f t="shared" si="115"/>
        <v>249000.00000000003</v>
      </c>
      <c r="E117" s="145">
        <v>81512.605042016818</v>
      </c>
      <c r="F117" s="135">
        <f t="shared" si="122"/>
        <v>15487.394957983195</v>
      </c>
      <c r="G117" s="105">
        <f t="shared" si="130"/>
        <v>97000.000000000015</v>
      </c>
      <c r="H117" s="96" t="s">
        <v>605</v>
      </c>
      <c r="I117" s="96" t="s">
        <v>605</v>
      </c>
      <c r="J117" s="123" t="s">
        <v>605</v>
      </c>
      <c r="K117" s="145">
        <f t="shared" si="117"/>
        <v>152941.17647058825</v>
      </c>
      <c r="L117" s="135">
        <f t="shared" si="110"/>
        <v>29058.823529411769</v>
      </c>
      <c r="M117" s="134">
        <v>182000</v>
      </c>
      <c r="N117" s="145">
        <f t="shared" si="118"/>
        <v>135294.11764705883</v>
      </c>
      <c r="O117" s="135">
        <f t="shared" si="119"/>
        <v>25705.882352941178</v>
      </c>
      <c r="P117" s="95">
        <v>161000</v>
      </c>
      <c r="Q117" s="145">
        <f t="shared" si="120"/>
        <v>136974.78991596639</v>
      </c>
      <c r="R117" s="135">
        <f t="shared" si="121"/>
        <v>26025.210084033613</v>
      </c>
      <c r="S117" s="95">
        <v>163000</v>
      </c>
      <c r="T117" s="69"/>
      <c r="U117" s="69"/>
      <c r="V117" s="69"/>
      <c r="W117" s="69"/>
      <c r="X117" s="69"/>
      <c r="Y117" s="69"/>
    </row>
    <row r="118" spans="1:25" s="57" customFormat="1" ht="15" outlineLevel="1" x14ac:dyDescent="0.25">
      <c r="A118" s="89" t="s">
        <v>298</v>
      </c>
      <c r="B118" s="145">
        <v>591596.63865546219</v>
      </c>
      <c r="C118" s="135">
        <f t="shared" si="106"/>
        <v>112403.36134453781</v>
      </c>
      <c r="D118" s="181">
        <f t="shared" si="115"/>
        <v>704000</v>
      </c>
      <c r="E118" s="145">
        <v>717647.0588235294</v>
      </c>
      <c r="F118" s="135">
        <f t="shared" si="122"/>
        <v>136352.94117647057</v>
      </c>
      <c r="G118" s="105">
        <f t="shared" si="130"/>
        <v>854000</v>
      </c>
      <c r="H118" s="96" t="s">
        <v>605</v>
      </c>
      <c r="I118" s="96" t="s">
        <v>605</v>
      </c>
      <c r="J118" s="123" t="s">
        <v>605</v>
      </c>
      <c r="K118" s="145">
        <f t="shared" si="117"/>
        <v>598319.32773109246</v>
      </c>
      <c r="L118" s="135">
        <f t="shared" si="110"/>
        <v>113680.67226890757</v>
      </c>
      <c r="M118" s="134">
        <v>712000</v>
      </c>
      <c r="N118" s="145">
        <f t="shared" si="118"/>
        <v>531092.43697478995</v>
      </c>
      <c r="O118" s="135">
        <f t="shared" si="119"/>
        <v>100907.5630252101</v>
      </c>
      <c r="P118" s="95">
        <v>632000</v>
      </c>
      <c r="Q118" s="145">
        <f t="shared" si="120"/>
        <v>536974.78991596645</v>
      </c>
      <c r="R118" s="135">
        <f t="shared" si="121"/>
        <v>102025.21008403362</v>
      </c>
      <c r="S118" s="95">
        <v>639000</v>
      </c>
      <c r="T118" s="69"/>
      <c r="U118" s="69"/>
      <c r="V118" s="69"/>
      <c r="W118" s="69"/>
      <c r="X118" s="69"/>
      <c r="Y118" s="69"/>
    </row>
    <row r="119" spans="1:25" s="57" customFormat="1" ht="15" outlineLevel="1" x14ac:dyDescent="0.25">
      <c r="A119" s="89" t="s">
        <v>299</v>
      </c>
      <c r="B119" s="145">
        <v>40336.134453781517</v>
      </c>
      <c r="C119" s="135">
        <f t="shared" si="106"/>
        <v>7663.8655462184879</v>
      </c>
      <c r="D119" s="181">
        <f t="shared" si="115"/>
        <v>48000.000000000007</v>
      </c>
      <c r="E119" s="145">
        <v>27731.092436974792</v>
      </c>
      <c r="F119" s="135">
        <f t="shared" si="122"/>
        <v>5268.9075630252109</v>
      </c>
      <c r="G119" s="105">
        <f t="shared" si="130"/>
        <v>33000</v>
      </c>
      <c r="H119" s="96" t="s">
        <v>605</v>
      </c>
      <c r="I119" s="96" t="s">
        <v>605</v>
      </c>
      <c r="J119" s="123" t="s">
        <v>605</v>
      </c>
      <c r="K119" s="145">
        <f t="shared" si="117"/>
        <v>51260.504201680676</v>
      </c>
      <c r="L119" s="135">
        <f t="shared" si="110"/>
        <v>9739.495798319329</v>
      </c>
      <c r="M119" s="108">
        <v>61000</v>
      </c>
      <c r="N119" s="145">
        <f t="shared" si="118"/>
        <v>36134.45378151261</v>
      </c>
      <c r="O119" s="135">
        <f t="shared" si="119"/>
        <v>6865.5462184873959</v>
      </c>
      <c r="P119" s="95">
        <v>43000</v>
      </c>
      <c r="Q119" s="145">
        <f t="shared" si="120"/>
        <v>36974.789915966387</v>
      </c>
      <c r="R119" s="135">
        <f t="shared" si="121"/>
        <v>7025.2100840336134</v>
      </c>
      <c r="S119" s="95">
        <v>44000</v>
      </c>
      <c r="T119" s="69"/>
      <c r="U119" s="69"/>
      <c r="V119" s="69"/>
      <c r="W119" s="69"/>
      <c r="X119" s="69"/>
      <c r="Y119" s="69"/>
    </row>
    <row r="120" spans="1:25" s="57" customFormat="1" ht="15" outlineLevel="1" x14ac:dyDescent="0.25">
      <c r="A120" s="89" t="s">
        <v>300</v>
      </c>
      <c r="B120" s="145">
        <v>31932.773109243699</v>
      </c>
      <c r="C120" s="135">
        <f t="shared" si="106"/>
        <v>6067.226890756303</v>
      </c>
      <c r="D120" s="181">
        <f t="shared" si="115"/>
        <v>38000</v>
      </c>
      <c r="E120" s="145">
        <v>22689.0756302521</v>
      </c>
      <c r="F120" s="135">
        <f t="shared" si="122"/>
        <v>4310.9243697478987</v>
      </c>
      <c r="G120" s="105">
        <f t="shared" si="130"/>
        <v>27000</v>
      </c>
      <c r="H120" s="96" t="s">
        <v>605</v>
      </c>
      <c r="I120" s="96" t="s">
        <v>605</v>
      </c>
      <c r="J120" s="123" t="s">
        <v>605</v>
      </c>
      <c r="K120" s="145">
        <f t="shared" si="117"/>
        <v>17647.058823529413</v>
      </c>
      <c r="L120" s="135">
        <f t="shared" si="110"/>
        <v>3352.9411764705883</v>
      </c>
      <c r="M120" s="108">
        <v>21000</v>
      </c>
      <c r="N120" s="145">
        <f t="shared" si="118"/>
        <v>11764.705882352942</v>
      </c>
      <c r="O120" s="135">
        <f t="shared" si="119"/>
        <v>2235.294117647059</v>
      </c>
      <c r="P120" s="95">
        <v>14000</v>
      </c>
      <c r="Q120" s="145">
        <f t="shared" si="120"/>
        <v>11764.705882352942</v>
      </c>
      <c r="R120" s="135">
        <f t="shared" si="121"/>
        <v>2235.294117647059</v>
      </c>
      <c r="S120" s="95">
        <v>14000</v>
      </c>
      <c r="T120" s="69"/>
      <c r="U120" s="69"/>
      <c r="V120" s="69"/>
      <c r="W120" s="69"/>
      <c r="X120" s="69"/>
      <c r="Y120" s="69"/>
    </row>
    <row r="121" spans="1:25" s="57" customFormat="1" ht="15" outlineLevel="1" x14ac:dyDescent="0.25">
      <c r="A121" s="89" t="s">
        <v>301</v>
      </c>
      <c r="B121" s="145">
        <v>33613.445378151264</v>
      </c>
      <c r="C121" s="135">
        <f t="shared" si="106"/>
        <v>6386.5546218487398</v>
      </c>
      <c r="D121" s="181">
        <f t="shared" si="115"/>
        <v>40000</v>
      </c>
      <c r="E121" s="96" t="s">
        <v>605</v>
      </c>
      <c r="F121" s="96" t="s">
        <v>605</v>
      </c>
      <c r="G121" s="106" t="s">
        <v>605</v>
      </c>
      <c r="H121" s="96" t="s">
        <v>605</v>
      </c>
      <c r="I121" s="96" t="s">
        <v>605</v>
      </c>
      <c r="J121" s="123" t="s">
        <v>605</v>
      </c>
      <c r="K121" s="145">
        <f t="shared" si="117"/>
        <v>30252.100840336137</v>
      </c>
      <c r="L121" s="135">
        <f t="shared" si="110"/>
        <v>5747.8991596638662</v>
      </c>
      <c r="M121" s="108">
        <v>36000</v>
      </c>
      <c r="N121" s="145">
        <f t="shared" si="118"/>
        <v>21008.403361344539</v>
      </c>
      <c r="O121" s="135">
        <f t="shared" si="119"/>
        <v>3991.5966386554624</v>
      </c>
      <c r="P121" s="95">
        <v>25000</v>
      </c>
      <c r="Q121" s="145">
        <f t="shared" si="120"/>
        <v>21008.403361344539</v>
      </c>
      <c r="R121" s="135">
        <f t="shared" si="121"/>
        <v>3991.5966386554624</v>
      </c>
      <c r="S121" s="95">
        <v>25000</v>
      </c>
      <c r="T121" s="69"/>
      <c r="U121" s="69"/>
      <c r="V121" s="69"/>
      <c r="W121" s="69"/>
      <c r="X121" s="69"/>
      <c r="Y121" s="69"/>
    </row>
    <row r="122" spans="1:25" s="57" customFormat="1" ht="15" outlineLevel="1" x14ac:dyDescent="0.25">
      <c r="A122" s="89" t="s">
        <v>302</v>
      </c>
      <c r="B122" s="145">
        <v>33613.445378151264</v>
      </c>
      <c r="C122" s="135">
        <f t="shared" si="106"/>
        <v>6386.5546218487398</v>
      </c>
      <c r="D122" s="181">
        <f t="shared" si="115"/>
        <v>40000</v>
      </c>
      <c r="E122" s="96" t="s">
        <v>605</v>
      </c>
      <c r="F122" s="96" t="s">
        <v>605</v>
      </c>
      <c r="G122" s="106" t="s">
        <v>605</v>
      </c>
      <c r="H122" s="96" t="s">
        <v>605</v>
      </c>
      <c r="I122" s="96" t="s">
        <v>605</v>
      </c>
      <c r="J122" s="123" t="s">
        <v>605</v>
      </c>
      <c r="K122" s="145">
        <f t="shared" si="117"/>
        <v>30252.100840336137</v>
      </c>
      <c r="L122" s="135">
        <f t="shared" si="110"/>
        <v>5747.8991596638662</v>
      </c>
      <c r="M122" s="108">
        <v>36000</v>
      </c>
      <c r="N122" s="145">
        <f t="shared" si="118"/>
        <v>21008.403361344539</v>
      </c>
      <c r="O122" s="135">
        <f t="shared" si="119"/>
        <v>3991.5966386554624</v>
      </c>
      <c r="P122" s="95">
        <v>25000</v>
      </c>
      <c r="Q122" s="145">
        <f t="shared" si="120"/>
        <v>21008.403361344539</v>
      </c>
      <c r="R122" s="135">
        <f t="shared" si="121"/>
        <v>3991.5966386554624</v>
      </c>
      <c r="S122" s="95">
        <v>25000</v>
      </c>
      <c r="T122" s="69"/>
      <c r="U122" s="69"/>
      <c r="V122" s="69"/>
      <c r="W122" s="69"/>
      <c r="X122" s="69"/>
      <c r="Y122" s="69"/>
    </row>
    <row r="123" spans="1:25" s="57" customFormat="1" ht="15" outlineLevel="1" x14ac:dyDescent="0.25">
      <c r="A123" s="89" t="s">
        <v>303</v>
      </c>
      <c r="B123" s="145">
        <v>22689.0756302521</v>
      </c>
      <c r="C123" s="135">
        <f t="shared" si="106"/>
        <v>4310.9243697478987</v>
      </c>
      <c r="D123" s="181">
        <f t="shared" si="115"/>
        <v>27000</v>
      </c>
      <c r="E123" s="145">
        <v>15966.386554621849</v>
      </c>
      <c r="F123" s="135">
        <f t="shared" ref="F123:F124" si="131">E123*0.19</f>
        <v>3033.6134453781515</v>
      </c>
      <c r="G123" s="105">
        <f t="shared" ref="G123:G124" si="132">+E123+F123</f>
        <v>19000</v>
      </c>
      <c r="H123" s="96" t="s">
        <v>605</v>
      </c>
      <c r="I123" s="96" t="s">
        <v>605</v>
      </c>
      <c r="J123" s="123" t="s">
        <v>605</v>
      </c>
      <c r="K123" s="145">
        <f t="shared" si="117"/>
        <v>17647.058823529413</v>
      </c>
      <c r="L123" s="135">
        <f t="shared" si="110"/>
        <v>3352.9411764705883</v>
      </c>
      <c r="M123" s="108">
        <v>21000</v>
      </c>
      <c r="N123" s="145">
        <f t="shared" si="118"/>
        <v>11764.705882352942</v>
      </c>
      <c r="O123" s="135">
        <f t="shared" si="119"/>
        <v>2235.294117647059</v>
      </c>
      <c r="P123" s="95">
        <v>14000</v>
      </c>
      <c r="Q123" s="145">
        <f t="shared" si="120"/>
        <v>11764.705882352942</v>
      </c>
      <c r="R123" s="135">
        <f t="shared" si="121"/>
        <v>2235.294117647059</v>
      </c>
      <c r="S123" s="95">
        <v>14000</v>
      </c>
      <c r="T123" s="69"/>
      <c r="U123" s="69"/>
      <c r="V123" s="69"/>
      <c r="W123" s="69"/>
      <c r="X123" s="69"/>
      <c r="Y123" s="69"/>
    </row>
    <row r="124" spans="1:25" s="57" customFormat="1" ht="15" outlineLevel="1" x14ac:dyDescent="0.25">
      <c r="A124" s="89" t="s">
        <v>304</v>
      </c>
      <c r="B124" s="145">
        <v>32773.10924369748</v>
      </c>
      <c r="C124" s="135">
        <f t="shared" si="106"/>
        <v>6226.8907563025214</v>
      </c>
      <c r="D124" s="181">
        <f t="shared" si="115"/>
        <v>39000</v>
      </c>
      <c r="E124" s="145">
        <v>23529.411764705885</v>
      </c>
      <c r="F124" s="135">
        <f t="shared" si="131"/>
        <v>4470.588235294118</v>
      </c>
      <c r="G124" s="105">
        <f t="shared" si="132"/>
        <v>28000.000000000004</v>
      </c>
      <c r="H124" s="96" t="s">
        <v>605</v>
      </c>
      <c r="I124" s="96" t="s">
        <v>605</v>
      </c>
      <c r="J124" s="123" t="s">
        <v>605</v>
      </c>
      <c r="K124" s="145">
        <f t="shared" si="117"/>
        <v>25210.084033613446</v>
      </c>
      <c r="L124" s="135">
        <f t="shared" si="110"/>
        <v>4789.9159663865548</v>
      </c>
      <c r="M124" s="108">
        <v>30000</v>
      </c>
      <c r="N124" s="145">
        <f t="shared" si="118"/>
        <v>18487.394957983193</v>
      </c>
      <c r="O124" s="135">
        <f t="shared" si="119"/>
        <v>3512.6050420168067</v>
      </c>
      <c r="P124" s="95">
        <v>22000</v>
      </c>
      <c r="Q124" s="145">
        <f t="shared" si="120"/>
        <v>18487.394957983193</v>
      </c>
      <c r="R124" s="135">
        <f t="shared" si="121"/>
        <v>3512.6050420168067</v>
      </c>
      <c r="S124" s="95">
        <v>22000</v>
      </c>
      <c r="T124" s="69"/>
      <c r="U124" s="69"/>
      <c r="V124" s="69"/>
      <c r="W124" s="69"/>
      <c r="X124" s="69"/>
      <c r="Y124" s="69"/>
    </row>
    <row r="125" spans="1:25" s="57" customFormat="1" ht="15" outlineLevel="1" x14ac:dyDescent="0.25">
      <c r="A125" s="89" t="s">
        <v>305</v>
      </c>
      <c r="B125" s="145">
        <v>245378.15126050421</v>
      </c>
      <c r="C125" s="135">
        <f t="shared" si="106"/>
        <v>46621.848739495799</v>
      </c>
      <c r="D125" s="181">
        <f t="shared" si="115"/>
        <v>292000</v>
      </c>
      <c r="E125" s="96" t="s">
        <v>605</v>
      </c>
      <c r="F125" s="96" t="s">
        <v>605</v>
      </c>
      <c r="G125" s="106" t="s">
        <v>605</v>
      </c>
      <c r="H125" s="96" t="s">
        <v>605</v>
      </c>
      <c r="I125" s="96" t="s">
        <v>605</v>
      </c>
      <c r="J125" s="123" t="s">
        <v>605</v>
      </c>
      <c r="K125" s="145">
        <f t="shared" si="117"/>
        <v>297478.99159663869</v>
      </c>
      <c r="L125" s="135">
        <f t="shared" si="110"/>
        <v>56521.008403361353</v>
      </c>
      <c r="M125" s="108">
        <v>354000</v>
      </c>
      <c r="N125" s="145">
        <f t="shared" si="118"/>
        <v>210924.36974789918</v>
      </c>
      <c r="O125" s="135">
        <f t="shared" si="119"/>
        <v>40075.630252100847</v>
      </c>
      <c r="P125" s="95">
        <v>251000</v>
      </c>
      <c r="Q125" s="145">
        <f t="shared" si="120"/>
        <v>212605.04201680672</v>
      </c>
      <c r="R125" s="135">
        <f t="shared" si="121"/>
        <v>40394.957983193279</v>
      </c>
      <c r="S125" s="95">
        <v>253000</v>
      </c>
      <c r="T125" s="69"/>
      <c r="U125" s="69"/>
      <c r="V125" s="69"/>
      <c r="W125" s="69"/>
      <c r="X125" s="69"/>
      <c r="Y125" s="69"/>
    </row>
    <row r="126" spans="1:25" s="57" customFormat="1" ht="15" outlineLevel="1" x14ac:dyDescent="0.25">
      <c r="A126" s="89" t="s">
        <v>306</v>
      </c>
      <c r="B126" s="145">
        <v>463865.54621848743</v>
      </c>
      <c r="C126" s="135">
        <f t="shared" si="106"/>
        <v>88134.45378151261</v>
      </c>
      <c r="D126" s="181">
        <f t="shared" si="115"/>
        <v>552000</v>
      </c>
      <c r="E126" s="96" t="s">
        <v>605</v>
      </c>
      <c r="F126" s="96" t="s">
        <v>605</v>
      </c>
      <c r="G126" s="106" t="s">
        <v>605</v>
      </c>
      <c r="H126" s="96" t="s">
        <v>605</v>
      </c>
      <c r="I126" s="96" t="s">
        <v>605</v>
      </c>
      <c r="J126" s="123" t="s">
        <v>605</v>
      </c>
      <c r="K126" s="145">
        <f t="shared" si="117"/>
        <v>434453.78151260508</v>
      </c>
      <c r="L126" s="135">
        <f t="shared" si="110"/>
        <v>82546.218487394974</v>
      </c>
      <c r="M126" s="108">
        <v>517000</v>
      </c>
      <c r="N126" s="145">
        <f t="shared" si="118"/>
        <v>308403.36134453781</v>
      </c>
      <c r="O126" s="135">
        <f t="shared" si="119"/>
        <v>58596.638655462186</v>
      </c>
      <c r="P126" s="95">
        <v>367000</v>
      </c>
      <c r="Q126" s="145">
        <f t="shared" si="120"/>
        <v>311764.70588235295</v>
      </c>
      <c r="R126" s="135">
        <f t="shared" si="121"/>
        <v>59235.294117647063</v>
      </c>
      <c r="S126" s="95">
        <v>371000</v>
      </c>
      <c r="T126" s="69"/>
      <c r="U126" s="69"/>
      <c r="V126" s="69"/>
      <c r="W126" s="69"/>
      <c r="X126" s="69"/>
      <c r="Y126" s="69"/>
    </row>
    <row r="127" spans="1:25" s="57" customFormat="1" ht="15" outlineLevel="1" x14ac:dyDescent="0.25">
      <c r="A127" s="89" t="s">
        <v>307</v>
      </c>
      <c r="B127" s="145">
        <v>79831.932773109249</v>
      </c>
      <c r="C127" s="135">
        <f t="shared" si="106"/>
        <v>15168.067226890758</v>
      </c>
      <c r="D127" s="181">
        <f t="shared" si="115"/>
        <v>95000</v>
      </c>
      <c r="E127" s="145">
        <v>70588</v>
      </c>
      <c r="F127" s="135">
        <f t="shared" ref="F127" si="133">E127*0.19</f>
        <v>13411.72</v>
      </c>
      <c r="G127" s="105">
        <f>+E127+F127</f>
        <v>83999.72</v>
      </c>
      <c r="H127" s="96" t="s">
        <v>605</v>
      </c>
      <c r="I127" s="96" t="s">
        <v>605</v>
      </c>
      <c r="J127" s="123" t="s">
        <v>605</v>
      </c>
      <c r="K127" s="145">
        <f t="shared" si="117"/>
        <v>196638.65546218489</v>
      </c>
      <c r="L127" s="135">
        <f t="shared" si="110"/>
        <v>37361.34453781513</v>
      </c>
      <c r="M127" s="108">
        <v>234000</v>
      </c>
      <c r="N127" s="145">
        <f t="shared" si="118"/>
        <v>139495.79831932773</v>
      </c>
      <c r="O127" s="135">
        <f t="shared" si="119"/>
        <v>26504.201680672268</v>
      </c>
      <c r="P127" s="95">
        <v>166000</v>
      </c>
      <c r="Q127" s="145">
        <f t="shared" si="120"/>
        <v>141176.4705882353</v>
      </c>
      <c r="R127" s="135">
        <f t="shared" si="121"/>
        <v>26823.529411764706</v>
      </c>
      <c r="S127" s="95">
        <v>168000</v>
      </c>
      <c r="T127" s="69"/>
      <c r="U127" s="69"/>
      <c r="V127" s="69"/>
      <c r="W127" s="69"/>
      <c r="X127" s="69"/>
      <c r="Y127" s="69"/>
    </row>
    <row r="128" spans="1:25" s="57" customFormat="1" ht="15" outlineLevel="1" x14ac:dyDescent="0.25">
      <c r="A128" s="89" t="s">
        <v>308</v>
      </c>
      <c r="B128" s="96" t="s">
        <v>605</v>
      </c>
      <c r="C128" s="96" t="s">
        <v>605</v>
      </c>
      <c r="D128" s="182" t="s">
        <v>605</v>
      </c>
      <c r="E128" s="96" t="s">
        <v>605</v>
      </c>
      <c r="F128" s="96" t="s">
        <v>605</v>
      </c>
      <c r="G128" s="106" t="s">
        <v>605</v>
      </c>
      <c r="H128" s="96" t="s">
        <v>605</v>
      </c>
      <c r="I128" s="96" t="s">
        <v>605</v>
      </c>
      <c r="J128" s="123" t="s">
        <v>605</v>
      </c>
      <c r="K128" s="96" t="s">
        <v>605</v>
      </c>
      <c r="L128" s="96" t="s">
        <v>605</v>
      </c>
      <c r="M128" s="109" t="s">
        <v>605</v>
      </c>
      <c r="N128" s="96" t="s">
        <v>605</v>
      </c>
      <c r="O128" s="96" t="s">
        <v>605</v>
      </c>
      <c r="P128" s="96" t="s">
        <v>605</v>
      </c>
      <c r="Q128" s="96" t="s">
        <v>605</v>
      </c>
      <c r="R128" s="96" t="s">
        <v>605</v>
      </c>
      <c r="S128" s="96" t="s">
        <v>605</v>
      </c>
      <c r="T128" s="69"/>
      <c r="U128" s="69"/>
      <c r="V128" s="69"/>
      <c r="W128" s="69"/>
      <c r="X128" s="69"/>
      <c r="Y128" s="69"/>
    </row>
    <row r="129" spans="1:25" s="57" customFormat="1" ht="15" outlineLevel="1" x14ac:dyDescent="0.25">
      <c r="A129" s="89" t="s">
        <v>309</v>
      </c>
      <c r="B129" s="145">
        <v>50420.168067226892</v>
      </c>
      <c r="C129" s="135">
        <f t="shared" si="106"/>
        <v>9579.8319327731097</v>
      </c>
      <c r="D129" s="181">
        <f t="shared" ref="D129:D137" si="134">+B129+C129</f>
        <v>60000</v>
      </c>
      <c r="E129" s="96" t="s">
        <v>605</v>
      </c>
      <c r="F129" s="96" t="s">
        <v>605</v>
      </c>
      <c r="G129" s="106" t="s">
        <v>605</v>
      </c>
      <c r="H129" s="96" t="s">
        <v>605</v>
      </c>
      <c r="I129" s="96" t="s">
        <v>605</v>
      </c>
      <c r="J129" s="123" t="s">
        <v>605</v>
      </c>
      <c r="K129" s="145">
        <f t="shared" ref="K129:K135" si="135">M129/1.19</f>
        <v>37815.126050420171</v>
      </c>
      <c r="L129" s="135">
        <f t="shared" si="110"/>
        <v>7184.8739495798327</v>
      </c>
      <c r="M129" s="108">
        <v>45000</v>
      </c>
      <c r="N129" s="145">
        <f t="shared" ref="N129:N135" si="136">P129/1.19</f>
        <v>26890.756302521011</v>
      </c>
      <c r="O129" s="135">
        <f t="shared" ref="O129:O135" si="137">N129*0.19</f>
        <v>5109.2436974789925</v>
      </c>
      <c r="P129" s="95">
        <v>32000</v>
      </c>
      <c r="Q129" s="145">
        <f t="shared" ref="Q129:Q135" si="138">S129/1.19</f>
        <v>27731.092436974792</v>
      </c>
      <c r="R129" s="135">
        <f t="shared" ref="R129:R135" si="139">Q129*0.19</f>
        <v>5268.9075630252109</v>
      </c>
      <c r="S129" s="95">
        <v>33000</v>
      </c>
      <c r="T129" s="69"/>
      <c r="U129" s="69"/>
      <c r="V129" s="69"/>
      <c r="W129" s="69"/>
      <c r="X129" s="69"/>
      <c r="Y129" s="69"/>
    </row>
    <row r="130" spans="1:25" s="57" customFormat="1" ht="15" outlineLevel="1" x14ac:dyDescent="0.25">
      <c r="A130" s="89" t="s">
        <v>310</v>
      </c>
      <c r="B130" s="145">
        <v>31932.773109243699</v>
      </c>
      <c r="C130" s="135">
        <f t="shared" si="106"/>
        <v>6067.226890756303</v>
      </c>
      <c r="D130" s="181">
        <f t="shared" si="134"/>
        <v>38000</v>
      </c>
      <c r="E130" s="96" t="s">
        <v>605</v>
      </c>
      <c r="F130" s="96" t="s">
        <v>605</v>
      </c>
      <c r="G130" s="106" t="s">
        <v>605</v>
      </c>
      <c r="H130" s="96" t="s">
        <v>605</v>
      </c>
      <c r="I130" s="96" t="s">
        <v>605</v>
      </c>
      <c r="J130" s="123" t="s">
        <v>605</v>
      </c>
      <c r="K130" s="145">
        <f t="shared" si="135"/>
        <v>41176.470588235294</v>
      </c>
      <c r="L130" s="135">
        <f t="shared" si="110"/>
        <v>7823.5294117647063</v>
      </c>
      <c r="M130" s="108">
        <v>49000</v>
      </c>
      <c r="N130" s="145">
        <f t="shared" si="136"/>
        <v>28571.428571428572</v>
      </c>
      <c r="O130" s="135">
        <f t="shared" si="137"/>
        <v>5428.5714285714284</v>
      </c>
      <c r="P130" s="95">
        <v>34000</v>
      </c>
      <c r="Q130" s="145">
        <f t="shared" si="138"/>
        <v>29411.764705882353</v>
      </c>
      <c r="R130" s="135">
        <f t="shared" si="139"/>
        <v>5588.2352941176468</v>
      </c>
      <c r="S130" s="95">
        <v>35000</v>
      </c>
      <c r="T130" s="69"/>
      <c r="U130" s="69"/>
      <c r="V130" s="69"/>
      <c r="W130" s="69"/>
      <c r="X130" s="69"/>
      <c r="Y130" s="69"/>
    </row>
    <row r="131" spans="1:25" s="57" customFormat="1" ht="15" outlineLevel="1" x14ac:dyDescent="0.25">
      <c r="A131" s="89" t="s">
        <v>311</v>
      </c>
      <c r="B131" s="145">
        <v>31932.773109243699</v>
      </c>
      <c r="C131" s="135">
        <f t="shared" si="106"/>
        <v>6067.226890756303</v>
      </c>
      <c r="D131" s="181">
        <f t="shared" si="134"/>
        <v>38000</v>
      </c>
      <c r="E131" s="145">
        <v>22689.0756302521</v>
      </c>
      <c r="F131" s="135">
        <f t="shared" ref="F131:F136" si="140">E131*0.19</f>
        <v>4310.9243697478987</v>
      </c>
      <c r="G131" s="105">
        <f t="shared" ref="G131:G134" si="141">+E131+F131</f>
        <v>27000</v>
      </c>
      <c r="H131" s="145">
        <v>29411.764705882353</v>
      </c>
      <c r="I131" s="135">
        <f t="shared" ref="I131" si="142">H131*0.19</f>
        <v>5588.2352941176468</v>
      </c>
      <c r="J131" s="122">
        <f t="shared" ref="J131" si="143">+H131+I131</f>
        <v>35000</v>
      </c>
      <c r="K131" s="145">
        <f t="shared" si="135"/>
        <v>36134.45378151261</v>
      </c>
      <c r="L131" s="135">
        <f t="shared" si="110"/>
        <v>6865.5462184873959</v>
      </c>
      <c r="M131" s="108">
        <v>43000</v>
      </c>
      <c r="N131" s="145">
        <f t="shared" si="136"/>
        <v>25210.084033613446</v>
      </c>
      <c r="O131" s="135">
        <f t="shared" si="137"/>
        <v>4789.9159663865548</v>
      </c>
      <c r="P131" s="95">
        <v>30000</v>
      </c>
      <c r="Q131" s="145">
        <f t="shared" si="138"/>
        <v>25210.084033613446</v>
      </c>
      <c r="R131" s="135">
        <f t="shared" si="139"/>
        <v>4789.9159663865548</v>
      </c>
      <c r="S131" s="95">
        <v>30000</v>
      </c>
      <c r="T131" s="69"/>
      <c r="U131" s="69"/>
      <c r="V131" s="69"/>
      <c r="W131" s="69"/>
      <c r="X131" s="69"/>
      <c r="Y131" s="69"/>
    </row>
    <row r="132" spans="1:25" s="57" customFormat="1" ht="15" outlineLevel="1" x14ac:dyDescent="0.25">
      <c r="A132" s="89" t="s">
        <v>312</v>
      </c>
      <c r="B132" s="145">
        <v>309243.69747899158</v>
      </c>
      <c r="C132" s="135">
        <f t="shared" si="106"/>
        <v>58756.302521008402</v>
      </c>
      <c r="D132" s="181">
        <f t="shared" si="134"/>
        <v>368000</v>
      </c>
      <c r="E132" s="145">
        <v>231932.77310924372</v>
      </c>
      <c r="F132" s="135">
        <f t="shared" si="140"/>
        <v>44067.226890756305</v>
      </c>
      <c r="G132" s="105">
        <f t="shared" si="141"/>
        <v>276000</v>
      </c>
      <c r="H132" s="96" t="s">
        <v>605</v>
      </c>
      <c r="I132" s="96" t="s">
        <v>605</v>
      </c>
      <c r="J132" s="123" t="s">
        <v>605</v>
      </c>
      <c r="K132" s="145">
        <f t="shared" si="135"/>
        <v>63865.546218487398</v>
      </c>
      <c r="L132" s="135">
        <f t="shared" si="110"/>
        <v>12134.453781512606</v>
      </c>
      <c r="M132" s="108">
        <v>76000</v>
      </c>
      <c r="N132" s="145">
        <f t="shared" si="136"/>
        <v>45378.151260504201</v>
      </c>
      <c r="O132" s="135">
        <f t="shared" si="137"/>
        <v>8621.8487394957974</v>
      </c>
      <c r="P132" s="95">
        <v>54000</v>
      </c>
      <c r="Q132" s="145">
        <f t="shared" si="138"/>
        <v>45378.151260504201</v>
      </c>
      <c r="R132" s="135">
        <f t="shared" si="139"/>
        <v>8621.8487394957974</v>
      </c>
      <c r="S132" s="95">
        <v>54000</v>
      </c>
      <c r="T132" s="69"/>
      <c r="U132" s="69"/>
      <c r="V132" s="69"/>
      <c r="W132" s="69"/>
      <c r="X132" s="69"/>
      <c r="Y132" s="69"/>
    </row>
    <row r="133" spans="1:25" s="57" customFormat="1" ht="15" outlineLevel="1" x14ac:dyDescent="0.25">
      <c r="A133" s="89" t="s">
        <v>313</v>
      </c>
      <c r="B133" s="145">
        <v>150420.16806722688</v>
      </c>
      <c r="C133" s="135">
        <f t="shared" si="106"/>
        <v>28579.831932773108</v>
      </c>
      <c r="D133" s="181">
        <f t="shared" si="134"/>
        <v>179000</v>
      </c>
      <c r="E133" s="145">
        <v>104201.68067226891</v>
      </c>
      <c r="F133" s="135">
        <f t="shared" si="140"/>
        <v>19798.319327731093</v>
      </c>
      <c r="G133" s="105">
        <f t="shared" si="141"/>
        <v>124000</v>
      </c>
      <c r="H133" s="96" t="s">
        <v>605</v>
      </c>
      <c r="I133" s="96" t="s">
        <v>605</v>
      </c>
      <c r="J133" s="123" t="s">
        <v>605</v>
      </c>
      <c r="K133" s="145">
        <f t="shared" si="135"/>
        <v>178151.26050420169</v>
      </c>
      <c r="L133" s="135">
        <f t="shared" si="110"/>
        <v>33848.73949579832</v>
      </c>
      <c r="M133" s="108">
        <v>212000</v>
      </c>
      <c r="N133" s="145">
        <f t="shared" si="136"/>
        <v>126890.75630252101</v>
      </c>
      <c r="O133" s="135">
        <f t="shared" si="137"/>
        <v>24109.243697478993</v>
      </c>
      <c r="P133" s="95">
        <v>151000</v>
      </c>
      <c r="Q133" s="145">
        <f t="shared" si="138"/>
        <v>127731.0924369748</v>
      </c>
      <c r="R133" s="135">
        <f t="shared" si="139"/>
        <v>24268.907563025212</v>
      </c>
      <c r="S133" s="95">
        <v>152000</v>
      </c>
      <c r="T133" s="69"/>
      <c r="U133" s="69"/>
      <c r="V133" s="69"/>
      <c r="W133" s="69"/>
      <c r="X133" s="69"/>
      <c r="Y133" s="69"/>
    </row>
    <row r="134" spans="1:25" s="57" customFormat="1" ht="30" outlineLevel="1" x14ac:dyDescent="0.25">
      <c r="A134" s="89" t="s">
        <v>314</v>
      </c>
      <c r="B134" s="145">
        <v>154621.84873949579</v>
      </c>
      <c r="C134" s="135">
        <f t="shared" si="106"/>
        <v>29378.151260504201</v>
      </c>
      <c r="D134" s="181">
        <f t="shared" si="134"/>
        <v>184000</v>
      </c>
      <c r="E134" s="145">
        <v>115966.38655462186</v>
      </c>
      <c r="F134" s="135">
        <f t="shared" si="140"/>
        <v>22033.613445378152</v>
      </c>
      <c r="G134" s="105">
        <f t="shared" si="141"/>
        <v>138000</v>
      </c>
      <c r="H134" s="96" t="s">
        <v>605</v>
      </c>
      <c r="I134" s="96" t="s">
        <v>605</v>
      </c>
      <c r="J134" s="123" t="s">
        <v>605</v>
      </c>
      <c r="K134" s="145">
        <f t="shared" si="135"/>
        <v>36134.45378151261</v>
      </c>
      <c r="L134" s="135">
        <f t="shared" si="110"/>
        <v>6865.5462184873959</v>
      </c>
      <c r="M134" s="108">
        <v>43000</v>
      </c>
      <c r="N134" s="145">
        <f t="shared" si="136"/>
        <v>25210.084033613446</v>
      </c>
      <c r="O134" s="135">
        <f t="shared" si="137"/>
        <v>4789.9159663865548</v>
      </c>
      <c r="P134" s="95">
        <v>30000</v>
      </c>
      <c r="Q134" s="145">
        <f t="shared" si="138"/>
        <v>25210.084033613446</v>
      </c>
      <c r="R134" s="135">
        <f t="shared" si="139"/>
        <v>4789.9159663865548</v>
      </c>
      <c r="S134" s="95">
        <v>30000</v>
      </c>
      <c r="T134" s="69"/>
      <c r="U134" s="69"/>
      <c r="V134" s="69"/>
      <c r="W134" s="69"/>
      <c r="X134" s="69"/>
      <c r="Y134" s="69"/>
    </row>
    <row r="135" spans="1:25" s="57" customFormat="1" ht="15" outlineLevel="1" x14ac:dyDescent="0.25">
      <c r="A135" s="89" t="s">
        <v>315</v>
      </c>
      <c r="B135" s="145">
        <v>84873.94957983194</v>
      </c>
      <c r="C135" s="135">
        <f t="shared" si="106"/>
        <v>16126.050420168069</v>
      </c>
      <c r="D135" s="181">
        <f t="shared" si="134"/>
        <v>101000.00000000001</v>
      </c>
      <c r="E135" s="96" t="s">
        <v>605</v>
      </c>
      <c r="F135" s="96" t="s">
        <v>605</v>
      </c>
      <c r="G135" s="106" t="s">
        <v>605</v>
      </c>
      <c r="H135" s="96" t="s">
        <v>605</v>
      </c>
      <c r="I135" s="96" t="s">
        <v>605</v>
      </c>
      <c r="J135" s="123" t="s">
        <v>605</v>
      </c>
      <c r="K135" s="145">
        <f t="shared" si="135"/>
        <v>93277.310924369755</v>
      </c>
      <c r="L135" s="135">
        <f t="shared" si="110"/>
        <v>17722.689075630253</v>
      </c>
      <c r="M135" s="108">
        <v>111000</v>
      </c>
      <c r="N135" s="145">
        <f t="shared" si="136"/>
        <v>66386.554621848743</v>
      </c>
      <c r="O135" s="135">
        <f t="shared" si="137"/>
        <v>12613.445378151262</v>
      </c>
      <c r="P135" s="95">
        <v>79000</v>
      </c>
      <c r="Q135" s="145">
        <f t="shared" si="138"/>
        <v>66386.554621848743</v>
      </c>
      <c r="R135" s="135">
        <f t="shared" si="139"/>
        <v>12613.445378151262</v>
      </c>
      <c r="S135" s="95">
        <v>79000</v>
      </c>
      <c r="T135" s="69"/>
      <c r="U135" s="69"/>
      <c r="V135" s="69"/>
      <c r="W135" s="69"/>
      <c r="X135" s="69"/>
      <c r="Y135" s="69"/>
    </row>
    <row r="136" spans="1:25" s="57" customFormat="1" ht="15" outlineLevel="1" x14ac:dyDescent="0.25">
      <c r="A136" s="89" t="s">
        <v>316</v>
      </c>
      <c r="B136" s="145">
        <v>682352.9411764706</v>
      </c>
      <c r="C136" s="135">
        <f t="shared" si="106"/>
        <v>129647.05882352941</v>
      </c>
      <c r="D136" s="181">
        <f t="shared" si="134"/>
        <v>812000</v>
      </c>
      <c r="E136" s="145">
        <v>585714.2857142858</v>
      </c>
      <c r="F136" s="135">
        <f t="shared" si="140"/>
        <v>111285.7142857143</v>
      </c>
      <c r="G136" s="105">
        <f>+E136+F136</f>
        <v>697000.00000000012</v>
      </c>
      <c r="H136" s="96" t="s">
        <v>605</v>
      </c>
      <c r="I136" s="96" t="s">
        <v>605</v>
      </c>
      <c r="J136" s="123" t="s">
        <v>605</v>
      </c>
      <c r="K136" s="96" t="s">
        <v>605</v>
      </c>
      <c r="L136" s="96" t="s">
        <v>605</v>
      </c>
      <c r="M136" s="109" t="s">
        <v>605</v>
      </c>
      <c r="N136" s="96" t="s">
        <v>605</v>
      </c>
      <c r="O136" s="96" t="s">
        <v>605</v>
      </c>
      <c r="P136" s="96" t="s">
        <v>605</v>
      </c>
      <c r="Q136" s="96" t="s">
        <v>605</v>
      </c>
      <c r="R136" s="96" t="s">
        <v>605</v>
      </c>
      <c r="S136" s="96" t="s">
        <v>605</v>
      </c>
      <c r="T136" s="69"/>
      <c r="U136" s="69"/>
      <c r="V136" s="69"/>
      <c r="W136" s="69"/>
      <c r="X136" s="69"/>
      <c r="Y136" s="69"/>
    </row>
    <row r="137" spans="1:25" s="57" customFormat="1" ht="15" outlineLevel="1" x14ac:dyDescent="0.25">
      <c r="A137" s="89" t="s">
        <v>317</v>
      </c>
      <c r="B137" s="145">
        <v>86554.621848739494</v>
      </c>
      <c r="C137" s="135">
        <f t="shared" si="106"/>
        <v>16445.378151260506</v>
      </c>
      <c r="D137" s="181">
        <f t="shared" si="134"/>
        <v>103000</v>
      </c>
      <c r="E137" s="96" t="s">
        <v>605</v>
      </c>
      <c r="F137" s="96" t="s">
        <v>605</v>
      </c>
      <c r="G137" s="106" t="s">
        <v>605</v>
      </c>
      <c r="H137" s="96" t="s">
        <v>605</v>
      </c>
      <c r="I137" s="96" t="s">
        <v>605</v>
      </c>
      <c r="J137" s="123" t="s">
        <v>605</v>
      </c>
      <c r="K137" s="96" t="s">
        <v>605</v>
      </c>
      <c r="L137" s="96" t="s">
        <v>605</v>
      </c>
      <c r="M137" s="109" t="s">
        <v>605</v>
      </c>
      <c r="N137" s="96" t="s">
        <v>605</v>
      </c>
      <c r="O137" s="96" t="s">
        <v>605</v>
      </c>
      <c r="P137" s="96" t="s">
        <v>605</v>
      </c>
      <c r="Q137" s="96" t="s">
        <v>605</v>
      </c>
      <c r="R137" s="96" t="s">
        <v>605</v>
      </c>
      <c r="S137" s="96" t="s">
        <v>605</v>
      </c>
      <c r="T137" s="69"/>
      <c r="U137" s="69"/>
      <c r="V137" s="69"/>
      <c r="W137" s="69"/>
      <c r="X137" s="69"/>
      <c r="Y137" s="69"/>
    </row>
    <row r="138" spans="1:25" s="57" customFormat="1" ht="15" outlineLevel="1" x14ac:dyDescent="0.25">
      <c r="A138" s="89" t="s">
        <v>318</v>
      </c>
      <c r="B138" s="96" t="s">
        <v>605</v>
      </c>
      <c r="C138" s="96" t="s">
        <v>605</v>
      </c>
      <c r="D138" s="182" t="s">
        <v>605</v>
      </c>
      <c r="E138" s="96" t="s">
        <v>605</v>
      </c>
      <c r="F138" s="96" t="s">
        <v>605</v>
      </c>
      <c r="G138" s="106" t="s">
        <v>605</v>
      </c>
      <c r="H138" s="96" t="s">
        <v>605</v>
      </c>
      <c r="I138" s="96" t="s">
        <v>605</v>
      </c>
      <c r="J138" s="123" t="s">
        <v>605</v>
      </c>
      <c r="K138" s="96" t="s">
        <v>605</v>
      </c>
      <c r="L138" s="96" t="s">
        <v>605</v>
      </c>
      <c r="M138" s="109" t="s">
        <v>605</v>
      </c>
      <c r="N138" s="96" t="s">
        <v>605</v>
      </c>
      <c r="O138" s="96" t="s">
        <v>605</v>
      </c>
      <c r="P138" s="96" t="s">
        <v>605</v>
      </c>
      <c r="Q138" s="96" t="s">
        <v>605</v>
      </c>
      <c r="R138" s="96" t="s">
        <v>605</v>
      </c>
      <c r="S138" s="96" t="s">
        <v>605</v>
      </c>
      <c r="T138" s="69"/>
      <c r="U138" s="69"/>
      <c r="V138" s="69"/>
      <c r="W138" s="69"/>
      <c r="X138" s="69"/>
      <c r="Y138" s="69"/>
    </row>
    <row r="139" spans="1:25" s="57" customFormat="1" ht="15" outlineLevel="1" x14ac:dyDescent="0.25">
      <c r="A139" s="89" t="s">
        <v>319</v>
      </c>
      <c r="B139" s="145">
        <v>245378.15126050421</v>
      </c>
      <c r="C139" s="135">
        <f t="shared" si="106"/>
        <v>46621.848739495799</v>
      </c>
      <c r="D139" s="181">
        <f t="shared" ref="D139:D140" si="144">+B139+C139</f>
        <v>292000</v>
      </c>
      <c r="E139" s="145">
        <v>184033.61344537817</v>
      </c>
      <c r="F139" s="135">
        <f t="shared" ref="F139:F150" si="145">E139*0.19</f>
        <v>34966.386554621851</v>
      </c>
      <c r="G139" s="105">
        <f>+E139+F139</f>
        <v>219000.00000000003</v>
      </c>
      <c r="H139" s="145">
        <v>154621.84873949579</v>
      </c>
      <c r="I139" s="135">
        <f t="shared" ref="I139" si="146">H139*0.19</f>
        <v>29378.151260504201</v>
      </c>
      <c r="J139" s="122">
        <f t="shared" ref="J139" si="147">+H139+I139</f>
        <v>184000</v>
      </c>
      <c r="K139" s="96" t="s">
        <v>605</v>
      </c>
      <c r="L139" s="96" t="s">
        <v>605</v>
      </c>
      <c r="M139" s="109" t="s">
        <v>605</v>
      </c>
      <c r="N139" s="96" t="s">
        <v>605</v>
      </c>
      <c r="O139" s="96" t="s">
        <v>605</v>
      </c>
      <c r="P139" s="96" t="s">
        <v>605</v>
      </c>
      <c r="Q139" s="96" t="s">
        <v>605</v>
      </c>
      <c r="R139" s="96" t="s">
        <v>605</v>
      </c>
      <c r="S139" s="96" t="s">
        <v>605</v>
      </c>
      <c r="T139" s="69"/>
      <c r="U139" s="69"/>
      <c r="V139" s="69"/>
      <c r="W139" s="69"/>
      <c r="X139" s="69"/>
      <c r="Y139" s="69"/>
    </row>
    <row r="140" spans="1:25" s="57" customFormat="1" ht="15" outlineLevel="1" x14ac:dyDescent="0.25">
      <c r="A140" s="89" t="s">
        <v>320</v>
      </c>
      <c r="B140" s="145">
        <v>127731.0924369748</v>
      </c>
      <c r="C140" s="135">
        <f t="shared" si="106"/>
        <v>24268.907563025212</v>
      </c>
      <c r="D140" s="181">
        <f t="shared" si="144"/>
        <v>152000</v>
      </c>
      <c r="E140" s="96" t="s">
        <v>605</v>
      </c>
      <c r="F140" s="96" t="s">
        <v>605</v>
      </c>
      <c r="G140" s="106" t="s">
        <v>605</v>
      </c>
      <c r="H140" s="96" t="s">
        <v>605</v>
      </c>
      <c r="I140" s="96" t="s">
        <v>605</v>
      </c>
      <c r="J140" s="123" t="s">
        <v>605</v>
      </c>
      <c r="K140" s="96" t="s">
        <v>605</v>
      </c>
      <c r="L140" s="96" t="s">
        <v>605</v>
      </c>
      <c r="M140" s="109" t="s">
        <v>605</v>
      </c>
      <c r="N140" s="96" t="s">
        <v>605</v>
      </c>
      <c r="O140" s="96" t="s">
        <v>605</v>
      </c>
      <c r="P140" s="96" t="s">
        <v>605</v>
      </c>
      <c r="Q140" s="96" t="s">
        <v>605</v>
      </c>
      <c r="R140" s="96" t="s">
        <v>605</v>
      </c>
      <c r="S140" s="96" t="s">
        <v>605</v>
      </c>
      <c r="T140" s="69"/>
      <c r="U140" s="69"/>
      <c r="V140" s="69"/>
      <c r="W140" s="69"/>
      <c r="X140" s="69"/>
      <c r="Y140" s="69"/>
    </row>
    <row r="141" spans="1:25" s="57" customFormat="1" ht="15" outlineLevel="1" x14ac:dyDescent="0.25">
      <c r="A141" s="89" t="s">
        <v>321</v>
      </c>
      <c r="B141" s="96" t="s">
        <v>605</v>
      </c>
      <c r="C141" s="96" t="s">
        <v>605</v>
      </c>
      <c r="D141" s="182" t="s">
        <v>605</v>
      </c>
      <c r="E141" s="145">
        <v>45378.151260504201</v>
      </c>
      <c r="F141" s="135">
        <f t="shared" si="145"/>
        <v>8621.8487394957974</v>
      </c>
      <c r="G141" s="105">
        <f t="shared" ref="G141:G144" si="148">+E141+F141</f>
        <v>54000</v>
      </c>
      <c r="H141" s="96" t="s">
        <v>605</v>
      </c>
      <c r="I141" s="96" t="s">
        <v>605</v>
      </c>
      <c r="J141" s="123" t="s">
        <v>605</v>
      </c>
      <c r="K141" s="96" t="s">
        <v>605</v>
      </c>
      <c r="L141" s="96" t="s">
        <v>605</v>
      </c>
      <c r="M141" s="109" t="s">
        <v>605</v>
      </c>
      <c r="N141" s="96" t="s">
        <v>605</v>
      </c>
      <c r="O141" s="96" t="s">
        <v>605</v>
      </c>
      <c r="P141" s="96" t="s">
        <v>605</v>
      </c>
      <c r="Q141" s="96" t="s">
        <v>605</v>
      </c>
      <c r="R141" s="96" t="s">
        <v>605</v>
      </c>
      <c r="S141" s="96" t="s">
        <v>605</v>
      </c>
      <c r="T141" s="69"/>
      <c r="U141" s="69"/>
      <c r="V141" s="69"/>
      <c r="W141" s="69"/>
      <c r="X141" s="69"/>
      <c r="Y141" s="69"/>
    </row>
    <row r="142" spans="1:25" s="57" customFormat="1" ht="15" outlineLevel="1" x14ac:dyDescent="0.25">
      <c r="A142" s="89" t="s">
        <v>322</v>
      </c>
      <c r="B142" s="145">
        <v>54621.848739495799</v>
      </c>
      <c r="C142" s="135">
        <f t="shared" si="106"/>
        <v>10378.151260504203</v>
      </c>
      <c r="D142" s="181">
        <f t="shared" ref="D142:D144" si="149">+B142+C142</f>
        <v>65000</v>
      </c>
      <c r="E142" s="145">
        <v>53781.512605042022</v>
      </c>
      <c r="F142" s="135">
        <f t="shared" si="145"/>
        <v>10218.487394957985</v>
      </c>
      <c r="G142" s="105">
        <f t="shared" si="148"/>
        <v>64000.000000000007</v>
      </c>
      <c r="H142" s="96" t="s">
        <v>605</v>
      </c>
      <c r="I142" s="96" t="s">
        <v>605</v>
      </c>
      <c r="J142" s="123" t="s">
        <v>605</v>
      </c>
      <c r="K142" s="145">
        <f t="shared" ref="K142:K144" si="150">M142/1.19</f>
        <v>54621.848739495799</v>
      </c>
      <c r="L142" s="135">
        <f t="shared" ref="L142:L150" si="151">K142*0.19</f>
        <v>10378.151260504203</v>
      </c>
      <c r="M142" s="108">
        <v>65000</v>
      </c>
      <c r="N142" s="145">
        <f t="shared" ref="N142:N144" si="152">P142/1.19</f>
        <v>54621.848739495799</v>
      </c>
      <c r="O142" s="135">
        <f t="shared" ref="O142:O144" si="153">N142*0.19</f>
        <v>10378.151260504203</v>
      </c>
      <c r="P142" s="95">
        <v>65000</v>
      </c>
      <c r="Q142" s="145">
        <f t="shared" ref="Q142:Q144" si="154">S142/1.19</f>
        <v>54621.848739495799</v>
      </c>
      <c r="R142" s="135">
        <f t="shared" ref="R142:R144" si="155">Q142*0.19</f>
        <v>10378.151260504203</v>
      </c>
      <c r="S142" s="95">
        <v>65000</v>
      </c>
      <c r="T142" s="69"/>
      <c r="U142" s="69"/>
      <c r="V142" s="69"/>
      <c r="W142" s="69"/>
      <c r="X142" s="69"/>
      <c r="Y142" s="69"/>
    </row>
    <row r="143" spans="1:25" s="57" customFormat="1" ht="15" outlineLevel="1" x14ac:dyDescent="0.25">
      <c r="A143" s="89" t="s">
        <v>323</v>
      </c>
      <c r="B143" s="145">
        <v>109243.6974789916</v>
      </c>
      <c r="C143" s="135">
        <f t="shared" si="106"/>
        <v>20756.302521008405</v>
      </c>
      <c r="D143" s="181">
        <f t="shared" si="149"/>
        <v>130000</v>
      </c>
      <c r="E143" s="145">
        <v>82352.941176470587</v>
      </c>
      <c r="F143" s="135">
        <f t="shared" si="145"/>
        <v>15647.058823529413</v>
      </c>
      <c r="G143" s="105">
        <f t="shared" si="148"/>
        <v>98000</v>
      </c>
      <c r="H143" s="96" t="s">
        <v>605</v>
      </c>
      <c r="I143" s="96" t="s">
        <v>605</v>
      </c>
      <c r="J143" s="123" t="s">
        <v>605</v>
      </c>
      <c r="K143" s="145">
        <f t="shared" si="150"/>
        <v>78991.596638655465</v>
      </c>
      <c r="L143" s="135">
        <f t="shared" si="151"/>
        <v>15008.403361344539</v>
      </c>
      <c r="M143" s="108">
        <v>94000</v>
      </c>
      <c r="N143" s="145">
        <f t="shared" si="152"/>
        <v>56302.521008403361</v>
      </c>
      <c r="O143" s="135">
        <f t="shared" si="153"/>
        <v>10697.478991596639</v>
      </c>
      <c r="P143" s="95">
        <v>67000</v>
      </c>
      <c r="Q143" s="145">
        <f t="shared" si="154"/>
        <v>56302.521008403361</v>
      </c>
      <c r="R143" s="135">
        <f t="shared" si="155"/>
        <v>10697.478991596639</v>
      </c>
      <c r="S143" s="95">
        <v>67000</v>
      </c>
      <c r="T143" s="69"/>
      <c r="U143" s="69"/>
      <c r="V143" s="69"/>
      <c r="W143" s="69"/>
      <c r="X143" s="69"/>
      <c r="Y143" s="69"/>
    </row>
    <row r="144" spans="1:25" s="57" customFormat="1" ht="30" outlineLevel="1" x14ac:dyDescent="0.25">
      <c r="A144" s="89" t="s">
        <v>324</v>
      </c>
      <c r="B144" s="145">
        <v>22689</v>
      </c>
      <c r="C144" s="135">
        <f t="shared" si="106"/>
        <v>4310.91</v>
      </c>
      <c r="D144" s="181">
        <f t="shared" si="149"/>
        <v>26999.91</v>
      </c>
      <c r="E144" s="145">
        <v>15966.386554621849</v>
      </c>
      <c r="F144" s="135">
        <f t="shared" si="145"/>
        <v>3033.6134453781515</v>
      </c>
      <c r="G144" s="105">
        <f t="shared" si="148"/>
        <v>19000</v>
      </c>
      <c r="H144" s="96" t="s">
        <v>605</v>
      </c>
      <c r="I144" s="96" t="s">
        <v>605</v>
      </c>
      <c r="J144" s="123" t="s">
        <v>605</v>
      </c>
      <c r="K144" s="145">
        <f t="shared" si="150"/>
        <v>77310.924369747896</v>
      </c>
      <c r="L144" s="135">
        <f t="shared" si="151"/>
        <v>14689.0756302521</v>
      </c>
      <c r="M144" s="108">
        <v>92000</v>
      </c>
      <c r="N144" s="145">
        <f t="shared" si="152"/>
        <v>54621.848739495799</v>
      </c>
      <c r="O144" s="135">
        <f t="shared" si="153"/>
        <v>10378.151260504203</v>
      </c>
      <c r="P144" s="95">
        <v>65000</v>
      </c>
      <c r="Q144" s="145">
        <f t="shared" si="154"/>
        <v>54621.848739495799</v>
      </c>
      <c r="R144" s="135">
        <f t="shared" si="155"/>
        <v>10378.151260504203</v>
      </c>
      <c r="S144" s="95">
        <v>65000</v>
      </c>
      <c r="T144" s="69"/>
      <c r="U144" s="69"/>
      <c r="V144" s="69"/>
      <c r="W144" s="69"/>
      <c r="X144" s="69"/>
      <c r="Y144" s="69"/>
    </row>
    <row r="145" spans="1:25" s="57" customFormat="1" ht="15" outlineLevel="1" x14ac:dyDescent="0.25">
      <c r="A145" s="89" t="s">
        <v>325</v>
      </c>
      <c r="B145" s="96" t="s">
        <v>605</v>
      </c>
      <c r="C145" s="96" t="s">
        <v>605</v>
      </c>
      <c r="D145" s="182" t="s">
        <v>605</v>
      </c>
      <c r="E145" s="96" t="s">
        <v>605</v>
      </c>
      <c r="F145" s="96" t="s">
        <v>605</v>
      </c>
      <c r="G145" s="106" t="s">
        <v>605</v>
      </c>
      <c r="H145" s="96" t="s">
        <v>605</v>
      </c>
      <c r="I145" s="96" t="s">
        <v>605</v>
      </c>
      <c r="J145" s="123" t="s">
        <v>605</v>
      </c>
      <c r="K145" s="96" t="s">
        <v>605</v>
      </c>
      <c r="L145" s="96" t="s">
        <v>605</v>
      </c>
      <c r="M145" s="109" t="s">
        <v>605</v>
      </c>
      <c r="N145" s="96" t="s">
        <v>605</v>
      </c>
      <c r="O145" s="96" t="s">
        <v>605</v>
      </c>
      <c r="P145" s="96" t="s">
        <v>605</v>
      </c>
      <c r="Q145" s="96" t="s">
        <v>605</v>
      </c>
      <c r="R145" s="96" t="s">
        <v>605</v>
      </c>
      <c r="S145" s="96" t="s">
        <v>605</v>
      </c>
      <c r="T145" s="69"/>
      <c r="U145" s="69"/>
      <c r="V145" s="69"/>
      <c r="W145" s="69"/>
      <c r="X145" s="69"/>
      <c r="Y145" s="69"/>
    </row>
    <row r="146" spans="1:25" s="57" customFormat="1" ht="15" outlineLevel="1" x14ac:dyDescent="0.25">
      <c r="A146" s="89" t="s">
        <v>326</v>
      </c>
      <c r="B146" s="145">
        <v>13445.378151260506</v>
      </c>
      <c r="C146" s="135">
        <f t="shared" si="106"/>
        <v>2554.6218487394963</v>
      </c>
      <c r="D146" s="181">
        <f t="shared" ref="D146:D150" si="156">+B146+C146</f>
        <v>16000.000000000002</v>
      </c>
      <c r="E146" s="145">
        <v>10084.033613445379</v>
      </c>
      <c r="F146" s="135">
        <f t="shared" si="145"/>
        <v>1915.966386554622</v>
      </c>
      <c r="G146" s="105">
        <f t="shared" ref="G146:G150" si="157">+E146+F146</f>
        <v>12000.000000000002</v>
      </c>
      <c r="H146" s="96" t="s">
        <v>605</v>
      </c>
      <c r="I146" s="96" t="s">
        <v>605</v>
      </c>
      <c r="J146" s="123" t="s">
        <v>605</v>
      </c>
      <c r="K146" s="145">
        <f t="shared" ref="K146:K150" si="158">M146/1.19</f>
        <v>26890.756302521011</v>
      </c>
      <c r="L146" s="135">
        <f t="shared" si="151"/>
        <v>5109.2436974789925</v>
      </c>
      <c r="M146" s="108">
        <v>32000</v>
      </c>
      <c r="N146" s="145">
        <f t="shared" ref="N146:N150" si="159">P146/1.19</f>
        <v>22689.0756302521</v>
      </c>
      <c r="O146" s="135">
        <f t="shared" ref="O146:O150" si="160">N146*0.19</f>
        <v>4310.9243697478987</v>
      </c>
      <c r="P146" s="95">
        <v>27000</v>
      </c>
      <c r="Q146" s="145">
        <f t="shared" ref="Q146:Q150" si="161">S146/1.19</f>
        <v>22689.0756302521</v>
      </c>
      <c r="R146" s="135">
        <f t="shared" ref="R146:R150" si="162">Q146*0.19</f>
        <v>4310.9243697478987</v>
      </c>
      <c r="S146" s="95">
        <v>27000</v>
      </c>
      <c r="T146" s="69"/>
      <c r="U146" s="69"/>
      <c r="V146" s="69"/>
      <c r="W146" s="69"/>
      <c r="X146" s="69"/>
      <c r="Y146" s="69"/>
    </row>
    <row r="147" spans="1:25" s="57" customFormat="1" ht="15" outlineLevel="1" x14ac:dyDescent="0.25">
      <c r="A147" s="89" t="s">
        <v>327</v>
      </c>
      <c r="B147" s="145">
        <v>222689.0756302521</v>
      </c>
      <c r="C147" s="135">
        <f t="shared" si="106"/>
        <v>42310.924369747903</v>
      </c>
      <c r="D147" s="181">
        <f t="shared" si="156"/>
        <v>265000</v>
      </c>
      <c r="E147" s="145">
        <v>155462.18487394959</v>
      </c>
      <c r="F147" s="135">
        <f t="shared" si="145"/>
        <v>29537.815126050424</v>
      </c>
      <c r="G147" s="105">
        <f t="shared" si="157"/>
        <v>185000</v>
      </c>
      <c r="H147" s="145">
        <v>209243.69747899161</v>
      </c>
      <c r="I147" s="135">
        <f t="shared" ref="I147:I149" si="163">H147*0.19</f>
        <v>39756.302521008409</v>
      </c>
      <c r="J147" s="122">
        <f t="shared" ref="J147:J149" si="164">+H147+I147</f>
        <v>249000.00000000003</v>
      </c>
      <c r="K147" s="145">
        <f t="shared" si="158"/>
        <v>261344.53781512607</v>
      </c>
      <c r="L147" s="135">
        <f t="shared" si="151"/>
        <v>49655.462184873955</v>
      </c>
      <c r="M147" s="108">
        <v>311000</v>
      </c>
      <c r="N147" s="145">
        <f t="shared" si="159"/>
        <v>185714.28571428571</v>
      </c>
      <c r="O147" s="135">
        <f t="shared" si="160"/>
        <v>35285.714285714283</v>
      </c>
      <c r="P147" s="95">
        <v>221000</v>
      </c>
      <c r="Q147" s="145">
        <f t="shared" si="161"/>
        <v>187394.95798319328</v>
      </c>
      <c r="R147" s="135">
        <f t="shared" si="162"/>
        <v>35605.042016806721</v>
      </c>
      <c r="S147" s="95">
        <v>223000</v>
      </c>
      <c r="T147" s="69"/>
      <c r="U147" s="69"/>
      <c r="V147" s="69"/>
      <c r="W147" s="69"/>
      <c r="X147" s="69"/>
      <c r="Y147" s="69"/>
    </row>
    <row r="148" spans="1:25" s="57" customFormat="1" ht="15" outlineLevel="1" x14ac:dyDescent="0.25">
      <c r="A148" s="89" t="s">
        <v>328</v>
      </c>
      <c r="B148" s="145">
        <v>154621.84873949579</v>
      </c>
      <c r="C148" s="135">
        <f t="shared" si="106"/>
        <v>29378.151260504201</v>
      </c>
      <c r="D148" s="181">
        <f t="shared" si="156"/>
        <v>184000</v>
      </c>
      <c r="E148" s="145">
        <v>115966.38655462186</v>
      </c>
      <c r="F148" s="135">
        <f t="shared" si="145"/>
        <v>22033.613445378152</v>
      </c>
      <c r="G148" s="105">
        <f t="shared" si="157"/>
        <v>138000</v>
      </c>
      <c r="H148" s="145">
        <v>41176.470588235294</v>
      </c>
      <c r="I148" s="135">
        <f t="shared" si="163"/>
        <v>7823.5294117647063</v>
      </c>
      <c r="J148" s="122">
        <f t="shared" si="164"/>
        <v>49000</v>
      </c>
      <c r="K148" s="145">
        <f t="shared" si="158"/>
        <v>51260.504201680676</v>
      </c>
      <c r="L148" s="135">
        <f t="shared" si="151"/>
        <v>9739.495798319329</v>
      </c>
      <c r="M148" s="108">
        <v>61000</v>
      </c>
      <c r="N148" s="145">
        <f t="shared" si="159"/>
        <v>36134.45378151261</v>
      </c>
      <c r="O148" s="135">
        <f t="shared" si="160"/>
        <v>6865.5462184873959</v>
      </c>
      <c r="P148" s="95">
        <v>43000</v>
      </c>
      <c r="Q148" s="145">
        <f t="shared" si="161"/>
        <v>36974.789915966387</v>
      </c>
      <c r="R148" s="135">
        <f t="shared" si="162"/>
        <v>7025.2100840336134</v>
      </c>
      <c r="S148" s="95">
        <v>44000</v>
      </c>
      <c r="T148" s="69"/>
      <c r="U148" s="69"/>
      <c r="V148" s="69"/>
      <c r="W148" s="69"/>
      <c r="X148" s="69"/>
      <c r="Y148" s="69"/>
    </row>
    <row r="149" spans="1:25" s="57" customFormat="1" ht="15" outlineLevel="1" x14ac:dyDescent="0.25">
      <c r="A149" s="89" t="s">
        <v>329</v>
      </c>
      <c r="B149" s="145">
        <v>154621.84873949579</v>
      </c>
      <c r="C149" s="135">
        <f t="shared" si="106"/>
        <v>29378.151260504201</v>
      </c>
      <c r="D149" s="181">
        <f t="shared" si="156"/>
        <v>184000</v>
      </c>
      <c r="E149" s="145">
        <v>115966.38655462186</v>
      </c>
      <c r="F149" s="135">
        <f t="shared" si="145"/>
        <v>22033.613445378152</v>
      </c>
      <c r="G149" s="105">
        <f t="shared" si="157"/>
        <v>138000</v>
      </c>
      <c r="H149" s="145">
        <v>305882.3529411765</v>
      </c>
      <c r="I149" s="135">
        <f t="shared" si="163"/>
        <v>58117.647058823539</v>
      </c>
      <c r="J149" s="122">
        <f t="shared" si="164"/>
        <v>364000.00000000006</v>
      </c>
      <c r="K149" s="145">
        <f t="shared" si="158"/>
        <v>382352.9411764706</v>
      </c>
      <c r="L149" s="135">
        <f t="shared" si="151"/>
        <v>72647.058823529413</v>
      </c>
      <c r="M149" s="108">
        <v>455000</v>
      </c>
      <c r="N149" s="145">
        <f t="shared" si="159"/>
        <v>271428.57142857142</v>
      </c>
      <c r="O149" s="135">
        <f t="shared" si="160"/>
        <v>51571.428571428572</v>
      </c>
      <c r="P149" s="95">
        <v>323000</v>
      </c>
      <c r="Q149" s="145">
        <f t="shared" si="161"/>
        <v>273949.57983193279</v>
      </c>
      <c r="R149" s="135">
        <f t="shared" si="162"/>
        <v>52050.420168067227</v>
      </c>
      <c r="S149" s="95">
        <v>326000</v>
      </c>
      <c r="T149" s="69"/>
      <c r="U149" s="69"/>
      <c r="V149" s="69"/>
      <c r="W149" s="69"/>
      <c r="X149" s="69"/>
      <c r="Y149" s="69"/>
    </row>
    <row r="150" spans="1:25" s="57" customFormat="1" ht="15" outlineLevel="1" x14ac:dyDescent="0.25">
      <c r="A150" s="89" t="s">
        <v>330</v>
      </c>
      <c r="B150" s="145">
        <v>209243.69747899161</v>
      </c>
      <c r="C150" s="135">
        <f t="shared" si="106"/>
        <v>39756.302521008409</v>
      </c>
      <c r="D150" s="181">
        <f t="shared" si="156"/>
        <v>249000.00000000003</v>
      </c>
      <c r="E150" s="145">
        <v>108403.36134453781</v>
      </c>
      <c r="F150" s="135">
        <f t="shared" si="145"/>
        <v>20596.638655462186</v>
      </c>
      <c r="G150" s="105">
        <f t="shared" si="157"/>
        <v>129000</v>
      </c>
      <c r="H150" s="96" t="s">
        <v>605</v>
      </c>
      <c r="I150" s="96" t="s">
        <v>605</v>
      </c>
      <c r="J150" s="123" t="s">
        <v>605</v>
      </c>
      <c r="K150" s="145">
        <f t="shared" si="158"/>
        <v>1018487.3949579833</v>
      </c>
      <c r="L150" s="135">
        <f t="shared" si="151"/>
        <v>193512.60504201683</v>
      </c>
      <c r="M150" s="108">
        <v>1212000</v>
      </c>
      <c r="N150" s="145">
        <f t="shared" si="159"/>
        <v>723529.4117647059</v>
      </c>
      <c r="O150" s="135">
        <f t="shared" si="160"/>
        <v>137470.58823529413</v>
      </c>
      <c r="P150" s="95">
        <v>861000</v>
      </c>
      <c r="Q150" s="145">
        <f t="shared" si="161"/>
        <v>731092.43697478995</v>
      </c>
      <c r="R150" s="135">
        <f t="shared" si="162"/>
        <v>138907.56302521008</v>
      </c>
      <c r="S150" s="95">
        <v>870000</v>
      </c>
      <c r="T150" s="69"/>
      <c r="U150" s="69"/>
      <c r="V150" s="69"/>
      <c r="W150" s="69"/>
      <c r="X150" s="69"/>
      <c r="Y150" s="69"/>
    </row>
    <row r="151" spans="1:25" s="57" customFormat="1" ht="15.6" outlineLevel="1" x14ac:dyDescent="0.3">
      <c r="A151" s="153" t="s">
        <v>177</v>
      </c>
      <c r="B151" s="173">
        <f>SUM(B95:B150)</f>
        <v>7942016.428571431</v>
      </c>
      <c r="C151" s="173">
        <f t="shared" ref="C151:D151" si="165">SUM(C95:C150)</f>
        <v>1508983.1214285714</v>
      </c>
      <c r="D151" s="183">
        <f t="shared" si="165"/>
        <v>9450999.5500000007</v>
      </c>
      <c r="E151" s="188">
        <f>SUM(E95:E150)</f>
        <v>5057982.9579831958</v>
      </c>
      <c r="F151" s="188">
        <f t="shared" ref="F151:G151" si="166">SUM(F95:F150)</f>
        <v>961016.76201680652</v>
      </c>
      <c r="G151" s="188">
        <f t="shared" si="166"/>
        <v>6018999.7200000007</v>
      </c>
      <c r="H151" s="188">
        <f>SUM(H95:H150)</f>
        <v>1615966.3865546221</v>
      </c>
      <c r="I151" s="188">
        <f t="shared" ref="I151:J151" si="167">SUM(I95:I150)</f>
        <v>307033.6134453782</v>
      </c>
      <c r="J151" s="188">
        <f t="shared" si="167"/>
        <v>1923000</v>
      </c>
      <c r="K151" s="173">
        <f>SUM(K95:K150)</f>
        <v>7605882.3529411741</v>
      </c>
      <c r="L151" s="173">
        <f t="shared" ref="L151:M151" si="168">SUM(L95:L150)</f>
        <v>1445117.6470588231</v>
      </c>
      <c r="M151" s="173">
        <f t="shared" si="168"/>
        <v>9051000</v>
      </c>
      <c r="N151" s="173">
        <f>SUM(N95:N150)</f>
        <v>6054621.8487394936</v>
      </c>
      <c r="O151" s="173">
        <f t="shared" ref="O151:P151" si="169">SUM(O95:O150)</f>
        <v>1150378.1512605043</v>
      </c>
      <c r="P151" s="173">
        <f t="shared" si="169"/>
        <v>7205000</v>
      </c>
      <c r="Q151" s="173">
        <f>SUM(Q95:Q150)</f>
        <v>6115126.0504201679</v>
      </c>
      <c r="R151" s="173">
        <f t="shared" ref="R151:S151" si="170">SUM(R95:R150)</f>
        <v>1161873.9495798321</v>
      </c>
      <c r="S151" s="173">
        <f t="shared" si="170"/>
        <v>7277000</v>
      </c>
      <c r="T151" s="69"/>
      <c r="U151" s="69"/>
      <c r="V151" s="69"/>
      <c r="W151" s="69"/>
      <c r="X151" s="69"/>
      <c r="Y151" s="69"/>
    </row>
    <row r="152" spans="1:25" s="118" customFormat="1" ht="15.6" outlineLevel="1" x14ac:dyDescent="0.25">
      <c r="A152" s="170" t="s">
        <v>331</v>
      </c>
      <c r="B152" s="171"/>
      <c r="C152" s="171"/>
      <c r="D152" s="184"/>
      <c r="E152" s="150"/>
      <c r="F152" s="150"/>
      <c r="G152" s="151"/>
      <c r="H152" s="150"/>
      <c r="I152" s="150"/>
      <c r="J152" s="152"/>
      <c r="K152" s="150"/>
      <c r="L152" s="150"/>
      <c r="M152" s="151"/>
      <c r="N152" s="150"/>
      <c r="O152" s="150"/>
      <c r="P152" s="151"/>
      <c r="Q152" s="150"/>
      <c r="R152" s="150"/>
      <c r="S152" s="151"/>
      <c r="T152" s="119"/>
      <c r="U152" s="119"/>
      <c r="V152" s="119"/>
      <c r="W152" s="119"/>
      <c r="X152" s="119"/>
      <c r="Y152" s="119"/>
    </row>
    <row r="153" spans="1:25" s="57" customFormat="1" ht="15" outlineLevel="1" x14ac:dyDescent="0.25">
      <c r="A153" s="89" t="s">
        <v>332</v>
      </c>
      <c r="B153" s="145">
        <v>50420.168067226892</v>
      </c>
      <c r="C153" s="135">
        <f t="shared" ref="C153:C183" si="171">B153*0.19</f>
        <v>9579.8319327731097</v>
      </c>
      <c r="D153" s="181">
        <f t="shared" ref="D153:D175" si="172">+B153+C153</f>
        <v>60000</v>
      </c>
      <c r="E153" s="145">
        <v>35294.117647058825</v>
      </c>
      <c r="F153" s="135">
        <f t="shared" ref="F153:F157" si="173">E153*0.19</f>
        <v>6705.8823529411766</v>
      </c>
      <c r="G153" s="105">
        <f t="shared" ref="G153:G183" si="174">+E153+F153</f>
        <v>42000</v>
      </c>
      <c r="H153" s="145">
        <v>50420.168067226892</v>
      </c>
      <c r="I153" s="135">
        <f t="shared" ref="I153:I160" si="175">H153*0.19</f>
        <v>9579.8319327731097</v>
      </c>
      <c r="J153" s="122">
        <f t="shared" ref="J153:J157" si="176">+H153+I153</f>
        <v>60000</v>
      </c>
      <c r="K153" s="96" t="s">
        <v>605</v>
      </c>
      <c r="L153" s="96" t="s">
        <v>605</v>
      </c>
      <c r="M153" s="109" t="s">
        <v>605</v>
      </c>
      <c r="N153" s="96" t="s">
        <v>605</v>
      </c>
      <c r="O153" s="96" t="s">
        <v>605</v>
      </c>
      <c r="P153" s="96" t="s">
        <v>605</v>
      </c>
      <c r="Q153" s="96" t="s">
        <v>605</v>
      </c>
      <c r="R153" s="96" t="s">
        <v>605</v>
      </c>
      <c r="S153" s="96" t="s">
        <v>605</v>
      </c>
      <c r="T153" s="69"/>
      <c r="U153" s="69"/>
      <c r="V153" s="69"/>
      <c r="W153" s="69"/>
      <c r="X153" s="69"/>
      <c r="Y153" s="69"/>
    </row>
    <row r="154" spans="1:25" s="57" customFormat="1" ht="15" outlineLevel="1" x14ac:dyDescent="0.25">
      <c r="A154" s="89" t="s">
        <v>333</v>
      </c>
      <c r="B154" s="145">
        <v>190756.30252100842</v>
      </c>
      <c r="C154" s="135">
        <f t="shared" si="171"/>
        <v>36243.697478991598</v>
      </c>
      <c r="D154" s="181">
        <f t="shared" si="172"/>
        <v>227000</v>
      </c>
      <c r="E154" s="145">
        <v>142857.14285714287</v>
      </c>
      <c r="F154" s="135">
        <f t="shared" si="173"/>
        <v>27142.857142857145</v>
      </c>
      <c r="G154" s="105">
        <f t="shared" si="174"/>
        <v>170000</v>
      </c>
      <c r="H154" s="145">
        <v>154621.84873949579</v>
      </c>
      <c r="I154" s="135">
        <f t="shared" si="175"/>
        <v>29378.151260504201</v>
      </c>
      <c r="J154" s="122">
        <f t="shared" si="176"/>
        <v>184000</v>
      </c>
      <c r="K154" s="145">
        <f t="shared" ref="K154:K181" si="177">M154/1.19</f>
        <v>573109.24369747902</v>
      </c>
      <c r="L154" s="135">
        <f t="shared" ref="L154:L183" si="178">K154*0.19</f>
        <v>108890.75630252101</v>
      </c>
      <c r="M154" s="134">
        <v>682000</v>
      </c>
      <c r="N154" s="145">
        <f t="shared" ref="N154:N181" si="179">P154/1.19</f>
        <v>542857.14285714284</v>
      </c>
      <c r="O154" s="135">
        <f t="shared" ref="O154:O181" si="180">N154*0.19</f>
        <v>103142.85714285714</v>
      </c>
      <c r="P154" s="95">
        <v>646000</v>
      </c>
      <c r="Q154" s="145">
        <f t="shared" ref="Q154:Q181" si="181">S154/1.19</f>
        <v>411764.70588235295</v>
      </c>
      <c r="R154" s="135">
        <f t="shared" ref="R154:R181" si="182">Q154*0.19</f>
        <v>78235.294117647063</v>
      </c>
      <c r="S154" s="134">
        <v>490000</v>
      </c>
      <c r="T154" s="69"/>
      <c r="U154" s="69"/>
      <c r="V154" s="69"/>
      <c r="W154" s="69"/>
      <c r="X154" s="69"/>
      <c r="Y154" s="69"/>
    </row>
    <row r="155" spans="1:25" s="57" customFormat="1" ht="15" outlineLevel="1" x14ac:dyDescent="0.25">
      <c r="A155" s="89" t="s">
        <v>334</v>
      </c>
      <c r="B155" s="145">
        <v>45378.151260504201</v>
      </c>
      <c r="C155" s="135">
        <f t="shared" si="171"/>
        <v>8621.8487394957974</v>
      </c>
      <c r="D155" s="181">
        <f t="shared" si="172"/>
        <v>54000</v>
      </c>
      <c r="E155" s="145">
        <v>34453.781512605041</v>
      </c>
      <c r="F155" s="135">
        <f t="shared" si="173"/>
        <v>6546.2184873949582</v>
      </c>
      <c r="G155" s="105">
        <f t="shared" si="174"/>
        <v>41000</v>
      </c>
      <c r="H155" s="145">
        <v>45378.151260504201</v>
      </c>
      <c r="I155" s="135">
        <f t="shared" si="175"/>
        <v>8621.8487394957974</v>
      </c>
      <c r="J155" s="122">
        <f t="shared" si="176"/>
        <v>54000</v>
      </c>
      <c r="K155" s="145">
        <f t="shared" si="177"/>
        <v>47899.159663865546</v>
      </c>
      <c r="L155" s="135">
        <f t="shared" si="178"/>
        <v>9100.8403361344535</v>
      </c>
      <c r="M155" s="134">
        <v>57000</v>
      </c>
      <c r="N155" s="145">
        <f t="shared" si="179"/>
        <v>45378.151260504201</v>
      </c>
      <c r="O155" s="135">
        <f t="shared" si="180"/>
        <v>8621.8487394957974</v>
      </c>
      <c r="P155" s="95">
        <v>54000</v>
      </c>
      <c r="Q155" s="145">
        <f t="shared" si="181"/>
        <v>34453.781512605041</v>
      </c>
      <c r="R155" s="135">
        <f t="shared" si="182"/>
        <v>6546.2184873949582</v>
      </c>
      <c r="S155" s="134">
        <v>41000</v>
      </c>
      <c r="T155" s="69"/>
      <c r="U155" s="69"/>
      <c r="V155" s="69"/>
      <c r="W155" s="69"/>
      <c r="X155" s="69"/>
      <c r="Y155" s="69"/>
    </row>
    <row r="156" spans="1:25" s="57" customFormat="1" ht="15" outlineLevel="1" x14ac:dyDescent="0.25">
      <c r="A156" s="89" t="s">
        <v>335</v>
      </c>
      <c r="B156" s="145">
        <v>190756.30252100842</v>
      </c>
      <c r="C156" s="135">
        <f t="shared" si="171"/>
        <v>36243.697478991598</v>
      </c>
      <c r="D156" s="181">
        <f t="shared" si="172"/>
        <v>227000</v>
      </c>
      <c r="E156" s="145">
        <v>142857.14285714287</v>
      </c>
      <c r="F156" s="135">
        <f t="shared" si="173"/>
        <v>27142.857142857145</v>
      </c>
      <c r="G156" s="105">
        <f t="shared" si="174"/>
        <v>170000</v>
      </c>
      <c r="H156" s="145">
        <v>154621.84873949579</v>
      </c>
      <c r="I156" s="135">
        <f t="shared" si="175"/>
        <v>29378.151260504201</v>
      </c>
      <c r="J156" s="122">
        <f t="shared" si="176"/>
        <v>184000</v>
      </c>
      <c r="K156" s="145">
        <f t="shared" si="177"/>
        <v>573109.24369747902</v>
      </c>
      <c r="L156" s="135">
        <f t="shared" si="178"/>
        <v>108890.75630252101</v>
      </c>
      <c r="M156" s="134">
        <v>682000</v>
      </c>
      <c r="N156" s="145">
        <f t="shared" si="179"/>
        <v>542857.14285714284</v>
      </c>
      <c r="O156" s="135">
        <f t="shared" si="180"/>
        <v>103142.85714285714</v>
      </c>
      <c r="P156" s="95">
        <v>646000</v>
      </c>
      <c r="Q156" s="145">
        <f t="shared" si="181"/>
        <v>411764.70588235295</v>
      </c>
      <c r="R156" s="135">
        <f t="shared" si="182"/>
        <v>78235.294117647063</v>
      </c>
      <c r="S156" s="134">
        <v>490000</v>
      </c>
      <c r="T156" s="69"/>
      <c r="U156" s="69"/>
      <c r="V156" s="69"/>
      <c r="W156" s="69"/>
      <c r="X156" s="69"/>
      <c r="Y156" s="69"/>
    </row>
    <row r="157" spans="1:25" s="57" customFormat="1" ht="15" outlineLevel="1" x14ac:dyDescent="0.25">
      <c r="A157" s="89" t="s">
        <v>336</v>
      </c>
      <c r="B157" s="145">
        <v>190756.30252100842</v>
      </c>
      <c r="C157" s="135">
        <f t="shared" si="171"/>
        <v>36243.697478991598</v>
      </c>
      <c r="D157" s="181">
        <f t="shared" si="172"/>
        <v>227000</v>
      </c>
      <c r="E157" s="145">
        <v>142857.14285714287</v>
      </c>
      <c r="F157" s="135">
        <f t="shared" si="173"/>
        <v>27142.857142857145</v>
      </c>
      <c r="G157" s="105">
        <f t="shared" si="174"/>
        <v>170000</v>
      </c>
      <c r="H157" s="145">
        <v>154621.84873949579</v>
      </c>
      <c r="I157" s="135">
        <f t="shared" si="175"/>
        <v>29378.151260504201</v>
      </c>
      <c r="J157" s="122">
        <f t="shared" si="176"/>
        <v>184000</v>
      </c>
      <c r="K157" s="145">
        <f t="shared" si="177"/>
        <v>573109.24369747902</v>
      </c>
      <c r="L157" s="135">
        <f t="shared" si="178"/>
        <v>108890.75630252101</v>
      </c>
      <c r="M157" s="134">
        <v>682000</v>
      </c>
      <c r="N157" s="145">
        <f t="shared" si="179"/>
        <v>542857.14285714284</v>
      </c>
      <c r="O157" s="135">
        <f t="shared" si="180"/>
        <v>103142.85714285714</v>
      </c>
      <c r="P157" s="95">
        <v>646000</v>
      </c>
      <c r="Q157" s="145">
        <f t="shared" si="181"/>
        <v>411764.70588235295</v>
      </c>
      <c r="R157" s="135">
        <f t="shared" si="182"/>
        <v>78235.294117647063</v>
      </c>
      <c r="S157" s="134">
        <v>490000</v>
      </c>
      <c r="T157" s="69"/>
      <c r="U157" s="69"/>
      <c r="V157" s="69"/>
      <c r="W157" s="69"/>
      <c r="X157" s="69"/>
      <c r="Y157" s="69"/>
    </row>
    <row r="158" spans="1:25" s="57" customFormat="1" ht="15" outlineLevel="1" x14ac:dyDescent="0.25">
      <c r="A158" s="89" t="s">
        <v>337</v>
      </c>
      <c r="B158" s="145">
        <v>95798.319327731093</v>
      </c>
      <c r="C158" s="135">
        <f t="shared" si="171"/>
        <v>18201.680672268907</v>
      </c>
      <c r="D158" s="181">
        <f t="shared" si="172"/>
        <v>114000</v>
      </c>
      <c r="E158" s="96" t="s">
        <v>605</v>
      </c>
      <c r="F158" s="96" t="s">
        <v>605</v>
      </c>
      <c r="G158" s="96" t="s">
        <v>605</v>
      </c>
      <c r="H158" s="96" t="s">
        <v>605</v>
      </c>
      <c r="I158" s="96" t="s">
        <v>605</v>
      </c>
      <c r="J158" s="123" t="s">
        <v>605</v>
      </c>
      <c r="K158" s="145">
        <f t="shared" si="177"/>
        <v>573109.24369747902</v>
      </c>
      <c r="L158" s="135">
        <f t="shared" si="178"/>
        <v>108890.75630252101</v>
      </c>
      <c r="M158" s="134">
        <v>682000</v>
      </c>
      <c r="N158" s="145">
        <f t="shared" si="179"/>
        <v>542857.14285714284</v>
      </c>
      <c r="O158" s="135">
        <f t="shared" si="180"/>
        <v>103142.85714285714</v>
      </c>
      <c r="P158" s="95">
        <v>646000</v>
      </c>
      <c r="Q158" s="145">
        <f t="shared" si="181"/>
        <v>411764.70588235295</v>
      </c>
      <c r="R158" s="135">
        <f t="shared" si="182"/>
        <v>78235.294117647063</v>
      </c>
      <c r="S158" s="134">
        <v>490000</v>
      </c>
      <c r="T158" s="69"/>
      <c r="U158" s="69"/>
      <c r="V158" s="69"/>
      <c r="W158" s="69"/>
      <c r="X158" s="69"/>
      <c r="Y158" s="69"/>
    </row>
    <row r="159" spans="1:25" s="57" customFormat="1" ht="15" outlineLevel="1" x14ac:dyDescent="0.25">
      <c r="A159" s="89" t="s">
        <v>338</v>
      </c>
      <c r="B159" s="145">
        <v>68907.563025210082</v>
      </c>
      <c r="C159" s="135">
        <f t="shared" si="171"/>
        <v>13092.436974789916</v>
      </c>
      <c r="D159" s="181">
        <f t="shared" si="172"/>
        <v>82000</v>
      </c>
      <c r="E159" s="145">
        <v>48739.495798319331</v>
      </c>
      <c r="F159" s="135">
        <f>E159*0.19</f>
        <v>9260.5042016806728</v>
      </c>
      <c r="G159" s="105">
        <f t="shared" si="174"/>
        <v>58000</v>
      </c>
      <c r="H159" s="145">
        <v>82352.941176470587</v>
      </c>
      <c r="I159" s="135">
        <f t="shared" si="175"/>
        <v>15647.058823529413</v>
      </c>
      <c r="J159" s="122">
        <f t="shared" ref="J159:J160" si="183">+H159+I159</f>
        <v>98000</v>
      </c>
      <c r="K159" s="145">
        <f t="shared" si="177"/>
        <v>76470.588235294126</v>
      </c>
      <c r="L159" s="135">
        <f t="shared" si="178"/>
        <v>14529.411764705885</v>
      </c>
      <c r="M159" s="134">
        <v>91000</v>
      </c>
      <c r="N159" s="145">
        <f t="shared" si="179"/>
        <v>72268.907563025219</v>
      </c>
      <c r="O159" s="135">
        <f t="shared" si="180"/>
        <v>13731.092436974792</v>
      </c>
      <c r="P159" s="95">
        <v>86000</v>
      </c>
      <c r="Q159" s="145">
        <f t="shared" si="181"/>
        <v>54621.848739495799</v>
      </c>
      <c r="R159" s="135">
        <f t="shared" si="182"/>
        <v>10378.151260504203</v>
      </c>
      <c r="S159" s="134">
        <v>65000</v>
      </c>
      <c r="T159" s="69"/>
      <c r="U159" s="69"/>
      <c r="V159" s="69"/>
      <c r="W159" s="69"/>
      <c r="X159" s="69"/>
      <c r="Y159" s="69"/>
    </row>
    <row r="160" spans="1:25" s="57" customFormat="1" ht="15" outlineLevel="1" x14ac:dyDescent="0.25">
      <c r="A160" s="89" t="s">
        <v>339</v>
      </c>
      <c r="B160" s="145">
        <v>73109.243697478989</v>
      </c>
      <c r="C160" s="135">
        <f t="shared" si="171"/>
        <v>13890.756302521007</v>
      </c>
      <c r="D160" s="181">
        <f t="shared" si="172"/>
        <v>87000</v>
      </c>
      <c r="E160" s="145">
        <v>54621.848739495799</v>
      </c>
      <c r="F160" s="135">
        <f t="shared" ref="F160:F183" si="184">E160*0.19</f>
        <v>10378.151260504203</v>
      </c>
      <c r="G160" s="105">
        <f t="shared" si="174"/>
        <v>65000</v>
      </c>
      <c r="H160" s="145">
        <v>120168.06722689077</v>
      </c>
      <c r="I160" s="135">
        <f t="shared" si="175"/>
        <v>22831.932773109245</v>
      </c>
      <c r="J160" s="122">
        <f t="shared" si="183"/>
        <v>143000</v>
      </c>
      <c r="K160" s="145">
        <f t="shared" si="177"/>
        <v>150420.16806722688</v>
      </c>
      <c r="L160" s="135">
        <f t="shared" si="178"/>
        <v>28579.831932773108</v>
      </c>
      <c r="M160" s="134">
        <v>179000</v>
      </c>
      <c r="N160" s="145">
        <f t="shared" si="179"/>
        <v>142016.80672268907</v>
      </c>
      <c r="O160" s="135">
        <f t="shared" si="180"/>
        <v>26983.193277310922</v>
      </c>
      <c r="P160" s="95">
        <v>169000</v>
      </c>
      <c r="Q160" s="145">
        <f t="shared" si="181"/>
        <v>107563.02521008404</v>
      </c>
      <c r="R160" s="135">
        <f t="shared" si="182"/>
        <v>20436.97478991597</v>
      </c>
      <c r="S160" s="134">
        <v>128000</v>
      </c>
      <c r="T160" s="69"/>
      <c r="U160" s="69"/>
      <c r="V160" s="69"/>
      <c r="W160" s="69"/>
      <c r="X160" s="69"/>
      <c r="Y160" s="69"/>
    </row>
    <row r="161" spans="1:25" s="57" customFormat="1" ht="15" outlineLevel="1" x14ac:dyDescent="0.25">
      <c r="A161" s="89" t="s">
        <v>340</v>
      </c>
      <c r="B161" s="145">
        <v>118487.3949579832</v>
      </c>
      <c r="C161" s="135">
        <f t="shared" si="171"/>
        <v>22512.605042016807</v>
      </c>
      <c r="D161" s="181">
        <f t="shared" si="172"/>
        <v>141000</v>
      </c>
      <c r="E161" s="145">
        <v>89075.630252100847</v>
      </c>
      <c r="F161" s="135">
        <f t="shared" si="184"/>
        <v>16924.36974789916</v>
      </c>
      <c r="G161" s="105">
        <f t="shared" si="174"/>
        <v>106000</v>
      </c>
      <c r="H161" s="96" t="s">
        <v>605</v>
      </c>
      <c r="I161" s="96" t="s">
        <v>605</v>
      </c>
      <c r="J161" s="123" t="s">
        <v>605</v>
      </c>
      <c r="K161" s="145">
        <f t="shared" si="177"/>
        <v>114285.71428571429</v>
      </c>
      <c r="L161" s="135">
        <f t="shared" si="178"/>
        <v>21714.285714285714</v>
      </c>
      <c r="M161" s="134">
        <v>136000</v>
      </c>
      <c r="N161" s="145">
        <f t="shared" si="179"/>
        <v>108403.36134453781</v>
      </c>
      <c r="O161" s="135">
        <f t="shared" si="180"/>
        <v>20596.638655462186</v>
      </c>
      <c r="P161" s="95">
        <v>129000</v>
      </c>
      <c r="Q161" s="145">
        <f t="shared" si="181"/>
        <v>82352.941176470587</v>
      </c>
      <c r="R161" s="135">
        <f t="shared" si="182"/>
        <v>15647.058823529413</v>
      </c>
      <c r="S161" s="134">
        <v>98000</v>
      </c>
      <c r="T161" s="69"/>
      <c r="U161" s="69"/>
      <c r="V161" s="69"/>
      <c r="W161" s="69"/>
      <c r="X161" s="69"/>
      <c r="Y161" s="69"/>
    </row>
    <row r="162" spans="1:25" s="57" customFormat="1" ht="15" outlineLevel="1" x14ac:dyDescent="0.25">
      <c r="A162" s="89" t="s">
        <v>341</v>
      </c>
      <c r="B162" s="145">
        <v>122689.0756302521</v>
      </c>
      <c r="C162" s="135">
        <f t="shared" si="171"/>
        <v>23310.9243697479</v>
      </c>
      <c r="D162" s="181">
        <f t="shared" si="172"/>
        <v>146000</v>
      </c>
      <c r="E162" s="145">
        <v>85714.285714285725</v>
      </c>
      <c r="F162" s="135">
        <f t="shared" si="184"/>
        <v>16285.714285714288</v>
      </c>
      <c r="G162" s="105">
        <f t="shared" si="174"/>
        <v>102000.00000000001</v>
      </c>
      <c r="H162" s="96" t="s">
        <v>605</v>
      </c>
      <c r="I162" s="96" t="s">
        <v>605</v>
      </c>
      <c r="J162" s="123" t="s">
        <v>605</v>
      </c>
      <c r="K162" s="145">
        <f t="shared" si="177"/>
        <v>219327.731092437</v>
      </c>
      <c r="L162" s="135">
        <f t="shared" si="178"/>
        <v>41672.268907563033</v>
      </c>
      <c r="M162" s="134">
        <v>261000</v>
      </c>
      <c r="N162" s="145">
        <f t="shared" si="179"/>
        <v>208403.36134453781</v>
      </c>
      <c r="O162" s="135">
        <f t="shared" si="180"/>
        <v>39596.638655462186</v>
      </c>
      <c r="P162" s="95">
        <v>248000</v>
      </c>
      <c r="Q162" s="145">
        <f t="shared" si="181"/>
        <v>157983.19327731093</v>
      </c>
      <c r="R162" s="135">
        <f t="shared" si="182"/>
        <v>30016.806722689078</v>
      </c>
      <c r="S162" s="134">
        <v>188000</v>
      </c>
      <c r="T162" s="69"/>
      <c r="U162" s="69"/>
      <c r="V162" s="69"/>
      <c r="W162" s="69"/>
      <c r="X162" s="69"/>
      <c r="Y162" s="69"/>
    </row>
    <row r="163" spans="1:25" s="57" customFormat="1" ht="15" outlineLevel="1" x14ac:dyDescent="0.25">
      <c r="A163" s="89" t="s">
        <v>342</v>
      </c>
      <c r="B163" s="145">
        <v>158823.5294117647</v>
      </c>
      <c r="C163" s="135">
        <f t="shared" si="171"/>
        <v>30176.470588235294</v>
      </c>
      <c r="D163" s="181">
        <f t="shared" si="172"/>
        <v>189000</v>
      </c>
      <c r="E163" s="145">
        <v>162184.87394957984</v>
      </c>
      <c r="F163" s="135">
        <f t="shared" si="184"/>
        <v>30815.126050420171</v>
      </c>
      <c r="G163" s="105">
        <f t="shared" si="174"/>
        <v>193000</v>
      </c>
      <c r="H163" s="145">
        <v>276470.58823529416</v>
      </c>
      <c r="I163" s="135">
        <f t="shared" ref="I163:I166" si="185">H163*0.19</f>
        <v>52529.411764705888</v>
      </c>
      <c r="J163" s="122">
        <f t="shared" ref="J163:J166" si="186">+H163+I163</f>
        <v>329000.00000000006</v>
      </c>
      <c r="K163" s="145">
        <f t="shared" si="177"/>
        <v>257983.19327731093</v>
      </c>
      <c r="L163" s="135">
        <f t="shared" si="178"/>
        <v>49016.806722689078</v>
      </c>
      <c r="M163" s="134">
        <v>307000</v>
      </c>
      <c r="N163" s="145">
        <f t="shared" si="179"/>
        <v>244537.81512605044</v>
      </c>
      <c r="O163" s="135">
        <f t="shared" si="180"/>
        <v>46462.184873949584</v>
      </c>
      <c r="P163" s="95">
        <v>291000</v>
      </c>
      <c r="Q163" s="145">
        <f t="shared" si="181"/>
        <v>184873.94957983194</v>
      </c>
      <c r="R163" s="135">
        <f t="shared" si="182"/>
        <v>35126.050420168067</v>
      </c>
      <c r="S163" s="134">
        <v>220000</v>
      </c>
      <c r="T163" s="69"/>
      <c r="U163" s="69"/>
      <c r="V163" s="69"/>
      <c r="W163" s="69"/>
      <c r="X163" s="69"/>
      <c r="Y163" s="69"/>
    </row>
    <row r="164" spans="1:25" s="57" customFormat="1" ht="15" outlineLevel="1" x14ac:dyDescent="0.25">
      <c r="A164" s="89" t="s">
        <v>343</v>
      </c>
      <c r="B164" s="145">
        <v>173109.24369747899</v>
      </c>
      <c r="C164" s="135">
        <f t="shared" si="171"/>
        <v>32890.756302521011</v>
      </c>
      <c r="D164" s="181">
        <f t="shared" si="172"/>
        <v>206000</v>
      </c>
      <c r="E164" s="145">
        <v>162184.87394957984</v>
      </c>
      <c r="F164" s="135">
        <f t="shared" si="184"/>
        <v>30815.126050420171</v>
      </c>
      <c r="G164" s="105">
        <f t="shared" si="174"/>
        <v>193000</v>
      </c>
      <c r="H164" s="145">
        <v>276470.58823529416</v>
      </c>
      <c r="I164" s="135">
        <f t="shared" si="185"/>
        <v>52529.411764705888</v>
      </c>
      <c r="J164" s="122">
        <f t="shared" si="186"/>
        <v>329000.00000000006</v>
      </c>
      <c r="K164" s="145">
        <f t="shared" si="177"/>
        <v>371428.57142857142</v>
      </c>
      <c r="L164" s="135">
        <f t="shared" si="178"/>
        <v>70571.428571428565</v>
      </c>
      <c r="M164" s="134">
        <v>442000</v>
      </c>
      <c r="N164" s="145">
        <f t="shared" si="179"/>
        <v>351260.50420168071</v>
      </c>
      <c r="O164" s="135">
        <f t="shared" si="180"/>
        <v>66739.495798319331</v>
      </c>
      <c r="P164" s="95">
        <v>418000</v>
      </c>
      <c r="Q164" s="145">
        <f t="shared" si="181"/>
        <v>266386.55462184874</v>
      </c>
      <c r="R164" s="135">
        <f t="shared" si="182"/>
        <v>50613.445378151264</v>
      </c>
      <c r="S164" s="134">
        <v>317000</v>
      </c>
      <c r="T164" s="69"/>
      <c r="U164" s="69"/>
      <c r="V164" s="69"/>
      <c r="W164" s="69"/>
      <c r="X164" s="69"/>
      <c r="Y164" s="69"/>
    </row>
    <row r="165" spans="1:25" s="57" customFormat="1" ht="15" outlineLevel="1" x14ac:dyDescent="0.25">
      <c r="A165" s="89" t="s">
        <v>344</v>
      </c>
      <c r="B165" s="145">
        <v>630252.10084033618</v>
      </c>
      <c r="C165" s="135">
        <f t="shared" si="171"/>
        <v>119747.89915966388</v>
      </c>
      <c r="D165" s="181">
        <f t="shared" si="172"/>
        <v>750000</v>
      </c>
      <c r="E165" s="145">
        <v>486554.62184873951</v>
      </c>
      <c r="F165" s="135">
        <f t="shared" si="184"/>
        <v>92445.378151260506</v>
      </c>
      <c r="G165" s="105">
        <f t="shared" si="174"/>
        <v>579000</v>
      </c>
      <c r="H165" s="145">
        <v>573949.57983193279</v>
      </c>
      <c r="I165" s="135">
        <f t="shared" si="185"/>
        <v>109050.42016806723</v>
      </c>
      <c r="J165" s="122">
        <f t="shared" si="186"/>
        <v>683000</v>
      </c>
      <c r="K165" s="145">
        <f t="shared" si="177"/>
        <v>487394.95798319328</v>
      </c>
      <c r="L165" s="135">
        <f t="shared" si="178"/>
        <v>92605.042016806721</v>
      </c>
      <c r="M165" s="134">
        <v>580000</v>
      </c>
      <c r="N165" s="145">
        <f t="shared" si="179"/>
        <v>461344.53781512607</v>
      </c>
      <c r="O165" s="135">
        <f t="shared" si="180"/>
        <v>87655.462184873948</v>
      </c>
      <c r="P165" s="95">
        <v>549000</v>
      </c>
      <c r="Q165" s="145">
        <f t="shared" si="181"/>
        <v>349579.83193277312</v>
      </c>
      <c r="R165" s="135">
        <f t="shared" si="182"/>
        <v>66420.168067226899</v>
      </c>
      <c r="S165" s="134">
        <v>416000</v>
      </c>
      <c r="T165" s="69"/>
      <c r="U165" s="69"/>
      <c r="V165" s="69"/>
      <c r="W165" s="69"/>
      <c r="X165" s="69"/>
      <c r="Y165" s="69"/>
    </row>
    <row r="166" spans="1:25" s="57" customFormat="1" ht="15" outlineLevel="1" x14ac:dyDescent="0.25">
      <c r="A166" s="89" t="s">
        <v>345</v>
      </c>
      <c r="B166" s="145">
        <v>836974.78991596645</v>
      </c>
      <c r="C166" s="135">
        <f t="shared" si="171"/>
        <v>159025.21008403364</v>
      </c>
      <c r="D166" s="181">
        <f t="shared" si="172"/>
        <v>996000.00000000012</v>
      </c>
      <c r="E166" s="145">
        <v>628571.42857142864</v>
      </c>
      <c r="F166" s="135">
        <f t="shared" si="184"/>
        <v>119428.57142857145</v>
      </c>
      <c r="G166" s="105">
        <f t="shared" si="174"/>
        <v>748000.00000000012</v>
      </c>
      <c r="H166" s="145">
        <v>710924.36974789924</v>
      </c>
      <c r="I166" s="135">
        <f t="shared" si="185"/>
        <v>135075.63025210085</v>
      </c>
      <c r="J166" s="122">
        <f t="shared" si="186"/>
        <v>846000.00000000012</v>
      </c>
      <c r="K166" s="145">
        <f t="shared" si="177"/>
        <v>545378.15126050427</v>
      </c>
      <c r="L166" s="135">
        <f t="shared" si="178"/>
        <v>103621.84873949581</v>
      </c>
      <c r="M166" s="134">
        <v>649000</v>
      </c>
      <c r="N166" s="145">
        <f t="shared" si="179"/>
        <v>542857.14285714284</v>
      </c>
      <c r="O166" s="135">
        <f t="shared" si="180"/>
        <v>103142.85714285714</v>
      </c>
      <c r="P166" s="95">
        <v>646000</v>
      </c>
      <c r="Q166" s="145">
        <f t="shared" si="181"/>
        <v>672268.90756302525</v>
      </c>
      <c r="R166" s="135">
        <f t="shared" si="182"/>
        <v>127731.0924369748</v>
      </c>
      <c r="S166" s="134">
        <v>800000</v>
      </c>
      <c r="T166" s="69"/>
      <c r="U166" s="69"/>
      <c r="V166" s="69"/>
      <c r="W166" s="69"/>
      <c r="X166" s="69"/>
      <c r="Y166" s="69"/>
    </row>
    <row r="167" spans="1:25" s="57" customFormat="1" ht="15" outlineLevel="1" x14ac:dyDescent="0.25">
      <c r="A167" s="89" t="s">
        <v>346</v>
      </c>
      <c r="B167" s="145">
        <v>818487.39495798328</v>
      </c>
      <c r="C167" s="135">
        <f t="shared" si="171"/>
        <v>155512.60504201683</v>
      </c>
      <c r="D167" s="181">
        <f t="shared" si="172"/>
        <v>974000.00000000012</v>
      </c>
      <c r="E167" s="96" t="s">
        <v>605</v>
      </c>
      <c r="F167" s="96" t="s">
        <v>605</v>
      </c>
      <c r="G167" s="96" t="s">
        <v>605</v>
      </c>
      <c r="H167" s="96" t="s">
        <v>605</v>
      </c>
      <c r="I167" s="96" t="s">
        <v>605</v>
      </c>
      <c r="J167" s="123" t="s">
        <v>605</v>
      </c>
      <c r="K167" s="145">
        <f t="shared" si="177"/>
        <v>1091596.6386554623</v>
      </c>
      <c r="L167" s="135">
        <f t="shared" si="178"/>
        <v>207403.36134453784</v>
      </c>
      <c r="M167" s="134">
        <v>1299000</v>
      </c>
      <c r="N167" s="145">
        <f t="shared" si="179"/>
        <v>1085714.2857142857</v>
      </c>
      <c r="O167" s="135">
        <f t="shared" si="180"/>
        <v>206285.71428571429</v>
      </c>
      <c r="P167" s="95">
        <v>1292000</v>
      </c>
      <c r="Q167" s="145">
        <f t="shared" si="181"/>
        <v>1521848.7394957985</v>
      </c>
      <c r="R167" s="135">
        <f t="shared" si="182"/>
        <v>289151.26050420169</v>
      </c>
      <c r="S167" s="134">
        <v>1811000</v>
      </c>
      <c r="T167" s="69"/>
      <c r="U167" s="69"/>
      <c r="V167" s="69"/>
      <c r="W167" s="69"/>
      <c r="X167" s="69"/>
      <c r="Y167" s="69"/>
    </row>
    <row r="168" spans="1:25" s="57" customFormat="1" ht="15" outlineLevel="1" x14ac:dyDescent="0.25">
      <c r="A168" s="89" t="s">
        <v>347</v>
      </c>
      <c r="B168" s="145">
        <v>58823.529411764706</v>
      </c>
      <c r="C168" s="135">
        <f t="shared" si="171"/>
        <v>11176.470588235294</v>
      </c>
      <c r="D168" s="181">
        <f t="shared" si="172"/>
        <v>70000</v>
      </c>
      <c r="E168" s="145">
        <v>41176.470588235294</v>
      </c>
      <c r="F168" s="135">
        <f t="shared" si="184"/>
        <v>7823.5294117647063</v>
      </c>
      <c r="G168" s="105">
        <f t="shared" si="174"/>
        <v>49000</v>
      </c>
      <c r="H168" s="96" t="s">
        <v>605</v>
      </c>
      <c r="I168" s="96" t="s">
        <v>605</v>
      </c>
      <c r="J168" s="123" t="s">
        <v>605</v>
      </c>
      <c r="K168" s="145">
        <f t="shared" si="177"/>
        <v>92436.97478991597</v>
      </c>
      <c r="L168" s="135">
        <f t="shared" si="178"/>
        <v>17563.025210084033</v>
      </c>
      <c r="M168" s="134">
        <v>110000</v>
      </c>
      <c r="N168" s="145">
        <f t="shared" si="179"/>
        <v>86554.621848739494</v>
      </c>
      <c r="O168" s="135">
        <f t="shared" si="180"/>
        <v>16445.378151260506</v>
      </c>
      <c r="P168" s="95">
        <v>103000</v>
      </c>
      <c r="Q168" s="145">
        <f t="shared" si="181"/>
        <v>65546.218487394959</v>
      </c>
      <c r="R168" s="135">
        <f t="shared" si="182"/>
        <v>12453.781512605043</v>
      </c>
      <c r="S168" s="134">
        <v>78000</v>
      </c>
      <c r="T168" s="69"/>
      <c r="U168" s="69"/>
      <c r="V168" s="69"/>
      <c r="W168" s="69"/>
      <c r="X168" s="69"/>
      <c r="Y168" s="69"/>
    </row>
    <row r="169" spans="1:25" s="57" customFormat="1" ht="15" outlineLevel="1" x14ac:dyDescent="0.25">
      <c r="A169" s="89" t="s">
        <v>348</v>
      </c>
      <c r="B169" s="145">
        <v>58823.529411764706</v>
      </c>
      <c r="C169" s="135">
        <f t="shared" si="171"/>
        <v>11176.470588235294</v>
      </c>
      <c r="D169" s="181">
        <f t="shared" si="172"/>
        <v>70000</v>
      </c>
      <c r="E169" s="145">
        <v>41176.470588235294</v>
      </c>
      <c r="F169" s="135">
        <f t="shared" si="184"/>
        <v>7823.5294117647063</v>
      </c>
      <c r="G169" s="105">
        <f t="shared" si="174"/>
        <v>49000</v>
      </c>
      <c r="H169" s="96" t="s">
        <v>605</v>
      </c>
      <c r="I169" s="96" t="s">
        <v>605</v>
      </c>
      <c r="J169" s="123" t="s">
        <v>605</v>
      </c>
      <c r="K169" s="145">
        <f t="shared" si="177"/>
        <v>100000</v>
      </c>
      <c r="L169" s="135">
        <f t="shared" si="178"/>
        <v>19000</v>
      </c>
      <c r="M169" s="134">
        <v>119000</v>
      </c>
      <c r="N169" s="145">
        <f t="shared" si="179"/>
        <v>94957.983193277309</v>
      </c>
      <c r="O169" s="135">
        <f t="shared" si="180"/>
        <v>18042.016806722688</v>
      </c>
      <c r="P169" s="95">
        <v>113000</v>
      </c>
      <c r="Q169" s="145">
        <f t="shared" si="181"/>
        <v>72268.907563025219</v>
      </c>
      <c r="R169" s="135">
        <f t="shared" si="182"/>
        <v>13731.092436974792</v>
      </c>
      <c r="S169" s="134">
        <v>86000</v>
      </c>
      <c r="T169" s="69"/>
      <c r="U169" s="69"/>
      <c r="V169" s="69"/>
      <c r="W169" s="69"/>
      <c r="X169" s="69"/>
      <c r="Y169" s="69"/>
    </row>
    <row r="170" spans="1:25" s="57" customFormat="1" ht="15" outlineLevel="1" x14ac:dyDescent="0.25">
      <c r="A170" s="89" t="s">
        <v>349</v>
      </c>
      <c r="B170" s="145">
        <v>52941.176470588238</v>
      </c>
      <c r="C170" s="135">
        <f t="shared" si="171"/>
        <v>10058.823529411766</v>
      </c>
      <c r="D170" s="181">
        <f t="shared" si="172"/>
        <v>63000</v>
      </c>
      <c r="E170" s="145">
        <v>53781.512605042022</v>
      </c>
      <c r="F170" s="135">
        <f t="shared" si="184"/>
        <v>10218.487394957985</v>
      </c>
      <c r="G170" s="105">
        <f t="shared" si="174"/>
        <v>64000.000000000007</v>
      </c>
      <c r="H170" s="145">
        <v>62184.873949579836</v>
      </c>
      <c r="I170" s="135">
        <f t="shared" ref="I170:I185" si="187">H170*0.19</f>
        <v>11815.126050420169</v>
      </c>
      <c r="J170" s="122">
        <f t="shared" ref="J170:J175" si="188">+H170+I170</f>
        <v>74000</v>
      </c>
      <c r="K170" s="145">
        <f t="shared" si="177"/>
        <v>57142.857142857145</v>
      </c>
      <c r="L170" s="135">
        <f t="shared" si="178"/>
        <v>10857.142857142857</v>
      </c>
      <c r="M170" s="134">
        <v>68000</v>
      </c>
      <c r="N170" s="145">
        <f t="shared" si="179"/>
        <v>54621.848739495799</v>
      </c>
      <c r="O170" s="135">
        <f t="shared" si="180"/>
        <v>10378.151260504203</v>
      </c>
      <c r="P170" s="95">
        <v>65000</v>
      </c>
      <c r="Q170" s="145">
        <f t="shared" si="181"/>
        <v>41176.470588235294</v>
      </c>
      <c r="R170" s="135">
        <f t="shared" si="182"/>
        <v>7823.5294117647063</v>
      </c>
      <c r="S170" s="134">
        <v>49000</v>
      </c>
      <c r="T170" s="69"/>
      <c r="U170" s="69"/>
      <c r="V170" s="69"/>
      <c r="W170" s="69"/>
      <c r="X170" s="69"/>
      <c r="Y170" s="69"/>
    </row>
    <row r="171" spans="1:25" s="57" customFormat="1" ht="15" outlineLevel="1" x14ac:dyDescent="0.25">
      <c r="A171" s="89" t="s">
        <v>350</v>
      </c>
      <c r="B171" s="145">
        <v>68067.226890756312</v>
      </c>
      <c r="C171" s="135">
        <f t="shared" si="171"/>
        <v>12932.773109243699</v>
      </c>
      <c r="D171" s="181">
        <f t="shared" si="172"/>
        <v>81000.000000000015</v>
      </c>
      <c r="E171" s="145">
        <v>47899.159663865546</v>
      </c>
      <c r="F171" s="135">
        <f t="shared" si="184"/>
        <v>9100.8403361344535</v>
      </c>
      <c r="G171" s="105">
        <f t="shared" si="174"/>
        <v>57000</v>
      </c>
      <c r="H171" s="145">
        <v>82352.941176470587</v>
      </c>
      <c r="I171" s="135">
        <f t="shared" si="187"/>
        <v>15647.058823529413</v>
      </c>
      <c r="J171" s="122">
        <f t="shared" si="188"/>
        <v>98000</v>
      </c>
      <c r="K171" s="145">
        <f t="shared" si="177"/>
        <v>85714.285714285725</v>
      </c>
      <c r="L171" s="135">
        <f t="shared" si="178"/>
        <v>16285.714285714288</v>
      </c>
      <c r="M171" s="134">
        <v>102000</v>
      </c>
      <c r="N171" s="145">
        <f t="shared" si="179"/>
        <v>81512.605042016818</v>
      </c>
      <c r="O171" s="135">
        <f t="shared" si="180"/>
        <v>15487.394957983195</v>
      </c>
      <c r="P171" s="95">
        <v>97000</v>
      </c>
      <c r="Q171" s="145">
        <f t="shared" si="181"/>
        <v>61344.537815126052</v>
      </c>
      <c r="R171" s="135">
        <f t="shared" si="182"/>
        <v>11655.46218487395</v>
      </c>
      <c r="S171" s="134">
        <v>73000</v>
      </c>
      <c r="T171" s="69"/>
      <c r="U171" s="69"/>
      <c r="V171" s="69"/>
      <c r="W171" s="69"/>
      <c r="X171" s="69"/>
      <c r="Y171" s="69"/>
    </row>
    <row r="172" spans="1:25" s="57" customFormat="1" ht="15" outlineLevel="1" x14ac:dyDescent="0.25">
      <c r="A172" s="89" t="s">
        <v>351</v>
      </c>
      <c r="B172" s="145">
        <v>31932.773109243699</v>
      </c>
      <c r="C172" s="135">
        <f t="shared" si="171"/>
        <v>6067.226890756303</v>
      </c>
      <c r="D172" s="181">
        <f t="shared" si="172"/>
        <v>38000</v>
      </c>
      <c r="E172" s="145">
        <v>22689.0756302521</v>
      </c>
      <c r="F172" s="135">
        <f t="shared" si="184"/>
        <v>4310.9243697478987</v>
      </c>
      <c r="G172" s="105">
        <f t="shared" si="174"/>
        <v>27000</v>
      </c>
      <c r="H172" s="145">
        <v>87394.957983193279</v>
      </c>
      <c r="I172" s="135">
        <f t="shared" si="187"/>
        <v>16605.042016806725</v>
      </c>
      <c r="J172" s="122">
        <f t="shared" si="188"/>
        <v>104000</v>
      </c>
      <c r="K172" s="145">
        <f t="shared" si="177"/>
        <v>81512.605042016818</v>
      </c>
      <c r="L172" s="135">
        <f t="shared" si="178"/>
        <v>15487.394957983195</v>
      </c>
      <c r="M172" s="134">
        <v>97000</v>
      </c>
      <c r="N172" s="145">
        <f t="shared" si="179"/>
        <v>76470.588235294126</v>
      </c>
      <c r="O172" s="135">
        <f t="shared" si="180"/>
        <v>14529.411764705885</v>
      </c>
      <c r="P172" s="95">
        <v>91000</v>
      </c>
      <c r="Q172" s="145">
        <f t="shared" si="181"/>
        <v>57983.193277310929</v>
      </c>
      <c r="R172" s="135">
        <f t="shared" si="182"/>
        <v>11016.806722689076</v>
      </c>
      <c r="S172" s="134">
        <v>69000</v>
      </c>
      <c r="T172" s="69"/>
      <c r="U172" s="69"/>
      <c r="V172" s="69"/>
      <c r="W172" s="69"/>
      <c r="X172" s="69"/>
      <c r="Y172" s="69"/>
    </row>
    <row r="173" spans="1:25" s="57" customFormat="1" ht="15" outlineLevel="1" x14ac:dyDescent="0.25">
      <c r="A173" s="89" t="s">
        <v>352</v>
      </c>
      <c r="B173" s="145">
        <v>34453.781512605041</v>
      </c>
      <c r="C173" s="135">
        <f t="shared" si="171"/>
        <v>6546.2184873949582</v>
      </c>
      <c r="D173" s="181">
        <f t="shared" si="172"/>
        <v>41000</v>
      </c>
      <c r="E173" s="145">
        <v>24369.747899159665</v>
      </c>
      <c r="F173" s="135">
        <f t="shared" si="184"/>
        <v>4630.2521008403364</v>
      </c>
      <c r="G173" s="105">
        <f t="shared" si="174"/>
        <v>29000</v>
      </c>
      <c r="H173" s="145">
        <v>209243.69747899161</v>
      </c>
      <c r="I173" s="135">
        <f t="shared" si="187"/>
        <v>39756.302521008409</v>
      </c>
      <c r="J173" s="122">
        <f t="shared" si="188"/>
        <v>249000.00000000003</v>
      </c>
      <c r="K173" s="145">
        <f t="shared" si="177"/>
        <v>94117.647058823539</v>
      </c>
      <c r="L173" s="135">
        <f t="shared" si="178"/>
        <v>17882.352941176472</v>
      </c>
      <c r="M173" s="134">
        <v>112000</v>
      </c>
      <c r="N173" s="145">
        <f t="shared" si="179"/>
        <v>88235.294117647063</v>
      </c>
      <c r="O173" s="135">
        <f t="shared" si="180"/>
        <v>16764.705882352941</v>
      </c>
      <c r="P173" s="95">
        <v>105000</v>
      </c>
      <c r="Q173" s="145">
        <f t="shared" si="181"/>
        <v>67226.890756302528</v>
      </c>
      <c r="R173" s="135">
        <f t="shared" si="182"/>
        <v>12773.10924369748</v>
      </c>
      <c r="S173" s="134">
        <v>80000</v>
      </c>
      <c r="T173" s="69"/>
      <c r="U173" s="69"/>
      <c r="V173" s="69"/>
      <c r="W173" s="69"/>
      <c r="X173" s="69"/>
      <c r="Y173" s="69"/>
    </row>
    <row r="174" spans="1:25" s="57" customFormat="1" ht="15" outlineLevel="1" x14ac:dyDescent="0.25">
      <c r="A174" s="89" t="s">
        <v>353</v>
      </c>
      <c r="B174" s="145">
        <v>1364705.8823529412</v>
      </c>
      <c r="C174" s="135">
        <f t="shared" si="171"/>
        <v>259294.11764705883</v>
      </c>
      <c r="D174" s="181">
        <f t="shared" si="172"/>
        <v>1624000</v>
      </c>
      <c r="E174" s="145">
        <v>1694957.9831932774</v>
      </c>
      <c r="F174" s="135">
        <f t="shared" si="184"/>
        <v>322042.01680672274</v>
      </c>
      <c r="G174" s="105">
        <f t="shared" si="174"/>
        <v>2017000</v>
      </c>
      <c r="H174" s="145">
        <v>1878151.2605042018</v>
      </c>
      <c r="I174" s="135">
        <f t="shared" si="187"/>
        <v>356848.73949579836</v>
      </c>
      <c r="J174" s="122">
        <f t="shared" si="188"/>
        <v>2235000</v>
      </c>
      <c r="K174" s="145">
        <f t="shared" si="177"/>
        <v>1757142.8571428573</v>
      </c>
      <c r="L174" s="135">
        <f t="shared" si="178"/>
        <v>333857.1428571429</v>
      </c>
      <c r="M174" s="134">
        <v>2091000</v>
      </c>
      <c r="N174" s="145">
        <f t="shared" si="179"/>
        <v>1664705.8823529412</v>
      </c>
      <c r="O174" s="135">
        <f t="shared" si="180"/>
        <v>316294.11764705885</v>
      </c>
      <c r="P174" s="95">
        <v>1981000</v>
      </c>
      <c r="Q174" s="145">
        <f t="shared" si="181"/>
        <v>320168.06722689077</v>
      </c>
      <c r="R174" s="135">
        <f t="shared" si="182"/>
        <v>60831.932773109249</v>
      </c>
      <c r="S174" s="134">
        <v>381000</v>
      </c>
      <c r="T174" s="69"/>
      <c r="U174" s="69"/>
      <c r="V174" s="69"/>
      <c r="W174" s="69"/>
      <c r="X174" s="69"/>
      <c r="Y174" s="69"/>
    </row>
    <row r="175" spans="1:25" s="57" customFormat="1" ht="15" outlineLevel="1" x14ac:dyDescent="0.25">
      <c r="A175" s="89" t="s">
        <v>354</v>
      </c>
      <c r="B175" s="145">
        <v>21008.403361344539</v>
      </c>
      <c r="C175" s="135">
        <f t="shared" si="171"/>
        <v>3991.5966386554624</v>
      </c>
      <c r="D175" s="181">
        <f t="shared" si="172"/>
        <v>25000</v>
      </c>
      <c r="E175" s="145">
        <v>31932.773109243699</v>
      </c>
      <c r="F175" s="135">
        <f t="shared" si="184"/>
        <v>6067.226890756303</v>
      </c>
      <c r="G175" s="105">
        <f t="shared" si="174"/>
        <v>38000</v>
      </c>
      <c r="H175" s="145">
        <v>31932.773109243699</v>
      </c>
      <c r="I175" s="135">
        <f t="shared" si="187"/>
        <v>6067.226890756303</v>
      </c>
      <c r="J175" s="122">
        <f t="shared" si="188"/>
        <v>38000</v>
      </c>
      <c r="K175" s="145">
        <f t="shared" si="177"/>
        <v>28571.428571428572</v>
      </c>
      <c r="L175" s="135">
        <f t="shared" si="178"/>
        <v>5428.5714285714284</v>
      </c>
      <c r="M175" s="134">
        <v>34000</v>
      </c>
      <c r="N175" s="145">
        <f t="shared" si="179"/>
        <v>26890.756302521011</v>
      </c>
      <c r="O175" s="135">
        <f t="shared" si="180"/>
        <v>5109.2436974789925</v>
      </c>
      <c r="P175" s="95">
        <v>32000</v>
      </c>
      <c r="Q175" s="145">
        <f t="shared" si="181"/>
        <v>20168.067226890758</v>
      </c>
      <c r="R175" s="135">
        <f t="shared" si="182"/>
        <v>3831.932773109244</v>
      </c>
      <c r="S175" s="134">
        <v>24000</v>
      </c>
      <c r="T175" s="69"/>
      <c r="U175" s="69"/>
      <c r="V175" s="69"/>
      <c r="W175" s="69"/>
      <c r="X175" s="69"/>
      <c r="Y175" s="69"/>
    </row>
    <row r="176" spans="1:25" s="57" customFormat="1" ht="15" outlineLevel="1" x14ac:dyDescent="0.25">
      <c r="A176" s="89" t="s">
        <v>355</v>
      </c>
      <c r="B176" s="96" t="s">
        <v>605</v>
      </c>
      <c r="C176" s="96" t="s">
        <v>605</v>
      </c>
      <c r="D176" s="182" t="s">
        <v>605</v>
      </c>
      <c r="E176" s="96" t="s">
        <v>605</v>
      </c>
      <c r="F176" s="96" t="s">
        <v>605</v>
      </c>
      <c r="G176" s="96" t="s">
        <v>605</v>
      </c>
      <c r="H176" s="96" t="s">
        <v>605</v>
      </c>
      <c r="I176" s="96" t="s">
        <v>605</v>
      </c>
      <c r="J176" s="123" t="s">
        <v>605</v>
      </c>
      <c r="K176" s="145">
        <f t="shared" si="177"/>
        <v>579831.93277310929</v>
      </c>
      <c r="L176" s="135">
        <f t="shared" si="178"/>
        <v>110168.06722689077</v>
      </c>
      <c r="M176" s="134">
        <v>690000</v>
      </c>
      <c r="N176" s="145">
        <f t="shared" si="179"/>
        <v>548739.49579831935</v>
      </c>
      <c r="O176" s="135">
        <f t="shared" si="180"/>
        <v>104260.50420168068</v>
      </c>
      <c r="P176" s="95">
        <v>653000</v>
      </c>
      <c r="Q176" s="145">
        <f t="shared" si="181"/>
        <v>320168.06722689077</v>
      </c>
      <c r="R176" s="135">
        <f t="shared" si="182"/>
        <v>60831.932773109249</v>
      </c>
      <c r="S176" s="134">
        <v>381000</v>
      </c>
      <c r="T176" s="69"/>
      <c r="U176" s="69"/>
      <c r="V176" s="69"/>
      <c r="W176" s="69"/>
      <c r="X176" s="69"/>
      <c r="Y176" s="69"/>
    </row>
    <row r="177" spans="1:25" s="57" customFormat="1" ht="15" outlineLevel="1" x14ac:dyDescent="0.25">
      <c r="A177" s="89" t="s">
        <v>356</v>
      </c>
      <c r="B177" s="145">
        <v>682352.9411764706</v>
      </c>
      <c r="C177" s="135">
        <f t="shared" si="171"/>
        <v>129647.05882352941</v>
      </c>
      <c r="D177" s="181">
        <f t="shared" ref="D177:D181" si="189">+B177+C177</f>
        <v>812000</v>
      </c>
      <c r="E177" s="145">
        <v>512605.04201680672</v>
      </c>
      <c r="F177" s="135">
        <f t="shared" si="184"/>
        <v>97394.957983193279</v>
      </c>
      <c r="G177" s="105">
        <f t="shared" si="174"/>
        <v>610000</v>
      </c>
      <c r="H177" s="145">
        <v>637815.12605042022</v>
      </c>
      <c r="I177" s="135">
        <f t="shared" si="187"/>
        <v>121184.87394957984</v>
      </c>
      <c r="J177" s="122">
        <f t="shared" ref="J177:J179" si="190">+H177+I177</f>
        <v>759000</v>
      </c>
      <c r="K177" s="145">
        <f t="shared" si="177"/>
        <v>1091596.6386554623</v>
      </c>
      <c r="L177" s="135">
        <f t="shared" si="178"/>
        <v>207403.36134453784</v>
      </c>
      <c r="M177" s="134">
        <v>1299000</v>
      </c>
      <c r="N177" s="145">
        <f t="shared" si="179"/>
        <v>1085714.2857142857</v>
      </c>
      <c r="O177" s="135">
        <f t="shared" si="180"/>
        <v>206285.71428571429</v>
      </c>
      <c r="P177" s="95">
        <v>1292000</v>
      </c>
      <c r="Q177" s="145">
        <f t="shared" si="181"/>
        <v>365546.21848739497</v>
      </c>
      <c r="R177" s="135">
        <f t="shared" si="182"/>
        <v>69453.781512605041</v>
      </c>
      <c r="S177" s="134">
        <v>435000</v>
      </c>
      <c r="T177" s="69"/>
      <c r="U177" s="69"/>
      <c r="V177" s="69"/>
      <c r="W177" s="69"/>
      <c r="X177" s="69"/>
      <c r="Y177" s="69"/>
    </row>
    <row r="178" spans="1:25" s="57" customFormat="1" ht="15" outlineLevel="1" x14ac:dyDescent="0.25">
      <c r="A178" s="89" t="s">
        <v>357</v>
      </c>
      <c r="B178" s="145">
        <v>10924.36974789916</v>
      </c>
      <c r="C178" s="135">
        <f t="shared" si="171"/>
        <v>2075.6302521008406</v>
      </c>
      <c r="D178" s="181">
        <f t="shared" si="189"/>
        <v>13000</v>
      </c>
      <c r="E178" s="145">
        <v>14285.714285714286</v>
      </c>
      <c r="F178" s="135">
        <f t="shared" si="184"/>
        <v>2714.2857142857142</v>
      </c>
      <c r="G178" s="105">
        <f t="shared" si="174"/>
        <v>17000</v>
      </c>
      <c r="H178" s="145">
        <v>10924.36974789916</v>
      </c>
      <c r="I178" s="135">
        <f t="shared" si="187"/>
        <v>2075.6302521008406</v>
      </c>
      <c r="J178" s="122">
        <f t="shared" si="190"/>
        <v>13000</v>
      </c>
      <c r="K178" s="145">
        <f t="shared" si="177"/>
        <v>13445.378151260506</v>
      </c>
      <c r="L178" s="135">
        <f t="shared" si="178"/>
        <v>2554.6218487394963</v>
      </c>
      <c r="M178" s="134">
        <v>16000</v>
      </c>
      <c r="N178" s="145">
        <f t="shared" si="179"/>
        <v>18487.394957983193</v>
      </c>
      <c r="O178" s="135">
        <f t="shared" si="180"/>
        <v>3512.6050420168067</v>
      </c>
      <c r="P178" s="95">
        <v>22000</v>
      </c>
      <c r="Q178" s="145">
        <f t="shared" si="181"/>
        <v>13445.378151260506</v>
      </c>
      <c r="R178" s="135">
        <f t="shared" si="182"/>
        <v>2554.6218487394963</v>
      </c>
      <c r="S178" s="134">
        <v>16000</v>
      </c>
      <c r="T178" s="69"/>
      <c r="U178" s="69"/>
      <c r="V178" s="69"/>
      <c r="W178" s="69"/>
      <c r="X178" s="69"/>
      <c r="Y178" s="69"/>
    </row>
    <row r="179" spans="1:25" s="57" customFormat="1" ht="20.25" customHeight="1" outlineLevel="1" x14ac:dyDescent="0.25">
      <c r="A179" s="89" t="s">
        <v>358</v>
      </c>
      <c r="B179" s="145">
        <v>43697.478991596639</v>
      </c>
      <c r="C179" s="135">
        <f t="shared" si="171"/>
        <v>8302.5210084033624</v>
      </c>
      <c r="D179" s="181">
        <f t="shared" si="189"/>
        <v>52000</v>
      </c>
      <c r="E179" s="145">
        <v>42857.142857142862</v>
      </c>
      <c r="F179" s="135">
        <f t="shared" si="184"/>
        <v>8142.857142857144</v>
      </c>
      <c r="G179" s="105">
        <f t="shared" si="174"/>
        <v>51000.000000000007</v>
      </c>
      <c r="H179" s="145">
        <v>62184.873949579836</v>
      </c>
      <c r="I179" s="135">
        <f t="shared" si="187"/>
        <v>11815.126050420169</v>
      </c>
      <c r="J179" s="122">
        <f t="shared" si="190"/>
        <v>74000</v>
      </c>
      <c r="K179" s="145">
        <f t="shared" si="177"/>
        <v>46218.487394957985</v>
      </c>
      <c r="L179" s="135">
        <f t="shared" si="178"/>
        <v>8781.5126050420167</v>
      </c>
      <c r="M179" s="134">
        <v>55000</v>
      </c>
      <c r="N179" s="145">
        <f t="shared" si="179"/>
        <v>43697.478991596639</v>
      </c>
      <c r="O179" s="135">
        <f t="shared" si="180"/>
        <v>8302.5210084033624</v>
      </c>
      <c r="P179" s="95">
        <v>52000</v>
      </c>
      <c r="Q179" s="145">
        <f t="shared" si="181"/>
        <v>32773.10924369748</v>
      </c>
      <c r="R179" s="135">
        <f t="shared" si="182"/>
        <v>6226.8907563025214</v>
      </c>
      <c r="S179" s="134">
        <v>39000</v>
      </c>
      <c r="T179" s="69"/>
      <c r="U179" s="69"/>
      <c r="V179" s="69"/>
      <c r="W179" s="69"/>
      <c r="X179" s="69"/>
      <c r="Y179" s="69"/>
    </row>
    <row r="180" spans="1:25" s="57" customFormat="1" ht="15" outlineLevel="1" x14ac:dyDescent="0.25">
      <c r="A180" s="89" t="s">
        <v>359</v>
      </c>
      <c r="B180" s="145">
        <v>22689.0756302521</v>
      </c>
      <c r="C180" s="135">
        <f t="shared" si="171"/>
        <v>4310.9243697478987</v>
      </c>
      <c r="D180" s="181">
        <f t="shared" si="189"/>
        <v>27000</v>
      </c>
      <c r="E180" s="145">
        <v>26890.756302521011</v>
      </c>
      <c r="F180" s="135">
        <f t="shared" si="184"/>
        <v>5109.2436974789925</v>
      </c>
      <c r="G180" s="105">
        <f t="shared" si="174"/>
        <v>32000.000000000004</v>
      </c>
      <c r="H180" s="96" t="s">
        <v>605</v>
      </c>
      <c r="I180" s="96" t="s">
        <v>605</v>
      </c>
      <c r="J180" s="123" t="s">
        <v>605</v>
      </c>
      <c r="K180" s="145">
        <f t="shared" si="177"/>
        <v>33613.445378151264</v>
      </c>
      <c r="L180" s="135">
        <f t="shared" si="178"/>
        <v>6386.5546218487398</v>
      </c>
      <c r="M180" s="134">
        <v>40000</v>
      </c>
      <c r="N180" s="145">
        <f t="shared" si="179"/>
        <v>31932.773109243699</v>
      </c>
      <c r="O180" s="135">
        <f t="shared" si="180"/>
        <v>6067.226890756303</v>
      </c>
      <c r="P180" s="95">
        <v>38000</v>
      </c>
      <c r="Q180" s="145">
        <f t="shared" si="181"/>
        <v>24369.747899159665</v>
      </c>
      <c r="R180" s="135">
        <f t="shared" si="182"/>
        <v>4630.2521008403364</v>
      </c>
      <c r="S180" s="134">
        <v>29000</v>
      </c>
      <c r="T180" s="69"/>
      <c r="U180" s="69"/>
      <c r="V180" s="69"/>
      <c r="W180" s="69"/>
      <c r="X180" s="69"/>
      <c r="Y180" s="69"/>
    </row>
    <row r="181" spans="1:25" s="57" customFormat="1" ht="15" outlineLevel="1" x14ac:dyDescent="0.25">
      <c r="A181" s="89" t="s">
        <v>360</v>
      </c>
      <c r="B181" s="145">
        <v>77310.924369747896</v>
      </c>
      <c r="C181" s="135">
        <f t="shared" si="171"/>
        <v>14689.0756302521</v>
      </c>
      <c r="D181" s="181">
        <f t="shared" si="189"/>
        <v>92000</v>
      </c>
      <c r="E181" s="145">
        <v>53781.512605042022</v>
      </c>
      <c r="F181" s="135">
        <f t="shared" si="184"/>
        <v>10218.487394957985</v>
      </c>
      <c r="G181" s="105">
        <f t="shared" si="174"/>
        <v>64000.000000000007</v>
      </c>
      <c r="H181" s="145">
        <v>77310.924369747896</v>
      </c>
      <c r="I181" s="135">
        <f t="shared" si="187"/>
        <v>14689.0756302521</v>
      </c>
      <c r="J181" s="122">
        <f t="shared" ref="J181" si="191">+H181+I181</f>
        <v>92000</v>
      </c>
      <c r="K181" s="145">
        <f t="shared" si="177"/>
        <v>76470.588235294126</v>
      </c>
      <c r="L181" s="135">
        <f t="shared" si="178"/>
        <v>14529.411764705885</v>
      </c>
      <c r="M181" s="134">
        <v>91000</v>
      </c>
      <c r="N181" s="145">
        <f t="shared" si="179"/>
        <v>72268.907563025219</v>
      </c>
      <c r="O181" s="135">
        <f t="shared" si="180"/>
        <v>13731.092436974792</v>
      </c>
      <c r="P181" s="95">
        <v>86000</v>
      </c>
      <c r="Q181" s="145">
        <f t="shared" si="181"/>
        <v>54621.848739495799</v>
      </c>
      <c r="R181" s="135">
        <f t="shared" si="182"/>
        <v>10378.151260504203</v>
      </c>
      <c r="S181" s="134">
        <v>65000</v>
      </c>
      <c r="T181" s="69"/>
      <c r="U181" s="69"/>
      <c r="V181" s="69"/>
      <c r="W181" s="69"/>
      <c r="X181" s="69"/>
      <c r="Y181" s="69"/>
    </row>
    <row r="182" spans="1:25" s="57" customFormat="1" ht="15" outlineLevel="1" x14ac:dyDescent="0.25">
      <c r="A182" s="89" t="s">
        <v>361</v>
      </c>
      <c r="B182" s="96" t="s">
        <v>605</v>
      </c>
      <c r="C182" s="96" t="s">
        <v>605</v>
      </c>
      <c r="D182" s="182" t="s">
        <v>605</v>
      </c>
      <c r="E182" s="96" t="s">
        <v>605</v>
      </c>
      <c r="F182" s="96" t="s">
        <v>605</v>
      </c>
      <c r="G182" s="96" t="s">
        <v>605</v>
      </c>
      <c r="H182" s="96" t="s">
        <v>605</v>
      </c>
      <c r="I182" s="96" t="s">
        <v>605</v>
      </c>
      <c r="J182" s="123" t="s">
        <v>605</v>
      </c>
      <c r="K182" s="96" t="s">
        <v>605</v>
      </c>
      <c r="L182" s="96" t="s">
        <v>605</v>
      </c>
      <c r="M182" s="109" t="s">
        <v>605</v>
      </c>
      <c r="N182" s="96" t="s">
        <v>605</v>
      </c>
      <c r="O182" s="96" t="s">
        <v>605</v>
      </c>
      <c r="P182" s="96" t="s">
        <v>605</v>
      </c>
      <c r="Q182" s="96" t="s">
        <v>605</v>
      </c>
      <c r="R182" s="96" t="s">
        <v>605</v>
      </c>
      <c r="S182" s="96" t="s">
        <v>605</v>
      </c>
      <c r="T182" s="69"/>
      <c r="U182" s="69"/>
      <c r="V182" s="69"/>
      <c r="W182" s="69"/>
      <c r="X182" s="69"/>
      <c r="Y182" s="69"/>
    </row>
    <row r="183" spans="1:25" s="57" customFormat="1" ht="17.25" customHeight="1" outlineLevel="1" x14ac:dyDescent="0.25">
      <c r="A183" s="89" t="s">
        <v>362</v>
      </c>
      <c r="B183" s="145">
        <v>109243.6974789916</v>
      </c>
      <c r="C183" s="135">
        <f t="shared" si="171"/>
        <v>20756.302521008405</v>
      </c>
      <c r="D183" s="181">
        <f t="shared" ref="D183" si="192">+B183+C183</f>
        <v>130000</v>
      </c>
      <c r="E183" s="145">
        <v>82353</v>
      </c>
      <c r="F183" s="135">
        <f t="shared" si="184"/>
        <v>15647.07</v>
      </c>
      <c r="G183" s="105">
        <f t="shared" si="174"/>
        <v>98000.07</v>
      </c>
      <c r="H183" s="145">
        <v>109243.6974789916</v>
      </c>
      <c r="I183" s="135">
        <f t="shared" si="187"/>
        <v>20756.302521008405</v>
      </c>
      <c r="J183" s="122">
        <f t="shared" ref="J183" si="193">+H183+I183</f>
        <v>130000</v>
      </c>
      <c r="K183" s="145">
        <f t="shared" ref="K183" si="194">M183/1.19</f>
        <v>152941.17647058825</v>
      </c>
      <c r="L183" s="135">
        <f t="shared" si="178"/>
        <v>29058.823529411769</v>
      </c>
      <c r="M183" s="108">
        <v>182000</v>
      </c>
      <c r="N183" s="145">
        <f t="shared" ref="N183" si="195">P183/1.19</f>
        <v>108403.36134453781</v>
      </c>
      <c r="O183" s="135">
        <f t="shared" ref="O183" si="196">N183*0.19</f>
        <v>20596.638655462186</v>
      </c>
      <c r="P183" s="95">
        <v>129000</v>
      </c>
      <c r="Q183" s="145">
        <f t="shared" ref="Q183" si="197">S183/1.19</f>
        <v>110084.03361344538</v>
      </c>
      <c r="R183" s="135">
        <f t="shared" ref="R183" si="198">Q183*0.19</f>
        <v>20915.966386554624</v>
      </c>
      <c r="S183" s="95">
        <v>131000</v>
      </c>
      <c r="T183" s="69"/>
      <c r="U183" s="69"/>
      <c r="V183" s="69"/>
      <c r="W183" s="69"/>
      <c r="X183" s="69"/>
      <c r="Y183" s="69"/>
    </row>
    <row r="184" spans="1:25" s="57" customFormat="1" ht="15" outlineLevel="1" x14ac:dyDescent="0.25">
      <c r="A184" s="89" t="s">
        <v>363</v>
      </c>
      <c r="B184" s="96" t="s">
        <v>605</v>
      </c>
      <c r="C184" s="96" t="s">
        <v>605</v>
      </c>
      <c r="D184" s="182" t="s">
        <v>605</v>
      </c>
      <c r="E184" s="96" t="s">
        <v>605</v>
      </c>
      <c r="F184" s="96" t="s">
        <v>605</v>
      </c>
      <c r="G184" s="96" t="s">
        <v>605</v>
      </c>
      <c r="H184" s="96" t="s">
        <v>605</v>
      </c>
      <c r="I184" s="96" t="s">
        <v>605</v>
      </c>
      <c r="J184" s="123" t="s">
        <v>605</v>
      </c>
      <c r="K184" s="96" t="s">
        <v>605</v>
      </c>
      <c r="L184" s="96" t="s">
        <v>605</v>
      </c>
      <c r="M184" s="109" t="s">
        <v>605</v>
      </c>
      <c r="N184" s="96" t="s">
        <v>605</v>
      </c>
      <c r="O184" s="96" t="s">
        <v>605</v>
      </c>
      <c r="P184" s="96" t="s">
        <v>605</v>
      </c>
      <c r="Q184" s="96" t="s">
        <v>605</v>
      </c>
      <c r="R184" s="96" t="s">
        <v>605</v>
      </c>
      <c r="S184" s="96" t="s">
        <v>605</v>
      </c>
      <c r="T184" s="69"/>
      <c r="U184" s="69"/>
      <c r="V184" s="69"/>
      <c r="W184" s="69"/>
      <c r="X184" s="69"/>
      <c r="Y184" s="69"/>
    </row>
    <row r="185" spans="1:25" s="57" customFormat="1" ht="15" outlineLevel="1" x14ac:dyDescent="0.25">
      <c r="A185" s="89" t="s">
        <v>364</v>
      </c>
      <c r="B185" s="96" t="s">
        <v>605</v>
      </c>
      <c r="C185" s="96" t="s">
        <v>605</v>
      </c>
      <c r="D185" s="182" t="s">
        <v>605</v>
      </c>
      <c r="E185" s="96" t="s">
        <v>605</v>
      </c>
      <c r="F185" s="96" t="s">
        <v>605</v>
      </c>
      <c r="G185" s="96" t="s">
        <v>605</v>
      </c>
      <c r="H185" s="145">
        <v>27731.092436974792</v>
      </c>
      <c r="I185" s="135">
        <f t="shared" si="187"/>
        <v>5268.9075630252109</v>
      </c>
      <c r="J185" s="122">
        <f t="shared" ref="J185" si="199">+H185+I185</f>
        <v>33000</v>
      </c>
      <c r="K185" s="96" t="s">
        <v>605</v>
      </c>
      <c r="L185" s="96" t="s">
        <v>605</v>
      </c>
      <c r="M185" s="109" t="s">
        <v>605</v>
      </c>
      <c r="N185" s="96" t="s">
        <v>605</v>
      </c>
      <c r="O185" s="96" t="s">
        <v>605</v>
      </c>
      <c r="P185" s="96" t="s">
        <v>605</v>
      </c>
      <c r="Q185" s="96" t="s">
        <v>605</v>
      </c>
      <c r="R185" s="96" t="s">
        <v>605</v>
      </c>
      <c r="S185" s="96" t="s">
        <v>605</v>
      </c>
      <c r="T185" s="69"/>
      <c r="U185" s="69"/>
      <c r="V185" s="69"/>
      <c r="W185" s="69"/>
      <c r="X185" s="69"/>
      <c r="Y185" s="69"/>
    </row>
    <row r="186" spans="1:25" s="58" customFormat="1" ht="15.6" outlineLevel="1" x14ac:dyDescent="0.3">
      <c r="A186" s="153" t="s">
        <v>177</v>
      </c>
      <c r="B186" s="173">
        <f>SUM(B153:B185)</f>
        <v>6401680.6722689085</v>
      </c>
      <c r="C186" s="173">
        <f t="shared" ref="C186:D186" si="200">SUM(C153:C185)</f>
        <v>1216319.3277310922</v>
      </c>
      <c r="D186" s="183">
        <f t="shared" si="200"/>
        <v>7618000</v>
      </c>
      <c r="E186" s="188">
        <f>SUM(E153:E185)</f>
        <v>4906722.7478991598</v>
      </c>
      <c r="F186" s="188">
        <f t="shared" ref="F186:G186" si="201">SUM(F153:F185)</f>
        <v>932277.32210084039</v>
      </c>
      <c r="G186" s="188">
        <f t="shared" si="201"/>
        <v>5839000.0700000003</v>
      </c>
      <c r="H186" s="188">
        <f>SUM(H153:H185)</f>
        <v>5876470.5882352944</v>
      </c>
      <c r="I186" s="188">
        <f t="shared" ref="I186:J186" si="202">SUM(I153:I185)</f>
        <v>1116529.4117647056</v>
      </c>
      <c r="J186" s="188">
        <f t="shared" si="202"/>
        <v>6993000</v>
      </c>
      <c r="K186" s="173">
        <f>SUM(K153:K185)</f>
        <v>9945378.1512605045</v>
      </c>
      <c r="L186" s="173">
        <f t="shared" ref="L186:M186" si="203">SUM(L153:L185)</f>
        <v>1889621.8487394957</v>
      </c>
      <c r="M186" s="173">
        <f t="shared" si="203"/>
        <v>11835000</v>
      </c>
      <c r="N186" s="173">
        <f>SUM(N153:N185)</f>
        <v>9516806.7226890773</v>
      </c>
      <c r="O186" s="173">
        <f t="shared" ref="O186:P186" si="204">SUM(O153:O185)</f>
        <v>1808193.2773109241</v>
      </c>
      <c r="P186" s="173">
        <f t="shared" si="204"/>
        <v>11325000</v>
      </c>
      <c r="Q186" s="173">
        <f>SUM(Q153:Q185)</f>
        <v>6705882.3529411741</v>
      </c>
      <c r="R186" s="173">
        <f t="shared" ref="R186:S186" si="205">SUM(R153:R185)</f>
        <v>1274117.6470588236</v>
      </c>
      <c r="S186" s="173">
        <f t="shared" si="205"/>
        <v>7980000</v>
      </c>
      <c r="T186" s="69"/>
      <c r="U186" s="69"/>
      <c r="V186" s="69"/>
      <c r="W186" s="69"/>
      <c r="X186" s="69"/>
      <c r="Y186" s="69"/>
    </row>
    <row r="187" spans="1:25" s="120" customFormat="1" ht="15.6" outlineLevel="1" x14ac:dyDescent="0.25">
      <c r="A187" s="170" t="s">
        <v>365</v>
      </c>
      <c r="B187" s="171"/>
      <c r="C187" s="171"/>
      <c r="D187" s="184"/>
      <c r="E187" s="150"/>
      <c r="F187" s="150"/>
      <c r="G187" s="151"/>
      <c r="H187" s="150"/>
      <c r="I187" s="150"/>
      <c r="J187" s="152"/>
      <c r="K187" s="150"/>
      <c r="L187" s="150"/>
      <c r="M187" s="151"/>
      <c r="N187" s="150"/>
      <c r="O187" s="150"/>
      <c r="P187" s="151"/>
      <c r="Q187" s="150"/>
      <c r="R187" s="150"/>
      <c r="S187" s="151"/>
      <c r="T187" s="119"/>
      <c r="U187" s="119"/>
      <c r="V187" s="119"/>
      <c r="W187" s="119"/>
      <c r="X187" s="119"/>
      <c r="Y187" s="119"/>
    </row>
    <row r="188" spans="1:25" s="57" customFormat="1" ht="15" outlineLevel="1" x14ac:dyDescent="0.25">
      <c r="A188" s="89" t="s">
        <v>366</v>
      </c>
      <c r="B188" s="145">
        <v>194117.64705882352</v>
      </c>
      <c r="C188" s="135">
        <f t="shared" ref="C188:C189" si="206">B188*0.19</f>
        <v>36882.352941176468</v>
      </c>
      <c r="D188" s="181">
        <f t="shared" ref="D188:D189" si="207">+B188+C188</f>
        <v>231000</v>
      </c>
      <c r="E188" s="145">
        <v>145378.15126050421</v>
      </c>
      <c r="F188" s="135">
        <f t="shared" ref="F188:F189" si="208">E188*0.19</f>
        <v>27621.848739495799</v>
      </c>
      <c r="G188" s="105">
        <f t="shared" ref="G188:G189" si="209">+E188+F188</f>
        <v>173000</v>
      </c>
      <c r="H188" s="145">
        <v>300840.33613445377</v>
      </c>
      <c r="I188" s="135">
        <f t="shared" ref="I188:I189" si="210">H188*0.19</f>
        <v>57159.663865546216</v>
      </c>
      <c r="J188" s="122">
        <f t="shared" ref="J188:J189" si="211">+H188+I188</f>
        <v>358000</v>
      </c>
      <c r="K188" s="145">
        <f t="shared" ref="K188:K189" si="212">M188/1.19</f>
        <v>267226.89075630251</v>
      </c>
      <c r="L188" s="135">
        <f t="shared" ref="L188:L189" si="213">K188*0.19</f>
        <v>50773.10924369748</v>
      </c>
      <c r="M188" s="108">
        <v>318000</v>
      </c>
      <c r="N188" s="145">
        <f t="shared" ref="N188:N189" si="214">P188/1.19</f>
        <v>189915.96638655462</v>
      </c>
      <c r="O188" s="135">
        <f t="shared" ref="O188:O189" si="215">N188*0.19</f>
        <v>36084.033613445376</v>
      </c>
      <c r="P188" s="95">
        <v>226000</v>
      </c>
      <c r="Q188" s="145">
        <f t="shared" ref="Q188:Q189" si="216">S188/1.19</f>
        <v>191596.63865546219</v>
      </c>
      <c r="R188" s="135">
        <f t="shared" ref="R188:R189" si="217">Q188*0.19</f>
        <v>36403.361344537814</v>
      </c>
      <c r="S188" s="95">
        <v>228000</v>
      </c>
      <c r="T188" s="69"/>
      <c r="U188" s="69"/>
      <c r="V188" s="69"/>
      <c r="W188" s="69"/>
      <c r="X188" s="69"/>
      <c r="Y188" s="69"/>
    </row>
    <row r="189" spans="1:25" s="58" customFormat="1" ht="15" outlineLevel="1" x14ac:dyDescent="0.25">
      <c r="A189" s="89" t="s">
        <v>367</v>
      </c>
      <c r="B189" s="145">
        <v>1516806.7226890756</v>
      </c>
      <c r="C189" s="135">
        <f t="shared" si="206"/>
        <v>288193.27731092437</v>
      </c>
      <c r="D189" s="181">
        <f t="shared" si="207"/>
        <v>1805000</v>
      </c>
      <c r="E189" s="145">
        <v>1138655.4621848741</v>
      </c>
      <c r="F189" s="135">
        <f t="shared" si="208"/>
        <v>216344.5378151261</v>
      </c>
      <c r="G189" s="105">
        <f t="shared" si="209"/>
        <v>1355000.0000000002</v>
      </c>
      <c r="H189" s="145">
        <v>1421008.4033613447</v>
      </c>
      <c r="I189" s="135">
        <f t="shared" si="210"/>
        <v>269991.59663865552</v>
      </c>
      <c r="J189" s="122">
        <f t="shared" si="211"/>
        <v>1691000.0000000002</v>
      </c>
      <c r="K189" s="145">
        <f t="shared" si="212"/>
        <v>1527731.0924369749</v>
      </c>
      <c r="L189" s="135">
        <f t="shared" si="213"/>
        <v>290268.90756302525</v>
      </c>
      <c r="M189" s="108">
        <v>1818000</v>
      </c>
      <c r="N189" s="145">
        <f t="shared" si="214"/>
        <v>1085714.2857142857</v>
      </c>
      <c r="O189" s="135">
        <f t="shared" si="215"/>
        <v>206285.71428571429</v>
      </c>
      <c r="P189" s="95">
        <v>1292000</v>
      </c>
      <c r="Q189" s="145">
        <f t="shared" si="216"/>
        <v>1096638.6554621849</v>
      </c>
      <c r="R189" s="135">
        <f t="shared" si="217"/>
        <v>208361.34453781514</v>
      </c>
      <c r="S189" s="95">
        <v>1305000</v>
      </c>
      <c r="T189" s="69"/>
      <c r="U189" s="69"/>
      <c r="V189" s="69"/>
      <c r="W189" s="69"/>
      <c r="X189" s="69"/>
      <c r="Y189" s="69"/>
    </row>
    <row r="190" spans="1:25" s="57" customFormat="1" ht="15.6" outlineLevel="1" x14ac:dyDescent="0.3">
      <c r="A190" s="153" t="s">
        <v>177</v>
      </c>
      <c r="B190" s="173">
        <f>SUM(B188:B189)</f>
        <v>1710924.3697478992</v>
      </c>
      <c r="C190" s="173">
        <f t="shared" ref="C190:D190" si="218">SUM(C188:C189)</f>
        <v>325075.63025210082</v>
      </c>
      <c r="D190" s="183">
        <f t="shared" si="218"/>
        <v>2036000</v>
      </c>
      <c r="E190" s="188">
        <f>SUM(E188:E189)</f>
        <v>1284033.6134453784</v>
      </c>
      <c r="F190" s="188">
        <f t="shared" ref="F190:G190" si="219">SUM(F188:F189)</f>
        <v>243966.38655462189</v>
      </c>
      <c r="G190" s="188">
        <f t="shared" si="219"/>
        <v>1528000.0000000002</v>
      </c>
      <c r="H190" s="188">
        <f>SUM(H188:H189)</f>
        <v>1721848.7394957985</v>
      </c>
      <c r="I190" s="188">
        <f t="shared" ref="I190:J190" si="220">SUM(I188:I189)</f>
        <v>327151.26050420175</v>
      </c>
      <c r="J190" s="188">
        <f t="shared" si="220"/>
        <v>2049000.0000000002</v>
      </c>
      <c r="K190" s="173">
        <f>SUM(K188:K189)</f>
        <v>1794957.9831932774</v>
      </c>
      <c r="L190" s="173">
        <f t="shared" ref="L190:M190" si="221">SUM(L188:L189)</f>
        <v>341042.01680672274</v>
      </c>
      <c r="M190" s="173">
        <f t="shared" si="221"/>
        <v>2136000</v>
      </c>
      <c r="N190" s="173">
        <f>SUM(N188:N189)</f>
        <v>1275630.2521008402</v>
      </c>
      <c r="O190" s="173">
        <f t="shared" ref="O190:P190" si="222">SUM(O188:O189)</f>
        <v>242369.74789915967</v>
      </c>
      <c r="P190" s="173">
        <f t="shared" si="222"/>
        <v>1518000</v>
      </c>
      <c r="Q190" s="173">
        <f>SUM(Q188:Q189)</f>
        <v>1288235.2941176472</v>
      </c>
      <c r="R190" s="173">
        <f t="shared" ref="R190:S190" si="223">SUM(R188:R189)</f>
        <v>244764.70588235295</v>
      </c>
      <c r="S190" s="173">
        <f t="shared" si="223"/>
        <v>1533000</v>
      </c>
      <c r="T190" s="69"/>
      <c r="U190" s="69"/>
      <c r="V190" s="69"/>
      <c r="W190" s="69"/>
      <c r="X190" s="69"/>
      <c r="Y190" s="69"/>
    </row>
    <row r="191" spans="1:25" s="120" customFormat="1" ht="15.6" outlineLevel="1" x14ac:dyDescent="0.25">
      <c r="A191" s="170" t="s">
        <v>0</v>
      </c>
      <c r="B191" s="171"/>
      <c r="C191" s="171"/>
      <c r="D191" s="184"/>
      <c r="E191" s="150"/>
      <c r="F191" s="150"/>
      <c r="G191" s="151"/>
      <c r="H191" s="150"/>
      <c r="I191" s="150"/>
      <c r="J191" s="152"/>
      <c r="K191" s="150"/>
      <c r="L191" s="150"/>
      <c r="M191" s="151"/>
      <c r="N191" s="150"/>
      <c r="O191" s="150"/>
      <c r="P191" s="151"/>
      <c r="Q191" s="150"/>
      <c r="R191" s="150"/>
      <c r="S191" s="151"/>
      <c r="T191" s="119"/>
      <c r="U191" s="119"/>
      <c r="V191" s="119"/>
      <c r="W191" s="119"/>
      <c r="X191" s="119"/>
      <c r="Y191" s="119"/>
    </row>
    <row r="192" spans="1:25" s="58" customFormat="1" ht="15" outlineLevel="1" x14ac:dyDescent="0.25">
      <c r="A192" s="89" t="s">
        <v>368</v>
      </c>
      <c r="B192" s="145">
        <v>113445.37815126051</v>
      </c>
      <c r="C192" s="135">
        <f t="shared" ref="C192:C197" si="224">B192*0.19</f>
        <v>21554.621848739498</v>
      </c>
      <c r="D192" s="181">
        <f t="shared" ref="D192" si="225">+B192+C192</f>
        <v>135000</v>
      </c>
      <c r="E192" s="145">
        <v>84873.94957983194</v>
      </c>
      <c r="F192" s="135">
        <f t="shared" ref="F192:F197" si="226">E192*0.19</f>
        <v>16126.050420168069</v>
      </c>
      <c r="G192" s="105">
        <f t="shared" ref="G192:G221" si="227">+E192+F192</f>
        <v>101000.00000000001</v>
      </c>
      <c r="H192" s="145">
        <v>126050.42016806723</v>
      </c>
      <c r="I192" s="135">
        <f t="shared" ref="I192:I194" si="228">H192*0.19</f>
        <v>23949.579831932773</v>
      </c>
      <c r="J192" s="122">
        <f t="shared" ref="J192" si="229">+H192+I192</f>
        <v>150000</v>
      </c>
      <c r="K192" s="145">
        <f t="shared" ref="K192" si="230">M192/1.19</f>
        <v>156302.52100840336</v>
      </c>
      <c r="L192" s="135">
        <f t="shared" ref="L192:L197" si="231">K192*0.19</f>
        <v>29697.478991596639</v>
      </c>
      <c r="M192" s="108">
        <v>186000</v>
      </c>
      <c r="N192" s="145">
        <f t="shared" ref="N192" si="232">P192/1.19</f>
        <v>110924.36974789917</v>
      </c>
      <c r="O192" s="135">
        <f t="shared" ref="O192" si="233">N192*0.19</f>
        <v>21075.630252100844</v>
      </c>
      <c r="P192" s="95">
        <v>132000</v>
      </c>
      <c r="Q192" s="145">
        <f t="shared" ref="Q192" si="234">S192/1.19</f>
        <v>112605.04201680672</v>
      </c>
      <c r="R192" s="135">
        <f t="shared" ref="R192" si="235">Q192*0.19</f>
        <v>21394.957983193279</v>
      </c>
      <c r="S192" s="95">
        <v>134000</v>
      </c>
      <c r="T192" s="69"/>
      <c r="U192" s="69"/>
      <c r="V192" s="69"/>
      <c r="W192" s="69"/>
      <c r="X192" s="69"/>
      <c r="Y192" s="69"/>
    </row>
    <row r="193" spans="1:25" s="58" customFormat="1" ht="15" outlineLevel="1" x14ac:dyDescent="0.25">
      <c r="A193" s="89" t="s">
        <v>369</v>
      </c>
      <c r="B193" s="96" t="s">
        <v>605</v>
      </c>
      <c r="C193" s="96" t="s">
        <v>605</v>
      </c>
      <c r="D193" s="182" t="s">
        <v>605</v>
      </c>
      <c r="E193" s="96" t="s">
        <v>605</v>
      </c>
      <c r="F193" s="96" t="s">
        <v>605</v>
      </c>
      <c r="G193" s="96" t="s">
        <v>605</v>
      </c>
      <c r="H193" s="96" t="s">
        <v>605</v>
      </c>
      <c r="I193" s="96" t="s">
        <v>605</v>
      </c>
      <c r="J193" s="123" t="s">
        <v>605</v>
      </c>
      <c r="K193" s="96" t="s">
        <v>605</v>
      </c>
      <c r="L193" s="96" t="s">
        <v>605</v>
      </c>
      <c r="M193" s="109" t="s">
        <v>605</v>
      </c>
      <c r="N193" s="96" t="s">
        <v>605</v>
      </c>
      <c r="O193" s="96" t="s">
        <v>605</v>
      </c>
      <c r="P193" s="96" t="s">
        <v>605</v>
      </c>
      <c r="Q193" s="96" t="s">
        <v>605</v>
      </c>
      <c r="R193" s="96" t="s">
        <v>605</v>
      </c>
      <c r="S193" s="96" t="s">
        <v>605</v>
      </c>
      <c r="T193" s="69"/>
      <c r="U193" s="69"/>
      <c r="V193" s="69"/>
      <c r="W193" s="69"/>
      <c r="X193" s="69"/>
      <c r="Y193" s="69"/>
    </row>
    <row r="194" spans="1:25" s="58" customFormat="1" ht="15" outlineLevel="1" x14ac:dyDescent="0.25">
      <c r="A194" s="89" t="s">
        <v>370</v>
      </c>
      <c r="B194" s="145">
        <v>953781.51260504208</v>
      </c>
      <c r="C194" s="135">
        <f t="shared" si="224"/>
        <v>181218.48739495801</v>
      </c>
      <c r="D194" s="181">
        <f t="shared" ref="D194" si="236">+B194+C194</f>
        <v>1135000</v>
      </c>
      <c r="E194" s="145">
        <v>662184.87394957989</v>
      </c>
      <c r="F194" s="135">
        <f t="shared" si="226"/>
        <v>125815.12605042018</v>
      </c>
      <c r="G194" s="105">
        <f t="shared" si="227"/>
        <v>788000.00000000012</v>
      </c>
      <c r="H194" s="145">
        <v>637815.12605042022</v>
      </c>
      <c r="I194" s="135">
        <f t="shared" si="228"/>
        <v>121184.87394957984</v>
      </c>
      <c r="J194" s="122">
        <f t="shared" ref="J194" si="237">+H194+I194</f>
        <v>759000</v>
      </c>
      <c r="K194" s="145">
        <f t="shared" ref="K194" si="238">M194/1.19</f>
        <v>689075.63025210088</v>
      </c>
      <c r="L194" s="135">
        <f t="shared" si="231"/>
        <v>130924.36974789917</v>
      </c>
      <c r="M194" s="108">
        <v>820000</v>
      </c>
      <c r="N194" s="145">
        <f t="shared" ref="N194" si="239">P194/1.19</f>
        <v>489075.63025210088</v>
      </c>
      <c r="O194" s="135">
        <f t="shared" ref="O194" si="240">N194*0.19</f>
        <v>92924.369747899167</v>
      </c>
      <c r="P194" s="95">
        <v>582000</v>
      </c>
      <c r="Q194" s="145">
        <f t="shared" ref="Q194" si="241">S194/1.19</f>
        <v>494957.98319327732</v>
      </c>
      <c r="R194" s="135">
        <f t="shared" ref="R194" si="242">Q194*0.19</f>
        <v>94042.016806722691</v>
      </c>
      <c r="S194" s="95">
        <v>589000</v>
      </c>
      <c r="T194" s="69"/>
      <c r="U194" s="69"/>
      <c r="V194" s="69"/>
      <c r="W194" s="69"/>
      <c r="X194" s="69"/>
      <c r="Y194" s="69"/>
    </row>
    <row r="195" spans="1:25" s="58" customFormat="1" ht="15" outlineLevel="1" x14ac:dyDescent="0.25">
      <c r="A195" s="89" t="s">
        <v>371</v>
      </c>
      <c r="B195" s="96" t="s">
        <v>605</v>
      </c>
      <c r="C195" s="96" t="s">
        <v>605</v>
      </c>
      <c r="D195" s="182" t="s">
        <v>605</v>
      </c>
      <c r="E195" s="96" t="s">
        <v>605</v>
      </c>
      <c r="F195" s="96" t="s">
        <v>605</v>
      </c>
      <c r="G195" s="96" t="s">
        <v>605</v>
      </c>
      <c r="H195" s="96" t="s">
        <v>605</v>
      </c>
      <c r="I195" s="96" t="s">
        <v>605</v>
      </c>
      <c r="J195" s="123" t="s">
        <v>605</v>
      </c>
      <c r="K195" s="96" t="s">
        <v>605</v>
      </c>
      <c r="L195" s="96" t="s">
        <v>605</v>
      </c>
      <c r="M195" s="109" t="s">
        <v>605</v>
      </c>
      <c r="N195" s="96" t="s">
        <v>605</v>
      </c>
      <c r="O195" s="96" t="s">
        <v>605</v>
      </c>
      <c r="P195" s="96" t="s">
        <v>605</v>
      </c>
      <c r="Q195" s="96" t="s">
        <v>605</v>
      </c>
      <c r="R195" s="96" t="s">
        <v>605</v>
      </c>
      <c r="S195" s="96" t="s">
        <v>605</v>
      </c>
      <c r="T195" s="69"/>
      <c r="U195" s="69"/>
      <c r="V195" s="69"/>
      <c r="W195" s="69"/>
      <c r="X195" s="69"/>
      <c r="Y195" s="69"/>
    </row>
    <row r="196" spans="1:25" s="58" customFormat="1" ht="15" outlineLevel="1" x14ac:dyDescent="0.25">
      <c r="A196" s="89" t="s">
        <v>372</v>
      </c>
      <c r="B196" s="145">
        <v>836974.78991596645</v>
      </c>
      <c r="C196" s="135">
        <f t="shared" si="224"/>
        <v>159025.21008403364</v>
      </c>
      <c r="D196" s="181">
        <f t="shared" ref="D196:D197" si="243">+B196+C196</f>
        <v>996000.00000000012</v>
      </c>
      <c r="E196" s="145">
        <v>628571.42857142864</v>
      </c>
      <c r="F196" s="135">
        <f t="shared" si="226"/>
        <v>119428.57142857145</v>
      </c>
      <c r="G196" s="105">
        <f t="shared" si="227"/>
        <v>748000.00000000012</v>
      </c>
      <c r="H196" s="96" t="s">
        <v>605</v>
      </c>
      <c r="I196" s="96" t="s">
        <v>605</v>
      </c>
      <c r="J196" s="123" t="s">
        <v>605</v>
      </c>
      <c r="K196" s="145">
        <f t="shared" ref="K196:K197" si="244">M196/1.19</f>
        <v>1247899.1596638656</v>
      </c>
      <c r="L196" s="135">
        <f t="shared" si="231"/>
        <v>237100.84033613445</v>
      </c>
      <c r="M196" s="108">
        <v>1485000</v>
      </c>
      <c r="N196" s="145">
        <f t="shared" ref="N196:N197" si="245">P196/1.19</f>
        <v>88235.294117647063</v>
      </c>
      <c r="O196" s="135">
        <f t="shared" ref="O196:O197" si="246">N196*0.19</f>
        <v>16764.705882352941</v>
      </c>
      <c r="P196" s="95">
        <v>105000</v>
      </c>
      <c r="Q196" s="145">
        <f t="shared" ref="Q196:Q197" si="247">S196/1.19</f>
        <v>89915.966386554632</v>
      </c>
      <c r="R196" s="135">
        <f t="shared" ref="R196:R197" si="248">Q196*0.19</f>
        <v>17084.033613445379</v>
      </c>
      <c r="S196" s="95">
        <v>107000</v>
      </c>
      <c r="T196" s="69"/>
      <c r="U196" s="69"/>
      <c r="V196" s="69"/>
      <c r="W196" s="69"/>
      <c r="X196" s="69"/>
      <c r="Y196" s="69"/>
    </row>
    <row r="197" spans="1:25" s="58" customFormat="1" ht="15" outlineLevel="1" x14ac:dyDescent="0.25">
      <c r="A197" s="89" t="s">
        <v>373</v>
      </c>
      <c r="B197" s="145">
        <v>363865.54621848743</v>
      </c>
      <c r="C197" s="135">
        <f t="shared" si="224"/>
        <v>69134.45378151261</v>
      </c>
      <c r="D197" s="181">
        <f t="shared" si="243"/>
        <v>433000.00000000006</v>
      </c>
      <c r="E197" s="145">
        <v>273109.24369747902</v>
      </c>
      <c r="F197" s="135">
        <f t="shared" si="226"/>
        <v>51890.756302521011</v>
      </c>
      <c r="G197" s="105">
        <f t="shared" si="227"/>
        <v>325000</v>
      </c>
      <c r="H197" s="145">
        <v>615966.38655462186</v>
      </c>
      <c r="I197" s="135">
        <f t="shared" ref="I197" si="249">H197*0.19</f>
        <v>117033.61344537816</v>
      </c>
      <c r="J197" s="122">
        <f t="shared" ref="J197" si="250">+H197+I197</f>
        <v>733000</v>
      </c>
      <c r="K197" s="145">
        <f t="shared" si="244"/>
        <v>768907.56302521017</v>
      </c>
      <c r="L197" s="135">
        <f t="shared" si="231"/>
        <v>146092.43697478995</v>
      </c>
      <c r="M197" s="108">
        <v>915000</v>
      </c>
      <c r="N197" s="145">
        <f t="shared" si="245"/>
        <v>545378.15126050427</v>
      </c>
      <c r="O197" s="135">
        <f t="shared" si="246"/>
        <v>103621.84873949581</v>
      </c>
      <c r="P197" s="95">
        <v>649000</v>
      </c>
      <c r="Q197" s="145">
        <f t="shared" si="247"/>
        <v>551260.50420168065</v>
      </c>
      <c r="R197" s="135">
        <f t="shared" si="248"/>
        <v>104739.49579831933</v>
      </c>
      <c r="S197" s="95">
        <v>656000</v>
      </c>
      <c r="T197" s="69"/>
      <c r="U197" s="69"/>
      <c r="V197" s="69"/>
      <c r="W197" s="69"/>
      <c r="X197" s="69"/>
      <c r="Y197" s="69"/>
    </row>
    <row r="198" spans="1:25" s="58" customFormat="1" ht="15" outlineLevel="1" x14ac:dyDescent="0.25">
      <c r="A198" s="89" t="s">
        <v>374</v>
      </c>
      <c r="B198" s="96" t="s">
        <v>605</v>
      </c>
      <c r="C198" s="96" t="s">
        <v>605</v>
      </c>
      <c r="D198" s="182" t="s">
        <v>605</v>
      </c>
      <c r="E198" s="96" t="s">
        <v>605</v>
      </c>
      <c r="F198" s="96" t="s">
        <v>605</v>
      </c>
      <c r="G198" s="96" t="s">
        <v>605</v>
      </c>
      <c r="H198" s="96" t="s">
        <v>605</v>
      </c>
      <c r="I198" s="96" t="s">
        <v>605</v>
      </c>
      <c r="J198" s="123" t="s">
        <v>605</v>
      </c>
      <c r="K198" s="96" t="s">
        <v>605</v>
      </c>
      <c r="L198" s="96" t="s">
        <v>605</v>
      </c>
      <c r="M198" s="109" t="s">
        <v>605</v>
      </c>
      <c r="N198" s="96" t="s">
        <v>605</v>
      </c>
      <c r="O198" s="96" t="s">
        <v>605</v>
      </c>
      <c r="P198" s="96" t="s">
        <v>605</v>
      </c>
      <c r="Q198" s="96" t="s">
        <v>605</v>
      </c>
      <c r="R198" s="96" t="s">
        <v>605</v>
      </c>
      <c r="S198" s="96" t="s">
        <v>605</v>
      </c>
      <c r="T198" s="69"/>
      <c r="U198" s="69"/>
      <c r="V198" s="69"/>
      <c r="W198" s="69"/>
      <c r="X198" s="69"/>
      <c r="Y198" s="69"/>
    </row>
    <row r="199" spans="1:25" s="58" customFormat="1" ht="30" outlineLevel="1" x14ac:dyDescent="0.25">
      <c r="A199" s="89" t="s">
        <v>375</v>
      </c>
      <c r="B199" s="96" t="s">
        <v>605</v>
      </c>
      <c r="C199" s="96" t="s">
        <v>605</v>
      </c>
      <c r="D199" s="182" t="s">
        <v>605</v>
      </c>
      <c r="E199" s="96" t="s">
        <v>605</v>
      </c>
      <c r="F199" s="96" t="s">
        <v>605</v>
      </c>
      <c r="G199" s="96" t="s">
        <v>605</v>
      </c>
      <c r="H199" s="96" t="s">
        <v>605</v>
      </c>
      <c r="I199" s="96" t="s">
        <v>605</v>
      </c>
      <c r="J199" s="123" t="s">
        <v>605</v>
      </c>
      <c r="K199" s="96" t="s">
        <v>605</v>
      </c>
      <c r="L199" s="96" t="s">
        <v>605</v>
      </c>
      <c r="M199" s="109" t="s">
        <v>605</v>
      </c>
      <c r="N199" s="96" t="s">
        <v>605</v>
      </c>
      <c r="O199" s="96" t="s">
        <v>605</v>
      </c>
      <c r="P199" s="96" t="s">
        <v>605</v>
      </c>
      <c r="Q199" s="96" t="s">
        <v>605</v>
      </c>
      <c r="R199" s="96" t="s">
        <v>605</v>
      </c>
      <c r="S199" s="96" t="s">
        <v>605</v>
      </c>
      <c r="T199" s="69"/>
      <c r="U199" s="69"/>
      <c r="V199" s="69"/>
      <c r="W199" s="69"/>
      <c r="X199" s="69"/>
      <c r="Y199" s="69"/>
    </row>
    <row r="200" spans="1:25" s="58" customFormat="1" ht="15" outlineLevel="1" x14ac:dyDescent="0.25">
      <c r="A200" s="89" t="s">
        <v>376</v>
      </c>
      <c r="B200" s="145">
        <v>131932.77310924372</v>
      </c>
      <c r="C200" s="135">
        <f t="shared" ref="C200:C221" si="251">B200*0.19</f>
        <v>25067.226890756305</v>
      </c>
      <c r="D200" s="181">
        <f t="shared" ref="D200" si="252">+B200+C200</f>
        <v>157000.00000000003</v>
      </c>
      <c r="E200" s="145">
        <v>91596.638655462186</v>
      </c>
      <c r="F200" s="135">
        <f t="shared" ref="F200:F221" si="253">E200*0.19</f>
        <v>17403.361344537814</v>
      </c>
      <c r="G200" s="105">
        <f t="shared" si="227"/>
        <v>109000</v>
      </c>
      <c r="H200" s="145">
        <v>95798.319327731093</v>
      </c>
      <c r="I200" s="135">
        <f t="shared" ref="I200:I218" si="254">H200*0.19</f>
        <v>18201.680672268907</v>
      </c>
      <c r="J200" s="122">
        <f t="shared" ref="J200:J202" si="255">+H200+I200</f>
        <v>114000</v>
      </c>
      <c r="K200" s="145">
        <f t="shared" ref="K200" si="256">M200/1.19</f>
        <v>95798.319327731093</v>
      </c>
      <c r="L200" s="135">
        <f t="shared" ref="L200:L221" si="257">K200*0.19</f>
        <v>18201.680672268907</v>
      </c>
      <c r="M200" s="108">
        <v>114000</v>
      </c>
      <c r="N200" s="145">
        <f t="shared" ref="N200" si="258">P200/1.19</f>
        <v>68067.226890756312</v>
      </c>
      <c r="O200" s="135">
        <f t="shared" ref="O200:O221" si="259">N200*0.19</f>
        <v>12932.773109243699</v>
      </c>
      <c r="P200" s="95">
        <v>81000</v>
      </c>
      <c r="Q200" s="145">
        <f t="shared" ref="Q200" si="260">S200/1.19</f>
        <v>68907.563025210082</v>
      </c>
      <c r="R200" s="135">
        <f t="shared" ref="R200" si="261">Q200*0.19</f>
        <v>13092.436974789916</v>
      </c>
      <c r="S200" s="95">
        <v>82000</v>
      </c>
      <c r="T200" s="69"/>
      <c r="U200" s="69"/>
      <c r="V200" s="69"/>
      <c r="W200" s="69"/>
      <c r="X200" s="69"/>
      <c r="Y200" s="69"/>
    </row>
    <row r="201" spans="1:25" s="58" customFormat="1" ht="15" outlineLevel="1" x14ac:dyDescent="0.25">
      <c r="A201" s="89" t="s">
        <v>377</v>
      </c>
      <c r="B201" s="96" t="s">
        <v>605</v>
      </c>
      <c r="C201" s="96" t="s">
        <v>605</v>
      </c>
      <c r="D201" s="182" t="s">
        <v>605</v>
      </c>
      <c r="E201" s="96" t="s">
        <v>605</v>
      </c>
      <c r="F201" s="96" t="s">
        <v>605</v>
      </c>
      <c r="G201" s="96" t="s">
        <v>605</v>
      </c>
      <c r="H201" s="145">
        <v>163865.5462184874</v>
      </c>
      <c r="I201" s="135">
        <f t="shared" si="254"/>
        <v>31134.453781512606</v>
      </c>
      <c r="J201" s="122">
        <f t="shared" si="255"/>
        <v>195000</v>
      </c>
      <c r="K201" s="96" t="s">
        <v>605</v>
      </c>
      <c r="L201" s="96" t="s">
        <v>605</v>
      </c>
      <c r="M201" s="109" t="s">
        <v>605</v>
      </c>
      <c r="N201" s="96" t="s">
        <v>605</v>
      </c>
      <c r="O201" s="96" t="s">
        <v>605</v>
      </c>
      <c r="P201" s="96" t="s">
        <v>605</v>
      </c>
      <c r="Q201" s="96" t="s">
        <v>605</v>
      </c>
      <c r="R201" s="96" t="s">
        <v>605</v>
      </c>
      <c r="S201" s="96" t="s">
        <v>605</v>
      </c>
      <c r="T201" s="69"/>
      <c r="U201" s="69"/>
      <c r="V201" s="69"/>
      <c r="W201" s="69"/>
      <c r="X201" s="69"/>
      <c r="Y201" s="69"/>
    </row>
    <row r="202" spans="1:25" s="58" customFormat="1" ht="15" outlineLevel="1" x14ac:dyDescent="0.25">
      <c r="A202" s="89" t="s">
        <v>378</v>
      </c>
      <c r="B202" s="145">
        <v>1000840.3361344538</v>
      </c>
      <c r="C202" s="135">
        <f t="shared" si="251"/>
        <v>190159.66386554623</v>
      </c>
      <c r="D202" s="181">
        <f t="shared" ref="D202:D204" si="262">+B202+C202</f>
        <v>1191000</v>
      </c>
      <c r="E202" s="145">
        <v>751260.50420168065</v>
      </c>
      <c r="F202" s="135">
        <f t="shared" si="253"/>
        <v>142739.49579831932</v>
      </c>
      <c r="G202" s="105">
        <f t="shared" si="227"/>
        <v>894000</v>
      </c>
      <c r="H202" s="145">
        <v>747058.82352941181</v>
      </c>
      <c r="I202" s="135">
        <f t="shared" si="254"/>
        <v>141941.17647058825</v>
      </c>
      <c r="J202" s="122">
        <f t="shared" si="255"/>
        <v>889000</v>
      </c>
      <c r="K202" s="145">
        <f t="shared" ref="K202" si="263">M202/1.19</f>
        <v>931092.43697478995</v>
      </c>
      <c r="L202" s="135">
        <f t="shared" si="257"/>
        <v>176907.56302521008</v>
      </c>
      <c r="M202" s="108">
        <v>1108000</v>
      </c>
      <c r="N202" s="145">
        <f t="shared" ref="N202" si="264">P202/1.19</f>
        <v>661344.53781512612</v>
      </c>
      <c r="O202" s="135">
        <f t="shared" si="259"/>
        <v>125655.46218487396</v>
      </c>
      <c r="P202" s="95">
        <v>787000</v>
      </c>
      <c r="Q202" s="145">
        <f t="shared" ref="Q202" si="265">S202/1.19</f>
        <v>668067.22689075628</v>
      </c>
      <c r="R202" s="135">
        <f t="shared" ref="R202" si="266">Q202*0.19</f>
        <v>126932.7731092437</v>
      </c>
      <c r="S202" s="95">
        <v>795000</v>
      </c>
      <c r="T202" s="69"/>
      <c r="U202" s="69"/>
      <c r="V202" s="69"/>
      <c r="W202" s="69"/>
      <c r="X202" s="69"/>
      <c r="Y202" s="69"/>
    </row>
    <row r="203" spans="1:25" s="58" customFormat="1" ht="15" outlineLevel="1" x14ac:dyDescent="0.25">
      <c r="A203" s="89" t="s">
        <v>379</v>
      </c>
      <c r="B203" s="145">
        <v>163865.5462184874</v>
      </c>
      <c r="C203" s="135">
        <f t="shared" si="251"/>
        <v>31134.453781512606</v>
      </c>
      <c r="D203" s="181">
        <f t="shared" si="262"/>
        <v>195000</v>
      </c>
      <c r="E203" s="145">
        <v>122689.0756302521</v>
      </c>
      <c r="F203" s="135">
        <f t="shared" si="253"/>
        <v>23310.9243697479</v>
      </c>
      <c r="G203" s="105">
        <f t="shared" si="227"/>
        <v>146000</v>
      </c>
      <c r="H203" s="96" t="s">
        <v>605</v>
      </c>
      <c r="I203" s="96" t="s">
        <v>605</v>
      </c>
      <c r="J203" s="123" t="s">
        <v>605</v>
      </c>
      <c r="K203" s="96" t="s">
        <v>605</v>
      </c>
      <c r="L203" s="96" t="s">
        <v>605</v>
      </c>
      <c r="M203" s="109" t="s">
        <v>605</v>
      </c>
      <c r="N203" s="96" t="s">
        <v>605</v>
      </c>
      <c r="O203" s="96" t="s">
        <v>605</v>
      </c>
      <c r="P203" s="96" t="s">
        <v>605</v>
      </c>
      <c r="Q203" s="96" t="s">
        <v>605</v>
      </c>
      <c r="R203" s="96" t="s">
        <v>605</v>
      </c>
      <c r="S203" s="96" t="s">
        <v>605</v>
      </c>
      <c r="T203" s="69"/>
      <c r="U203" s="69"/>
      <c r="V203" s="69"/>
      <c r="W203" s="69"/>
      <c r="X203" s="69"/>
      <c r="Y203" s="69"/>
    </row>
    <row r="204" spans="1:25" s="58" customFormat="1" ht="15" outlineLevel="1" x14ac:dyDescent="0.25">
      <c r="A204" s="89" t="s">
        <v>380</v>
      </c>
      <c r="B204" s="145">
        <v>254621.84873949582</v>
      </c>
      <c r="C204" s="135">
        <f t="shared" si="251"/>
        <v>48378.151260504208</v>
      </c>
      <c r="D204" s="181">
        <f t="shared" si="262"/>
        <v>303000</v>
      </c>
      <c r="E204" s="145">
        <v>191596.63865546219</v>
      </c>
      <c r="F204" s="135">
        <f t="shared" si="253"/>
        <v>36403.361344537814</v>
      </c>
      <c r="G204" s="105">
        <f t="shared" si="227"/>
        <v>228000</v>
      </c>
      <c r="H204" s="145">
        <v>132773.10924369749</v>
      </c>
      <c r="I204" s="135">
        <f t="shared" si="254"/>
        <v>25226.890756302524</v>
      </c>
      <c r="J204" s="122">
        <f t="shared" ref="J204" si="267">+H204+I204</f>
        <v>158000</v>
      </c>
      <c r="K204" s="145">
        <f t="shared" ref="K204" si="268">M204/1.19</f>
        <v>165546.21848739497</v>
      </c>
      <c r="L204" s="135">
        <f t="shared" si="257"/>
        <v>31453.781512605045</v>
      </c>
      <c r="M204" s="108">
        <v>197000</v>
      </c>
      <c r="N204" s="145">
        <f t="shared" ref="N204" si="269">P204/1.19</f>
        <v>117647.05882352941</v>
      </c>
      <c r="O204" s="135">
        <f t="shared" si="259"/>
        <v>22352.941176470587</v>
      </c>
      <c r="P204" s="95">
        <v>140000</v>
      </c>
      <c r="Q204" s="145">
        <f t="shared" ref="Q204" si="270">S204/1.19</f>
        <v>118487.3949579832</v>
      </c>
      <c r="R204" s="135">
        <f t="shared" ref="R204" si="271">Q204*0.19</f>
        <v>22512.605042016807</v>
      </c>
      <c r="S204" s="95">
        <v>141000</v>
      </c>
      <c r="T204" s="69"/>
      <c r="U204" s="69"/>
      <c r="V204" s="69"/>
      <c r="W204" s="69"/>
      <c r="X204" s="69"/>
      <c r="Y204" s="69"/>
    </row>
    <row r="205" spans="1:25" s="58" customFormat="1" ht="15" outlineLevel="1" x14ac:dyDescent="0.25">
      <c r="A205" s="89" t="s">
        <v>381</v>
      </c>
      <c r="B205" s="96" t="s">
        <v>605</v>
      </c>
      <c r="C205" s="96" t="s">
        <v>605</v>
      </c>
      <c r="D205" s="182" t="s">
        <v>605</v>
      </c>
      <c r="E205" s="96" t="s">
        <v>605</v>
      </c>
      <c r="F205" s="96" t="s">
        <v>605</v>
      </c>
      <c r="G205" s="96" t="s">
        <v>605</v>
      </c>
      <c r="H205" s="96" t="s">
        <v>605</v>
      </c>
      <c r="I205" s="96" t="s">
        <v>605</v>
      </c>
      <c r="J205" s="123" t="s">
        <v>605</v>
      </c>
      <c r="K205" s="96" t="s">
        <v>605</v>
      </c>
      <c r="L205" s="96" t="s">
        <v>605</v>
      </c>
      <c r="M205" s="109" t="s">
        <v>605</v>
      </c>
      <c r="N205" s="96" t="s">
        <v>605</v>
      </c>
      <c r="O205" s="96" t="s">
        <v>605</v>
      </c>
      <c r="P205" s="96" t="s">
        <v>605</v>
      </c>
      <c r="Q205" s="96" t="s">
        <v>605</v>
      </c>
      <c r="R205" s="96" t="s">
        <v>605</v>
      </c>
      <c r="S205" s="96" t="s">
        <v>605</v>
      </c>
      <c r="T205" s="69"/>
      <c r="U205" s="69"/>
      <c r="V205" s="69"/>
      <c r="W205" s="69"/>
      <c r="X205" s="69"/>
      <c r="Y205" s="69"/>
    </row>
    <row r="206" spans="1:25" s="58" customFormat="1" ht="15" outlineLevel="1" x14ac:dyDescent="0.25">
      <c r="A206" s="89" t="s">
        <v>382</v>
      </c>
      <c r="B206" s="145">
        <v>45378.151260504201</v>
      </c>
      <c r="C206" s="135">
        <f t="shared" si="251"/>
        <v>8621.8487394957974</v>
      </c>
      <c r="D206" s="181">
        <f t="shared" ref="D206:D207" si="272">+B206+C206</f>
        <v>54000</v>
      </c>
      <c r="E206" s="145">
        <v>34453.781512605041</v>
      </c>
      <c r="F206" s="135">
        <f t="shared" si="253"/>
        <v>6546.2184873949582</v>
      </c>
      <c r="G206" s="105">
        <f t="shared" si="227"/>
        <v>41000</v>
      </c>
      <c r="H206" s="145">
        <v>45378.151260504201</v>
      </c>
      <c r="I206" s="135">
        <f t="shared" si="254"/>
        <v>8621.8487394957974</v>
      </c>
      <c r="J206" s="122">
        <f t="shared" ref="J206:J207" si="273">+H206+I206</f>
        <v>54000</v>
      </c>
      <c r="K206" s="145">
        <f t="shared" ref="K206:K207" si="274">M206/1.19</f>
        <v>45378.151260504201</v>
      </c>
      <c r="L206" s="135">
        <f t="shared" si="257"/>
        <v>8621.8487394957974</v>
      </c>
      <c r="M206" s="108">
        <v>54000</v>
      </c>
      <c r="N206" s="145">
        <f t="shared" ref="N206:N207" si="275">P206/1.19</f>
        <v>45378.151260504201</v>
      </c>
      <c r="O206" s="135">
        <f t="shared" si="259"/>
        <v>8621.8487394957974</v>
      </c>
      <c r="P206" s="95">
        <v>54000</v>
      </c>
      <c r="Q206" s="145">
        <f t="shared" ref="Q206:Q207" si="276">S206/1.19</f>
        <v>45378.151260504201</v>
      </c>
      <c r="R206" s="135">
        <f t="shared" ref="R206:R207" si="277">Q206*0.19</f>
        <v>8621.8487394957974</v>
      </c>
      <c r="S206" s="95">
        <v>54000</v>
      </c>
      <c r="T206" s="69"/>
      <c r="U206" s="69"/>
      <c r="V206" s="69"/>
      <c r="W206" s="69"/>
      <c r="X206" s="69"/>
      <c r="Y206" s="69"/>
    </row>
    <row r="207" spans="1:25" s="58" customFormat="1" ht="15" outlineLevel="1" x14ac:dyDescent="0.25">
      <c r="A207" s="89" t="s">
        <v>383</v>
      </c>
      <c r="B207" s="145">
        <v>336134.45378151262</v>
      </c>
      <c r="C207" s="135">
        <f t="shared" si="251"/>
        <v>63865.546218487398</v>
      </c>
      <c r="D207" s="181">
        <f t="shared" si="272"/>
        <v>400000</v>
      </c>
      <c r="E207" s="145">
        <v>252100.84033613445</v>
      </c>
      <c r="F207" s="135">
        <f t="shared" si="253"/>
        <v>47899.159663865546</v>
      </c>
      <c r="G207" s="105">
        <f t="shared" si="227"/>
        <v>300000</v>
      </c>
      <c r="H207" s="145">
        <v>295798.31932773109</v>
      </c>
      <c r="I207" s="135">
        <f t="shared" si="254"/>
        <v>56201.680672268907</v>
      </c>
      <c r="J207" s="122">
        <f t="shared" si="273"/>
        <v>352000</v>
      </c>
      <c r="K207" s="145">
        <f t="shared" si="274"/>
        <v>368907.56302521011</v>
      </c>
      <c r="L207" s="135">
        <f t="shared" si="257"/>
        <v>70092.436974789918</v>
      </c>
      <c r="M207" s="108">
        <v>439000</v>
      </c>
      <c r="N207" s="145">
        <f t="shared" si="275"/>
        <v>262184.87394957984</v>
      </c>
      <c r="O207" s="135">
        <f t="shared" si="259"/>
        <v>49815.126050420171</v>
      </c>
      <c r="P207" s="95">
        <v>312000</v>
      </c>
      <c r="Q207" s="145">
        <f t="shared" si="276"/>
        <v>264705.8823529412</v>
      </c>
      <c r="R207" s="135">
        <f t="shared" si="277"/>
        <v>50294.117647058833</v>
      </c>
      <c r="S207" s="95">
        <v>315000</v>
      </c>
      <c r="T207" s="69"/>
      <c r="U207" s="69"/>
      <c r="V207" s="69"/>
      <c r="W207" s="69"/>
      <c r="X207" s="69"/>
      <c r="Y207" s="69"/>
    </row>
    <row r="208" spans="1:25" s="58" customFormat="1" ht="15" outlineLevel="1" x14ac:dyDescent="0.25">
      <c r="A208" s="89" t="s">
        <v>384</v>
      </c>
      <c r="B208" s="96" t="s">
        <v>605</v>
      </c>
      <c r="C208" s="96" t="s">
        <v>605</v>
      </c>
      <c r="D208" s="182" t="s">
        <v>605</v>
      </c>
      <c r="E208" s="96" t="s">
        <v>605</v>
      </c>
      <c r="F208" s="96" t="s">
        <v>605</v>
      </c>
      <c r="G208" s="96" t="s">
        <v>605</v>
      </c>
      <c r="H208" s="96" t="s">
        <v>605</v>
      </c>
      <c r="I208" s="96" t="s">
        <v>605</v>
      </c>
      <c r="J208" s="123" t="s">
        <v>605</v>
      </c>
      <c r="K208" s="96" t="s">
        <v>605</v>
      </c>
      <c r="L208" s="96" t="s">
        <v>605</v>
      </c>
      <c r="M208" s="109" t="s">
        <v>605</v>
      </c>
      <c r="N208" s="96" t="s">
        <v>605</v>
      </c>
      <c r="O208" s="96" t="s">
        <v>605</v>
      </c>
      <c r="P208" s="96" t="s">
        <v>605</v>
      </c>
      <c r="Q208" s="96" t="s">
        <v>605</v>
      </c>
      <c r="R208" s="96" t="s">
        <v>605</v>
      </c>
      <c r="S208" s="96" t="s">
        <v>605</v>
      </c>
      <c r="T208" s="69"/>
      <c r="U208" s="69"/>
      <c r="V208" s="69"/>
      <c r="W208" s="69"/>
      <c r="X208" s="69"/>
      <c r="Y208" s="69"/>
    </row>
    <row r="209" spans="1:25" s="58" customFormat="1" ht="15" outlineLevel="1" x14ac:dyDescent="0.25">
      <c r="A209" s="89" t="s">
        <v>385</v>
      </c>
      <c r="B209" s="145">
        <v>57142.857142857145</v>
      </c>
      <c r="C209" s="135">
        <f t="shared" si="251"/>
        <v>10857.142857142857</v>
      </c>
      <c r="D209" s="181">
        <f t="shared" ref="D209:D210" si="278">+B209+C209</f>
        <v>68000</v>
      </c>
      <c r="E209" s="145">
        <v>45378.151260504201</v>
      </c>
      <c r="F209" s="135">
        <f t="shared" si="253"/>
        <v>8621.8487394957974</v>
      </c>
      <c r="G209" s="105">
        <f t="shared" si="227"/>
        <v>54000</v>
      </c>
      <c r="H209" s="145">
        <v>68067.226890756312</v>
      </c>
      <c r="I209" s="135">
        <f t="shared" si="254"/>
        <v>12932.773109243699</v>
      </c>
      <c r="J209" s="122">
        <f t="shared" ref="J209:J210" si="279">+H209+I209</f>
        <v>81000.000000000015</v>
      </c>
      <c r="K209" s="145">
        <f t="shared" ref="K209:K210" si="280">M209/1.19</f>
        <v>76470.588235294126</v>
      </c>
      <c r="L209" s="135">
        <f t="shared" si="257"/>
        <v>14529.411764705885</v>
      </c>
      <c r="M209" s="108">
        <v>91000</v>
      </c>
      <c r="N209" s="145">
        <f t="shared" ref="N209:N210" si="281">P209/1.19</f>
        <v>54621.848739495799</v>
      </c>
      <c r="O209" s="135">
        <f t="shared" si="259"/>
        <v>10378.151260504203</v>
      </c>
      <c r="P209" s="95">
        <v>65000</v>
      </c>
      <c r="Q209" s="145">
        <f t="shared" ref="Q209:Q210" si="282">S209/1.19</f>
        <v>54621.848739495799</v>
      </c>
      <c r="R209" s="135">
        <f t="shared" ref="R209:R210" si="283">Q209*0.19</f>
        <v>10378.151260504203</v>
      </c>
      <c r="S209" s="95">
        <v>65000</v>
      </c>
      <c r="T209" s="69"/>
      <c r="U209" s="69"/>
      <c r="V209" s="69"/>
      <c r="W209" s="69"/>
      <c r="X209" s="69"/>
      <c r="Y209" s="69"/>
    </row>
    <row r="210" spans="1:25" s="58" customFormat="1" ht="15" outlineLevel="1" x14ac:dyDescent="0.25">
      <c r="A210" s="89" t="s">
        <v>386</v>
      </c>
      <c r="B210" s="145">
        <v>1000840.3361344538</v>
      </c>
      <c r="C210" s="135">
        <f t="shared" si="251"/>
        <v>190159.66386554623</v>
      </c>
      <c r="D210" s="181">
        <f t="shared" si="278"/>
        <v>1191000</v>
      </c>
      <c r="E210" s="145">
        <v>751260.50420168065</v>
      </c>
      <c r="F210" s="135">
        <f t="shared" si="253"/>
        <v>142739.49579831932</v>
      </c>
      <c r="G210" s="105">
        <f t="shared" si="227"/>
        <v>894000</v>
      </c>
      <c r="H210" s="145">
        <v>747058.82352941181</v>
      </c>
      <c r="I210" s="135">
        <f t="shared" si="254"/>
        <v>141941.17647058825</v>
      </c>
      <c r="J210" s="122">
        <f t="shared" si="279"/>
        <v>889000</v>
      </c>
      <c r="K210" s="145">
        <f t="shared" si="280"/>
        <v>931092.43697478995</v>
      </c>
      <c r="L210" s="135">
        <f t="shared" si="257"/>
        <v>176907.56302521008</v>
      </c>
      <c r="M210" s="108">
        <v>1108000</v>
      </c>
      <c r="N210" s="145">
        <f t="shared" si="281"/>
        <v>661344.53781512612</v>
      </c>
      <c r="O210" s="135">
        <f t="shared" si="259"/>
        <v>125655.46218487396</v>
      </c>
      <c r="P210" s="95">
        <v>787000</v>
      </c>
      <c r="Q210" s="145">
        <f t="shared" si="282"/>
        <v>668067.22689075628</v>
      </c>
      <c r="R210" s="135">
        <f t="shared" si="283"/>
        <v>126932.7731092437</v>
      </c>
      <c r="S210" s="95">
        <v>795000</v>
      </c>
      <c r="T210" s="69"/>
      <c r="U210" s="69"/>
      <c r="V210" s="69"/>
      <c r="W210" s="69"/>
      <c r="X210" s="69"/>
      <c r="Y210" s="69"/>
    </row>
    <row r="211" spans="1:25" s="58" customFormat="1" ht="15" outlineLevel="1" x14ac:dyDescent="0.25">
      <c r="A211" s="89" t="s">
        <v>387</v>
      </c>
      <c r="B211" s="96" t="s">
        <v>605</v>
      </c>
      <c r="C211" s="96" t="s">
        <v>605</v>
      </c>
      <c r="D211" s="182" t="s">
        <v>605</v>
      </c>
      <c r="E211" s="96" t="s">
        <v>605</v>
      </c>
      <c r="F211" s="96" t="s">
        <v>605</v>
      </c>
      <c r="G211" s="96" t="s">
        <v>605</v>
      </c>
      <c r="H211" s="96" t="s">
        <v>605</v>
      </c>
      <c r="I211" s="96" t="s">
        <v>605</v>
      </c>
      <c r="J211" s="123" t="s">
        <v>605</v>
      </c>
      <c r="K211" s="96" t="s">
        <v>605</v>
      </c>
      <c r="L211" s="96" t="s">
        <v>605</v>
      </c>
      <c r="M211" s="109" t="s">
        <v>605</v>
      </c>
      <c r="N211" s="96" t="s">
        <v>605</v>
      </c>
      <c r="O211" s="96" t="s">
        <v>605</v>
      </c>
      <c r="P211" s="96" t="s">
        <v>605</v>
      </c>
      <c r="Q211" s="96" t="s">
        <v>605</v>
      </c>
      <c r="R211" s="96" t="s">
        <v>605</v>
      </c>
      <c r="S211" s="96" t="s">
        <v>605</v>
      </c>
      <c r="T211" s="69"/>
      <c r="U211" s="69"/>
      <c r="V211" s="69"/>
      <c r="W211" s="69"/>
      <c r="X211" s="69"/>
      <c r="Y211" s="69"/>
    </row>
    <row r="212" spans="1:25" s="58" customFormat="1" ht="15" outlineLevel="1" x14ac:dyDescent="0.25">
      <c r="A212" s="89" t="s">
        <v>388</v>
      </c>
      <c r="B212" s="145">
        <v>26890.756302521011</v>
      </c>
      <c r="C212" s="135">
        <f t="shared" si="251"/>
        <v>5109.2436974789925</v>
      </c>
      <c r="D212" s="181">
        <f t="shared" ref="D212:D213" si="284">+B212+C212</f>
        <v>32000.000000000004</v>
      </c>
      <c r="E212" s="145">
        <v>20168.067226890758</v>
      </c>
      <c r="F212" s="135">
        <f t="shared" si="253"/>
        <v>3831.932773109244</v>
      </c>
      <c r="G212" s="105">
        <f t="shared" si="227"/>
        <v>24000.000000000004</v>
      </c>
      <c r="H212" s="145">
        <v>20168.067226890758</v>
      </c>
      <c r="I212" s="135">
        <f t="shared" si="254"/>
        <v>3831.932773109244</v>
      </c>
      <c r="J212" s="122">
        <f t="shared" ref="J212:J213" si="285">+H212+I212</f>
        <v>24000.000000000004</v>
      </c>
      <c r="K212" s="145">
        <f t="shared" ref="K212:K213" si="286">M212/1.19</f>
        <v>17647.058823529413</v>
      </c>
      <c r="L212" s="135">
        <f t="shared" si="257"/>
        <v>3352.9411764705883</v>
      </c>
      <c r="M212" s="108">
        <v>21000</v>
      </c>
      <c r="N212" s="145">
        <f t="shared" ref="N212:N213" si="287">P212/1.19</f>
        <v>11764.705882352942</v>
      </c>
      <c r="O212" s="135">
        <f t="shared" si="259"/>
        <v>2235.294117647059</v>
      </c>
      <c r="P212" s="95">
        <v>14000</v>
      </c>
      <c r="Q212" s="145">
        <f t="shared" ref="Q212:Q213" si="288">S212/1.19</f>
        <v>11764.705882352942</v>
      </c>
      <c r="R212" s="135">
        <f t="shared" ref="R212:R213" si="289">Q212*0.19</f>
        <v>2235.294117647059</v>
      </c>
      <c r="S212" s="95">
        <v>14000</v>
      </c>
      <c r="T212" s="69"/>
      <c r="U212" s="69"/>
      <c r="V212" s="69"/>
      <c r="W212" s="69"/>
      <c r="X212" s="69"/>
      <c r="Y212" s="69"/>
    </row>
    <row r="213" spans="1:25" s="58" customFormat="1" ht="15" outlineLevel="1" x14ac:dyDescent="0.25">
      <c r="A213" s="89" t="s">
        <v>389</v>
      </c>
      <c r="B213" s="145">
        <v>241176.4705882353</v>
      </c>
      <c r="C213" s="135">
        <f t="shared" si="251"/>
        <v>45823.529411764706</v>
      </c>
      <c r="D213" s="181">
        <f t="shared" si="284"/>
        <v>287000</v>
      </c>
      <c r="E213" s="145">
        <v>152941.17647058825</v>
      </c>
      <c r="F213" s="135">
        <f t="shared" si="253"/>
        <v>29058.823529411769</v>
      </c>
      <c r="G213" s="105">
        <f t="shared" si="227"/>
        <v>182000.00000000003</v>
      </c>
      <c r="H213" s="145">
        <v>194117.64705882352</v>
      </c>
      <c r="I213" s="135">
        <f t="shared" si="254"/>
        <v>36882.352941176468</v>
      </c>
      <c r="J213" s="122">
        <f t="shared" si="285"/>
        <v>231000</v>
      </c>
      <c r="K213" s="145">
        <f t="shared" si="286"/>
        <v>242016.8067226891</v>
      </c>
      <c r="L213" s="135">
        <f t="shared" si="257"/>
        <v>45983.193277310929</v>
      </c>
      <c r="M213" s="108">
        <v>288000</v>
      </c>
      <c r="N213" s="145">
        <f t="shared" si="287"/>
        <v>172268.90756302522</v>
      </c>
      <c r="O213" s="135">
        <f t="shared" si="259"/>
        <v>32731.092436974792</v>
      </c>
      <c r="P213" s="95">
        <v>205000</v>
      </c>
      <c r="Q213" s="145">
        <f t="shared" si="288"/>
        <v>173949.57983193279</v>
      </c>
      <c r="R213" s="135">
        <f t="shared" si="289"/>
        <v>33050.420168067227</v>
      </c>
      <c r="S213" s="95">
        <v>207000</v>
      </c>
      <c r="T213" s="69"/>
      <c r="U213" s="69"/>
      <c r="V213" s="69"/>
      <c r="W213" s="69"/>
      <c r="X213" s="69"/>
      <c r="Y213" s="69"/>
    </row>
    <row r="214" spans="1:25" s="58" customFormat="1" ht="15" outlineLevel="1" x14ac:dyDescent="0.25">
      <c r="A214" s="89" t="s">
        <v>390</v>
      </c>
      <c r="B214" s="96" t="s">
        <v>605</v>
      </c>
      <c r="C214" s="96" t="s">
        <v>605</v>
      </c>
      <c r="D214" s="182" t="s">
        <v>605</v>
      </c>
      <c r="E214" s="96" t="s">
        <v>605</v>
      </c>
      <c r="F214" s="96" t="s">
        <v>605</v>
      </c>
      <c r="G214" s="96" t="s">
        <v>605</v>
      </c>
      <c r="H214" s="96" t="s">
        <v>605</v>
      </c>
      <c r="I214" s="96" t="s">
        <v>605</v>
      </c>
      <c r="J214" s="123" t="s">
        <v>605</v>
      </c>
      <c r="K214" s="96" t="s">
        <v>605</v>
      </c>
      <c r="L214" s="96" t="s">
        <v>605</v>
      </c>
      <c r="M214" s="109" t="s">
        <v>605</v>
      </c>
      <c r="N214" s="96" t="s">
        <v>605</v>
      </c>
      <c r="O214" s="96" t="s">
        <v>605</v>
      </c>
      <c r="P214" s="96" t="s">
        <v>605</v>
      </c>
      <c r="Q214" s="96" t="s">
        <v>605</v>
      </c>
      <c r="R214" s="96" t="s">
        <v>605</v>
      </c>
      <c r="S214" s="96" t="s">
        <v>605</v>
      </c>
      <c r="T214" s="69"/>
      <c r="U214" s="69"/>
      <c r="V214" s="69"/>
      <c r="W214" s="69"/>
      <c r="X214" s="69"/>
      <c r="Y214" s="69"/>
    </row>
    <row r="215" spans="1:25" s="58" customFormat="1" ht="15" outlineLevel="1" x14ac:dyDescent="0.25">
      <c r="A215" s="89" t="s">
        <v>391</v>
      </c>
      <c r="B215" s="145">
        <v>1000840.3361344538</v>
      </c>
      <c r="C215" s="135">
        <f t="shared" si="251"/>
        <v>190159.66386554623</v>
      </c>
      <c r="D215" s="181">
        <f t="shared" ref="D215:D221" si="290">+B215+C215</f>
        <v>1191000</v>
      </c>
      <c r="E215" s="145">
        <v>751260.50420168065</v>
      </c>
      <c r="F215" s="135">
        <f t="shared" si="253"/>
        <v>142739.49579831932</v>
      </c>
      <c r="G215" s="105">
        <f t="shared" si="227"/>
        <v>894000</v>
      </c>
      <c r="H215" s="145">
        <v>747058.82352941181</v>
      </c>
      <c r="I215" s="135">
        <f t="shared" si="254"/>
        <v>141941.17647058825</v>
      </c>
      <c r="J215" s="122">
        <f t="shared" ref="J215:J216" si="291">+H215+I215</f>
        <v>889000</v>
      </c>
      <c r="K215" s="145">
        <f t="shared" ref="K215:K219" si="292">M215/1.19</f>
        <v>931092.43697478995</v>
      </c>
      <c r="L215" s="135">
        <f t="shared" si="257"/>
        <v>176907.56302521008</v>
      </c>
      <c r="M215" s="108">
        <v>1108000</v>
      </c>
      <c r="N215" s="145">
        <f t="shared" ref="N215:N219" si="293">P215/1.19</f>
        <v>661344.53781512612</v>
      </c>
      <c r="O215" s="135">
        <f t="shared" si="259"/>
        <v>125655.46218487396</v>
      </c>
      <c r="P215" s="95">
        <v>787000</v>
      </c>
      <c r="Q215" s="145">
        <f t="shared" ref="Q215:Q219" si="294">S215/1.19</f>
        <v>668067.22689075628</v>
      </c>
      <c r="R215" s="135">
        <f t="shared" ref="R215:R219" si="295">Q215*0.19</f>
        <v>126932.7731092437</v>
      </c>
      <c r="S215" s="95">
        <v>795000</v>
      </c>
      <c r="T215" s="69"/>
      <c r="U215" s="69"/>
      <c r="V215" s="69"/>
      <c r="W215" s="69"/>
      <c r="X215" s="69"/>
      <c r="Y215" s="69"/>
    </row>
    <row r="216" spans="1:25" s="58" customFormat="1" ht="15" outlineLevel="1" x14ac:dyDescent="0.25">
      <c r="A216" s="89" t="s">
        <v>392</v>
      </c>
      <c r="B216" s="145">
        <v>22689.0756302521</v>
      </c>
      <c r="C216" s="135">
        <f t="shared" si="251"/>
        <v>4310.9243697478987</v>
      </c>
      <c r="D216" s="181">
        <f t="shared" si="290"/>
        <v>27000</v>
      </c>
      <c r="E216" s="145">
        <v>15966.386554621849</v>
      </c>
      <c r="F216" s="135">
        <f t="shared" si="253"/>
        <v>3033.6134453781515</v>
      </c>
      <c r="G216" s="105">
        <f t="shared" si="227"/>
        <v>19000</v>
      </c>
      <c r="H216" s="145">
        <v>21008.403361344539</v>
      </c>
      <c r="I216" s="135">
        <f t="shared" si="254"/>
        <v>3991.5966386554624</v>
      </c>
      <c r="J216" s="122">
        <f t="shared" si="291"/>
        <v>25000</v>
      </c>
      <c r="K216" s="145">
        <f t="shared" si="292"/>
        <v>25210.084033613446</v>
      </c>
      <c r="L216" s="135">
        <f t="shared" si="257"/>
        <v>4789.9159663865548</v>
      </c>
      <c r="M216" s="108">
        <v>30000</v>
      </c>
      <c r="N216" s="145">
        <f t="shared" si="293"/>
        <v>18487.394957983193</v>
      </c>
      <c r="O216" s="135">
        <f t="shared" si="259"/>
        <v>3512.6050420168067</v>
      </c>
      <c r="P216" s="95">
        <v>22000</v>
      </c>
      <c r="Q216" s="145">
        <f t="shared" si="294"/>
        <v>18487.394957983193</v>
      </c>
      <c r="R216" s="135">
        <f t="shared" si="295"/>
        <v>3512.6050420168067</v>
      </c>
      <c r="S216" s="95">
        <v>22000</v>
      </c>
      <c r="T216" s="69"/>
      <c r="U216" s="69"/>
      <c r="V216" s="69"/>
      <c r="W216" s="69"/>
      <c r="X216" s="69"/>
      <c r="Y216" s="69"/>
    </row>
    <row r="217" spans="1:25" s="58" customFormat="1" ht="15" outlineLevel="1" x14ac:dyDescent="0.25">
      <c r="A217" s="89" t="s">
        <v>393</v>
      </c>
      <c r="B217" s="145">
        <v>118487.3949579832</v>
      </c>
      <c r="C217" s="135">
        <f t="shared" si="251"/>
        <v>22512.605042016807</v>
      </c>
      <c r="D217" s="181">
        <f t="shared" si="290"/>
        <v>141000</v>
      </c>
      <c r="E217" s="145">
        <v>89075.630252100847</v>
      </c>
      <c r="F217" s="135">
        <f t="shared" si="253"/>
        <v>16924.36974789916</v>
      </c>
      <c r="G217" s="105">
        <f t="shared" si="227"/>
        <v>106000</v>
      </c>
      <c r="H217" s="96" t="s">
        <v>605</v>
      </c>
      <c r="I217" s="96" t="s">
        <v>605</v>
      </c>
      <c r="J217" s="123" t="s">
        <v>605</v>
      </c>
      <c r="K217" s="145">
        <f t="shared" si="292"/>
        <v>194117.64705882352</v>
      </c>
      <c r="L217" s="135">
        <f t="shared" si="257"/>
        <v>36882.352941176468</v>
      </c>
      <c r="M217" s="108">
        <v>231000</v>
      </c>
      <c r="N217" s="145">
        <f t="shared" si="293"/>
        <v>137815.12605042016</v>
      </c>
      <c r="O217" s="135">
        <f t="shared" si="259"/>
        <v>26184.873949579833</v>
      </c>
      <c r="P217" s="95">
        <v>164000</v>
      </c>
      <c r="Q217" s="145">
        <f t="shared" si="294"/>
        <v>138655.46218487396</v>
      </c>
      <c r="R217" s="135">
        <f t="shared" si="295"/>
        <v>26344.537815126052</v>
      </c>
      <c r="S217" s="95">
        <v>165000</v>
      </c>
      <c r="T217" s="69"/>
      <c r="U217" s="69"/>
      <c r="V217" s="69"/>
      <c r="W217" s="69"/>
      <c r="X217" s="69"/>
      <c r="Y217" s="69"/>
    </row>
    <row r="218" spans="1:25" s="58" customFormat="1" ht="15" outlineLevel="1" x14ac:dyDescent="0.25">
      <c r="A218" s="89" t="s">
        <v>394</v>
      </c>
      <c r="B218" s="145">
        <v>41176.470588235294</v>
      </c>
      <c r="C218" s="135">
        <f t="shared" si="251"/>
        <v>7823.5294117647063</v>
      </c>
      <c r="D218" s="181">
        <f t="shared" si="290"/>
        <v>49000</v>
      </c>
      <c r="E218" s="145">
        <v>28571.428571428572</v>
      </c>
      <c r="F218" s="135">
        <f t="shared" si="253"/>
        <v>5428.5714285714284</v>
      </c>
      <c r="G218" s="105">
        <f t="shared" si="227"/>
        <v>34000</v>
      </c>
      <c r="H218" s="145">
        <v>27731.092436974792</v>
      </c>
      <c r="I218" s="135">
        <f t="shared" si="254"/>
        <v>5268.9075630252109</v>
      </c>
      <c r="J218" s="122">
        <f t="shared" ref="J218" si="296">+H218+I218</f>
        <v>33000</v>
      </c>
      <c r="K218" s="145">
        <f t="shared" si="292"/>
        <v>30252.100840336137</v>
      </c>
      <c r="L218" s="135">
        <f t="shared" si="257"/>
        <v>5747.8991596638662</v>
      </c>
      <c r="M218" s="108">
        <v>36000</v>
      </c>
      <c r="N218" s="145">
        <f t="shared" si="293"/>
        <v>21008.403361344539</v>
      </c>
      <c r="O218" s="135">
        <f t="shared" si="259"/>
        <v>3991.5966386554624</v>
      </c>
      <c r="P218" s="95">
        <v>25000</v>
      </c>
      <c r="Q218" s="145">
        <f t="shared" si="294"/>
        <v>21008.403361344539</v>
      </c>
      <c r="R218" s="135">
        <f t="shared" si="295"/>
        <v>3991.5966386554624</v>
      </c>
      <c r="S218" s="95">
        <v>25000</v>
      </c>
      <c r="T218" s="69"/>
      <c r="U218" s="69"/>
      <c r="V218" s="69"/>
      <c r="W218" s="69"/>
      <c r="X218" s="69"/>
      <c r="Y218" s="69"/>
    </row>
    <row r="219" spans="1:25" s="58" customFormat="1" ht="15" outlineLevel="1" x14ac:dyDescent="0.25">
      <c r="A219" s="89" t="s">
        <v>395</v>
      </c>
      <c r="B219" s="145">
        <v>836974.78991596645</v>
      </c>
      <c r="C219" s="135">
        <f t="shared" si="251"/>
        <v>159025.21008403364</v>
      </c>
      <c r="D219" s="181">
        <f t="shared" si="290"/>
        <v>996000.00000000012</v>
      </c>
      <c r="E219" s="145">
        <v>628571.42857142864</v>
      </c>
      <c r="F219" s="135">
        <f t="shared" si="253"/>
        <v>119428.57142857145</v>
      </c>
      <c r="G219" s="105">
        <f t="shared" si="227"/>
        <v>748000.00000000012</v>
      </c>
      <c r="H219" s="96" t="s">
        <v>605</v>
      </c>
      <c r="I219" s="96" t="s">
        <v>605</v>
      </c>
      <c r="J219" s="123" t="s">
        <v>605</v>
      </c>
      <c r="K219" s="145">
        <f t="shared" si="292"/>
        <v>488235.29411764711</v>
      </c>
      <c r="L219" s="135">
        <f t="shared" si="257"/>
        <v>92764.705882352951</v>
      </c>
      <c r="M219" s="108">
        <v>581000</v>
      </c>
      <c r="N219" s="145">
        <f t="shared" si="293"/>
        <v>346218.48739495798</v>
      </c>
      <c r="O219" s="135">
        <f t="shared" si="259"/>
        <v>65781.512605042022</v>
      </c>
      <c r="P219" s="95">
        <v>412000</v>
      </c>
      <c r="Q219" s="145">
        <f t="shared" si="294"/>
        <v>350420.16806722688</v>
      </c>
      <c r="R219" s="135">
        <f t="shared" si="295"/>
        <v>66579.831932773115</v>
      </c>
      <c r="S219" s="95">
        <v>417000</v>
      </c>
      <c r="T219" s="69"/>
      <c r="U219" s="69"/>
      <c r="V219" s="69"/>
      <c r="W219" s="69"/>
      <c r="X219" s="69"/>
      <c r="Y219" s="69"/>
    </row>
    <row r="220" spans="1:25" s="58" customFormat="1" ht="15" outlineLevel="1" x14ac:dyDescent="0.25">
      <c r="A220" s="89" t="s">
        <v>396</v>
      </c>
      <c r="B220" s="145">
        <v>58823.529411764706</v>
      </c>
      <c r="C220" s="135">
        <f t="shared" si="251"/>
        <v>11176.470588235294</v>
      </c>
      <c r="D220" s="181">
        <f t="shared" si="290"/>
        <v>70000</v>
      </c>
      <c r="E220" s="145">
        <v>41176.470588235294</v>
      </c>
      <c r="F220" s="135">
        <f t="shared" si="253"/>
        <v>7823.5294117647063</v>
      </c>
      <c r="G220" s="105">
        <f t="shared" si="227"/>
        <v>49000</v>
      </c>
      <c r="H220" s="96" t="s">
        <v>605</v>
      </c>
      <c r="I220" s="96" t="s">
        <v>605</v>
      </c>
      <c r="J220" s="123" t="s">
        <v>605</v>
      </c>
      <c r="K220" s="96" t="s">
        <v>605</v>
      </c>
      <c r="L220" s="96" t="s">
        <v>605</v>
      </c>
      <c r="M220" s="109" t="s">
        <v>605</v>
      </c>
      <c r="N220" s="96" t="s">
        <v>605</v>
      </c>
      <c r="O220" s="96" t="s">
        <v>605</v>
      </c>
      <c r="P220" s="96" t="s">
        <v>605</v>
      </c>
      <c r="Q220" s="96" t="s">
        <v>605</v>
      </c>
      <c r="R220" s="96" t="s">
        <v>605</v>
      </c>
      <c r="S220" s="96" t="s">
        <v>605</v>
      </c>
      <c r="T220" s="69"/>
      <c r="U220" s="69"/>
      <c r="V220" s="69"/>
      <c r="W220" s="69"/>
      <c r="X220" s="69"/>
      <c r="Y220" s="69"/>
    </row>
    <row r="221" spans="1:25" s="58" customFormat="1" ht="15" outlineLevel="1" x14ac:dyDescent="0.25">
      <c r="A221" s="89" t="s">
        <v>397</v>
      </c>
      <c r="B221" s="145">
        <v>43697.478991596639</v>
      </c>
      <c r="C221" s="135">
        <f t="shared" si="251"/>
        <v>8302.5210084033624</v>
      </c>
      <c r="D221" s="181">
        <f t="shared" si="290"/>
        <v>52000</v>
      </c>
      <c r="E221" s="145">
        <v>42857.142857142862</v>
      </c>
      <c r="F221" s="135">
        <f t="shared" si="253"/>
        <v>8142.857142857144</v>
      </c>
      <c r="G221" s="105">
        <f t="shared" si="227"/>
        <v>51000.000000000007</v>
      </c>
      <c r="H221" s="145">
        <v>73109.243697478989</v>
      </c>
      <c r="I221" s="135">
        <f t="shared" ref="I221" si="297">H221*0.19</f>
        <v>13890.756302521007</v>
      </c>
      <c r="J221" s="122">
        <f t="shared" ref="J221" si="298">+H221+I221</f>
        <v>87000</v>
      </c>
      <c r="K221" s="145">
        <f t="shared" ref="K221" si="299">M221/1.19</f>
        <v>56302.521008403361</v>
      </c>
      <c r="L221" s="135">
        <f t="shared" si="257"/>
        <v>10697.478991596639</v>
      </c>
      <c r="M221" s="108">
        <v>67000</v>
      </c>
      <c r="N221" s="145">
        <f t="shared" ref="N221" si="300">P221/1.19</f>
        <v>39495.798319327732</v>
      </c>
      <c r="O221" s="135">
        <f t="shared" si="259"/>
        <v>7504.2016806722695</v>
      </c>
      <c r="P221" s="95">
        <v>47000</v>
      </c>
      <c r="Q221" s="145">
        <f t="shared" ref="Q221" si="301">S221/1.19</f>
        <v>40336.134453781517</v>
      </c>
      <c r="R221" s="135">
        <f t="shared" ref="R221" si="302">Q221*0.19</f>
        <v>7663.8655462184879</v>
      </c>
      <c r="S221" s="95">
        <v>48000</v>
      </c>
      <c r="T221" s="69"/>
      <c r="U221" s="69"/>
      <c r="V221" s="69"/>
      <c r="W221" s="69"/>
      <c r="X221" s="69"/>
      <c r="Y221" s="69"/>
    </row>
    <row r="222" spans="1:25" s="58" customFormat="1" ht="15.6" outlineLevel="1" x14ac:dyDescent="0.3">
      <c r="A222" s="153" t="s">
        <v>177</v>
      </c>
      <c r="B222" s="173">
        <f>SUM(B192:B221)</f>
        <v>7649579.8319327738</v>
      </c>
      <c r="C222" s="173">
        <f t="shared" ref="C222:D222" si="303">SUM(C192:C221)</f>
        <v>1453420.1680672271</v>
      </c>
      <c r="D222" s="183">
        <f t="shared" si="303"/>
        <v>9103000</v>
      </c>
      <c r="E222" s="188">
        <f>SUM(E192:E221)</f>
        <v>5659663.8655462181</v>
      </c>
      <c r="F222" s="188">
        <f t="shared" ref="F222:G222" si="304">SUM(F192:F221)</f>
        <v>1075336.1344537819</v>
      </c>
      <c r="G222" s="188">
        <f t="shared" si="304"/>
        <v>6735000</v>
      </c>
      <c r="H222" s="188">
        <f>SUM(H192:H221)</f>
        <v>4758823.5294117657</v>
      </c>
      <c r="I222" s="188">
        <f t="shared" ref="I222:J222" si="305">SUM(I192:I221)</f>
        <v>904176.47058823553</v>
      </c>
      <c r="J222" s="188">
        <f t="shared" si="305"/>
        <v>5663000</v>
      </c>
      <c r="K222" s="173">
        <f>SUM(K192:K221)</f>
        <v>7461344.5378151257</v>
      </c>
      <c r="L222" s="173">
        <f t="shared" ref="L222:M222" si="306">SUM(L192:L221)</f>
        <v>1417655.4621848739</v>
      </c>
      <c r="M222" s="173">
        <f t="shared" si="306"/>
        <v>8879000</v>
      </c>
      <c r="N222" s="173">
        <f>SUM(N192:N221)</f>
        <v>4512605.042016807</v>
      </c>
      <c r="O222" s="173">
        <f t="shared" ref="O222:P222" si="307">SUM(O192:O221)</f>
        <v>857394.95798319334</v>
      </c>
      <c r="P222" s="173">
        <f t="shared" si="307"/>
        <v>5370000</v>
      </c>
      <c r="Q222" s="173">
        <f>SUM(Q192:Q221)</f>
        <v>4559663.8655462191</v>
      </c>
      <c r="R222" s="173">
        <f t="shared" ref="R222:S222" si="308">SUM(R192:R221)</f>
        <v>866336.13445378153</v>
      </c>
      <c r="S222" s="173">
        <f t="shared" si="308"/>
        <v>5426000</v>
      </c>
      <c r="T222" s="69"/>
      <c r="U222" s="69"/>
      <c r="V222" s="69"/>
      <c r="W222" s="69"/>
      <c r="X222" s="69"/>
      <c r="Y222" s="69"/>
    </row>
    <row r="223" spans="1:25" s="120" customFormat="1" ht="15.6" outlineLevel="1" x14ac:dyDescent="0.25">
      <c r="A223" s="170" t="s">
        <v>1</v>
      </c>
      <c r="B223" s="171"/>
      <c r="C223" s="171"/>
      <c r="D223" s="184"/>
      <c r="E223" s="150"/>
      <c r="F223" s="150"/>
      <c r="G223" s="151"/>
      <c r="H223" s="150"/>
      <c r="I223" s="150"/>
      <c r="J223" s="152"/>
      <c r="K223" s="150"/>
      <c r="L223" s="150"/>
      <c r="M223" s="151"/>
      <c r="N223" s="150"/>
      <c r="O223" s="150"/>
      <c r="P223" s="151"/>
      <c r="Q223" s="150"/>
      <c r="R223" s="150"/>
      <c r="S223" s="151"/>
      <c r="T223" s="119"/>
      <c r="U223" s="119"/>
      <c r="V223" s="119"/>
      <c r="W223" s="119"/>
      <c r="X223" s="119"/>
      <c r="Y223" s="119"/>
    </row>
    <row r="224" spans="1:25" s="58" customFormat="1" ht="15" outlineLevel="1" x14ac:dyDescent="0.25">
      <c r="A224" s="89" t="s">
        <v>398</v>
      </c>
      <c r="B224" s="145">
        <v>225210.08403361344</v>
      </c>
      <c r="C224" s="135">
        <f t="shared" ref="C224:C225" si="309">B224*0.19</f>
        <v>42789.915966386558</v>
      </c>
      <c r="D224" s="181">
        <f>+B224+C224</f>
        <v>268000</v>
      </c>
      <c r="E224" s="145">
        <v>157983.19327731093</v>
      </c>
      <c r="F224" s="135">
        <f t="shared" ref="F224:F225" si="310">E224*0.19</f>
        <v>30016.806722689078</v>
      </c>
      <c r="G224" s="105">
        <f t="shared" ref="G224:G287" si="311">+E224+F224</f>
        <v>188000</v>
      </c>
      <c r="H224" s="145">
        <v>200840.3361344538</v>
      </c>
      <c r="I224" s="135">
        <f t="shared" ref="I224:I233" si="312">H224*0.19</f>
        <v>38159.663865546223</v>
      </c>
      <c r="J224" s="122">
        <f t="shared" ref="J224:J226" si="313">+H224+I224</f>
        <v>239000.00000000003</v>
      </c>
      <c r="K224" s="145">
        <f t="shared" ref="K224:K226" si="314">M224/1.19</f>
        <v>246218.48739495801</v>
      </c>
      <c r="L224" s="135">
        <f t="shared" ref="L224:L233" si="315">K224*0.19</f>
        <v>46781.512605042022</v>
      </c>
      <c r="M224" s="108">
        <v>293000</v>
      </c>
      <c r="N224" s="145">
        <f t="shared" ref="N224:N226" si="316">P224/1.19</f>
        <v>174789.91596638656</v>
      </c>
      <c r="O224" s="135">
        <f t="shared" ref="O224:O226" si="317">N224*0.19</f>
        <v>33210.08403361345</v>
      </c>
      <c r="P224" s="95">
        <v>208000</v>
      </c>
      <c r="Q224" s="145">
        <f t="shared" ref="Q224:Q226" si="318">S224/1.19</f>
        <v>176470.58823529413</v>
      </c>
      <c r="R224" s="135">
        <f t="shared" ref="R224:R226" si="319">Q224*0.19</f>
        <v>33529.411764705881</v>
      </c>
      <c r="S224" s="95">
        <v>210000</v>
      </c>
      <c r="T224" s="69"/>
      <c r="U224" s="69"/>
      <c r="V224" s="69"/>
      <c r="W224" s="69"/>
      <c r="X224" s="69"/>
      <c r="Y224" s="69"/>
    </row>
    <row r="225" spans="1:25" s="58" customFormat="1" ht="15" outlineLevel="1" x14ac:dyDescent="0.25">
      <c r="A225" s="89" t="s">
        <v>399</v>
      </c>
      <c r="B225" s="145">
        <v>158823.5294117647</v>
      </c>
      <c r="C225" s="135">
        <f t="shared" si="309"/>
        <v>30176.470588235294</v>
      </c>
      <c r="D225" s="181">
        <f>+B225+C225</f>
        <v>189000</v>
      </c>
      <c r="E225" s="145">
        <v>131092.43697478992</v>
      </c>
      <c r="F225" s="135">
        <f t="shared" si="310"/>
        <v>24907.563025210085</v>
      </c>
      <c r="G225" s="105">
        <f t="shared" si="311"/>
        <v>156000</v>
      </c>
      <c r="H225" s="145">
        <v>373949.57983193279</v>
      </c>
      <c r="I225" s="135">
        <f t="shared" si="312"/>
        <v>71050.420168067227</v>
      </c>
      <c r="J225" s="122">
        <f t="shared" si="313"/>
        <v>445000</v>
      </c>
      <c r="K225" s="145">
        <f t="shared" si="314"/>
        <v>466386.55462184874</v>
      </c>
      <c r="L225" s="135">
        <f t="shared" si="315"/>
        <v>88613.445378151257</v>
      </c>
      <c r="M225" s="108">
        <v>555000</v>
      </c>
      <c r="N225" s="145">
        <f t="shared" si="316"/>
        <v>331092.43697478995</v>
      </c>
      <c r="O225" s="135">
        <f t="shared" si="317"/>
        <v>62907.563025210089</v>
      </c>
      <c r="P225" s="95">
        <v>394000</v>
      </c>
      <c r="Q225" s="145">
        <f t="shared" si="318"/>
        <v>334453.78151260508</v>
      </c>
      <c r="R225" s="135">
        <f t="shared" si="319"/>
        <v>63546.218487394966</v>
      </c>
      <c r="S225" s="95">
        <v>398000</v>
      </c>
      <c r="T225" s="69"/>
      <c r="U225" s="69"/>
      <c r="V225" s="69"/>
      <c r="W225" s="69"/>
      <c r="X225" s="69"/>
      <c r="Y225" s="69"/>
    </row>
    <row r="226" spans="1:25" s="58" customFormat="1" ht="15" outlineLevel="1" x14ac:dyDescent="0.25">
      <c r="A226" s="89" t="s">
        <v>400</v>
      </c>
      <c r="B226" s="96" t="s">
        <v>605</v>
      </c>
      <c r="C226" s="96" t="s">
        <v>605</v>
      </c>
      <c r="D226" s="182" t="s">
        <v>605</v>
      </c>
      <c r="E226" s="96" t="s">
        <v>605</v>
      </c>
      <c r="F226" s="96" t="s">
        <v>605</v>
      </c>
      <c r="G226" s="96" t="s">
        <v>605</v>
      </c>
      <c r="H226" s="145">
        <v>756302.52100840339</v>
      </c>
      <c r="I226" s="135">
        <f t="shared" si="312"/>
        <v>143697.47899159664</v>
      </c>
      <c r="J226" s="122">
        <f t="shared" si="313"/>
        <v>900000</v>
      </c>
      <c r="K226" s="145">
        <f t="shared" si="314"/>
        <v>926890.7563025211</v>
      </c>
      <c r="L226" s="135">
        <f t="shared" si="315"/>
        <v>176109.24369747902</v>
      </c>
      <c r="M226" s="108">
        <v>1103000</v>
      </c>
      <c r="N226" s="145">
        <f t="shared" si="316"/>
        <v>658823.5294117647</v>
      </c>
      <c r="O226" s="135">
        <f t="shared" si="317"/>
        <v>125176.4705882353</v>
      </c>
      <c r="P226" s="95">
        <v>784000</v>
      </c>
      <c r="Q226" s="145">
        <f t="shared" si="318"/>
        <v>665546.21848739497</v>
      </c>
      <c r="R226" s="135">
        <f t="shared" si="319"/>
        <v>126453.78151260504</v>
      </c>
      <c r="S226" s="95">
        <v>792000</v>
      </c>
      <c r="T226" s="69"/>
      <c r="U226" s="69"/>
      <c r="V226" s="69"/>
      <c r="W226" s="69"/>
      <c r="X226" s="69"/>
      <c r="Y226" s="69"/>
    </row>
    <row r="227" spans="1:25" s="58" customFormat="1" ht="15" outlineLevel="1" x14ac:dyDescent="0.25">
      <c r="A227" s="89" t="s">
        <v>401</v>
      </c>
      <c r="B227" s="96" t="s">
        <v>605</v>
      </c>
      <c r="C227" s="96" t="s">
        <v>605</v>
      </c>
      <c r="D227" s="182" t="s">
        <v>605</v>
      </c>
      <c r="E227" s="96" t="s">
        <v>605</v>
      </c>
      <c r="F227" s="96" t="s">
        <v>605</v>
      </c>
      <c r="G227" s="96" t="s">
        <v>605</v>
      </c>
      <c r="H227" s="96" t="s">
        <v>605</v>
      </c>
      <c r="I227" s="96" t="s">
        <v>605</v>
      </c>
      <c r="J227" s="123" t="s">
        <v>605</v>
      </c>
      <c r="K227" s="96" t="s">
        <v>605</v>
      </c>
      <c r="L227" s="96" t="s">
        <v>605</v>
      </c>
      <c r="M227" s="109" t="s">
        <v>605</v>
      </c>
      <c r="N227" s="96" t="s">
        <v>605</v>
      </c>
      <c r="O227" s="96" t="s">
        <v>605</v>
      </c>
      <c r="P227" s="96" t="s">
        <v>605</v>
      </c>
      <c r="Q227" s="96" t="s">
        <v>605</v>
      </c>
      <c r="R227" s="96" t="s">
        <v>605</v>
      </c>
      <c r="S227" s="96" t="s">
        <v>605</v>
      </c>
      <c r="T227" s="69"/>
      <c r="U227" s="69"/>
      <c r="V227" s="69"/>
      <c r="W227" s="69"/>
      <c r="X227" s="69"/>
      <c r="Y227" s="69"/>
    </row>
    <row r="228" spans="1:25" s="58" customFormat="1" ht="15" outlineLevel="1" x14ac:dyDescent="0.25">
      <c r="A228" s="89" t="s">
        <v>402</v>
      </c>
      <c r="B228" s="96" t="s">
        <v>605</v>
      </c>
      <c r="C228" s="96" t="s">
        <v>605</v>
      </c>
      <c r="D228" s="182" t="s">
        <v>605</v>
      </c>
      <c r="E228" s="96" t="s">
        <v>605</v>
      </c>
      <c r="F228" s="96" t="s">
        <v>605</v>
      </c>
      <c r="G228" s="96" t="s">
        <v>605</v>
      </c>
      <c r="H228" s="145">
        <v>273109.24369747902</v>
      </c>
      <c r="I228" s="135">
        <f t="shared" si="312"/>
        <v>51890.756302521011</v>
      </c>
      <c r="J228" s="122">
        <f t="shared" ref="J228:J233" si="320">+H228+I228</f>
        <v>325000</v>
      </c>
      <c r="K228" s="145">
        <f t="shared" ref="K228:K233" si="321">M228/1.19</f>
        <v>1568067.2268907563</v>
      </c>
      <c r="L228" s="135">
        <f t="shared" si="315"/>
        <v>297932.77310924372</v>
      </c>
      <c r="M228" s="108">
        <v>1866000</v>
      </c>
      <c r="N228" s="145">
        <f t="shared" ref="N228:N233" si="322">P228/1.19</f>
        <v>1113445.3781512605</v>
      </c>
      <c r="O228" s="135">
        <f t="shared" ref="O228:O233" si="323">N228*0.19</f>
        <v>211554.62184873951</v>
      </c>
      <c r="P228" s="95">
        <v>1325000</v>
      </c>
      <c r="Q228" s="145">
        <f t="shared" ref="Q228:Q233" si="324">S228/1.19</f>
        <v>1125210.0840336136</v>
      </c>
      <c r="R228" s="135">
        <f t="shared" ref="R228:R233" si="325">Q228*0.19</f>
        <v>213789.91596638659</v>
      </c>
      <c r="S228" s="95">
        <v>1339000</v>
      </c>
      <c r="T228" s="69"/>
      <c r="U228" s="69"/>
      <c r="V228" s="69"/>
      <c r="W228" s="69"/>
      <c r="X228" s="69"/>
      <c r="Y228" s="69"/>
    </row>
    <row r="229" spans="1:25" s="58" customFormat="1" ht="15" outlineLevel="1" x14ac:dyDescent="0.25">
      <c r="A229" s="89" t="s">
        <v>403</v>
      </c>
      <c r="B229" s="145">
        <v>205042.01680672271</v>
      </c>
      <c r="C229" s="135">
        <f t="shared" ref="C229:C233" si="326">B229*0.19</f>
        <v>38957.983193277316</v>
      </c>
      <c r="D229" s="181">
        <f t="shared" ref="D229:D233" si="327">+B229+C229</f>
        <v>244000.00000000003</v>
      </c>
      <c r="E229" s="145">
        <v>142016.80672268907</v>
      </c>
      <c r="F229" s="135">
        <f t="shared" ref="F229:F233" si="328">E229*0.19</f>
        <v>26983.193277310922</v>
      </c>
      <c r="G229" s="105">
        <f t="shared" si="311"/>
        <v>169000</v>
      </c>
      <c r="H229" s="145">
        <v>109243.6974789916</v>
      </c>
      <c r="I229" s="135">
        <f t="shared" si="312"/>
        <v>20756.302521008405</v>
      </c>
      <c r="J229" s="122">
        <f t="shared" si="320"/>
        <v>130000</v>
      </c>
      <c r="K229" s="145">
        <f t="shared" si="321"/>
        <v>80672.268907563033</v>
      </c>
      <c r="L229" s="135">
        <f t="shared" si="315"/>
        <v>15327.731092436976</v>
      </c>
      <c r="M229" s="108">
        <v>96000</v>
      </c>
      <c r="N229" s="145">
        <f t="shared" si="322"/>
        <v>57142.857142857145</v>
      </c>
      <c r="O229" s="135">
        <f t="shared" si="323"/>
        <v>10857.142857142857</v>
      </c>
      <c r="P229" s="95">
        <v>68000</v>
      </c>
      <c r="Q229" s="145">
        <f t="shared" si="324"/>
        <v>57983.193277310929</v>
      </c>
      <c r="R229" s="135">
        <f t="shared" si="325"/>
        <v>11016.806722689076</v>
      </c>
      <c r="S229" s="95">
        <v>69000</v>
      </c>
      <c r="T229" s="69"/>
      <c r="U229" s="69"/>
      <c r="V229" s="69"/>
      <c r="W229" s="69"/>
      <c r="X229" s="69"/>
      <c r="Y229" s="69"/>
    </row>
    <row r="230" spans="1:25" s="58" customFormat="1" ht="15" outlineLevel="1" x14ac:dyDescent="0.25">
      <c r="A230" s="89" t="s">
        <v>404</v>
      </c>
      <c r="B230" s="145">
        <v>12605.042016806723</v>
      </c>
      <c r="C230" s="135">
        <f t="shared" si="326"/>
        <v>2394.9579831932774</v>
      </c>
      <c r="D230" s="181">
        <f t="shared" si="327"/>
        <v>15000</v>
      </c>
      <c r="E230" s="145">
        <v>9243.6974789915967</v>
      </c>
      <c r="F230" s="135">
        <f t="shared" si="328"/>
        <v>1756.3025210084033</v>
      </c>
      <c r="G230" s="105">
        <f t="shared" si="311"/>
        <v>11000</v>
      </c>
      <c r="H230" s="145">
        <v>18487.394957983193</v>
      </c>
      <c r="I230" s="135">
        <f t="shared" si="312"/>
        <v>3512.6050420168067</v>
      </c>
      <c r="J230" s="122">
        <f t="shared" si="320"/>
        <v>22000</v>
      </c>
      <c r="K230" s="145">
        <f t="shared" si="321"/>
        <v>21848.73949579832</v>
      </c>
      <c r="L230" s="135">
        <f t="shared" si="315"/>
        <v>4151.2605042016812</v>
      </c>
      <c r="M230" s="108">
        <v>26000</v>
      </c>
      <c r="N230" s="145">
        <f t="shared" si="322"/>
        <v>15126.050420168069</v>
      </c>
      <c r="O230" s="135">
        <f t="shared" si="323"/>
        <v>2873.9495798319331</v>
      </c>
      <c r="P230" s="95">
        <v>18000</v>
      </c>
      <c r="Q230" s="145">
        <f t="shared" si="324"/>
        <v>15126.050420168069</v>
      </c>
      <c r="R230" s="135">
        <f t="shared" si="325"/>
        <v>2873.9495798319331</v>
      </c>
      <c r="S230" s="95">
        <v>18000</v>
      </c>
      <c r="T230" s="69"/>
      <c r="U230" s="69"/>
      <c r="V230" s="69"/>
      <c r="W230" s="69"/>
      <c r="X230" s="69"/>
      <c r="Y230" s="69"/>
    </row>
    <row r="231" spans="1:25" s="58" customFormat="1" ht="15" outlineLevel="1" x14ac:dyDescent="0.25">
      <c r="A231" s="89" t="s">
        <v>405</v>
      </c>
      <c r="B231" s="145">
        <v>9243.6974789915967</v>
      </c>
      <c r="C231" s="135">
        <f t="shared" si="326"/>
        <v>1756.3025210084033</v>
      </c>
      <c r="D231" s="181">
        <f t="shared" si="327"/>
        <v>11000</v>
      </c>
      <c r="E231" s="145">
        <v>6722.6890756302528</v>
      </c>
      <c r="F231" s="135">
        <f t="shared" si="328"/>
        <v>1277.3109243697481</v>
      </c>
      <c r="G231" s="105">
        <f t="shared" si="311"/>
        <v>8000.0000000000009</v>
      </c>
      <c r="H231" s="145">
        <v>14285.714285714286</v>
      </c>
      <c r="I231" s="135">
        <f t="shared" si="312"/>
        <v>2714.2857142857142</v>
      </c>
      <c r="J231" s="122">
        <f t="shared" si="320"/>
        <v>17000</v>
      </c>
      <c r="K231" s="145">
        <f t="shared" si="321"/>
        <v>17647.058823529413</v>
      </c>
      <c r="L231" s="135">
        <f t="shared" si="315"/>
        <v>3352.9411764705883</v>
      </c>
      <c r="M231" s="108">
        <v>21000</v>
      </c>
      <c r="N231" s="145">
        <f t="shared" si="322"/>
        <v>11764.705882352942</v>
      </c>
      <c r="O231" s="135">
        <f t="shared" si="323"/>
        <v>2235.294117647059</v>
      </c>
      <c r="P231" s="95">
        <v>14000</v>
      </c>
      <c r="Q231" s="145">
        <f t="shared" si="324"/>
        <v>11764.705882352942</v>
      </c>
      <c r="R231" s="135">
        <f t="shared" si="325"/>
        <v>2235.294117647059</v>
      </c>
      <c r="S231" s="95">
        <v>14000</v>
      </c>
      <c r="T231" s="69"/>
      <c r="U231" s="69"/>
      <c r="V231" s="69"/>
      <c r="W231" s="69"/>
      <c r="X231" s="69"/>
      <c r="Y231" s="69"/>
    </row>
    <row r="232" spans="1:25" s="58" customFormat="1" ht="15" outlineLevel="1" x14ac:dyDescent="0.25">
      <c r="A232" s="89" t="s">
        <v>406</v>
      </c>
      <c r="B232" s="145">
        <v>106722.68907563026</v>
      </c>
      <c r="C232" s="135">
        <f t="shared" si="326"/>
        <v>20277.310924369751</v>
      </c>
      <c r="D232" s="181">
        <f t="shared" si="327"/>
        <v>127000.00000000001</v>
      </c>
      <c r="E232" s="145">
        <v>85714.285714285725</v>
      </c>
      <c r="F232" s="135">
        <f t="shared" si="328"/>
        <v>16285.714285714288</v>
      </c>
      <c r="G232" s="105">
        <f t="shared" si="311"/>
        <v>102000.00000000001</v>
      </c>
      <c r="H232" s="145">
        <v>106722.68907563026</v>
      </c>
      <c r="I232" s="135">
        <f t="shared" si="312"/>
        <v>20277.310924369751</v>
      </c>
      <c r="J232" s="122">
        <f t="shared" si="320"/>
        <v>127000.00000000001</v>
      </c>
      <c r="K232" s="145">
        <f t="shared" si="321"/>
        <v>132773.10924369749</v>
      </c>
      <c r="L232" s="135">
        <f t="shared" si="315"/>
        <v>25226.890756302524</v>
      </c>
      <c r="M232" s="108">
        <v>158000</v>
      </c>
      <c r="N232" s="145">
        <f t="shared" si="322"/>
        <v>94117.647058823539</v>
      </c>
      <c r="O232" s="135">
        <f t="shared" si="323"/>
        <v>17882.352941176472</v>
      </c>
      <c r="P232" s="95">
        <v>112000</v>
      </c>
      <c r="Q232" s="145">
        <f t="shared" si="324"/>
        <v>94957.983193277309</v>
      </c>
      <c r="R232" s="135">
        <f t="shared" si="325"/>
        <v>18042.016806722688</v>
      </c>
      <c r="S232" s="95">
        <v>113000</v>
      </c>
      <c r="T232" s="69"/>
      <c r="U232" s="69"/>
      <c r="V232" s="69"/>
      <c r="W232" s="69"/>
      <c r="X232" s="69"/>
      <c r="Y232" s="69"/>
    </row>
    <row r="233" spans="1:25" s="58" customFormat="1" ht="15" outlineLevel="1" x14ac:dyDescent="0.25">
      <c r="A233" s="89" t="s">
        <v>407</v>
      </c>
      <c r="B233" s="145">
        <v>29411.764705882353</v>
      </c>
      <c r="C233" s="135">
        <f t="shared" si="326"/>
        <v>5588.2352941176468</v>
      </c>
      <c r="D233" s="181">
        <f t="shared" si="327"/>
        <v>35000</v>
      </c>
      <c r="E233" s="145">
        <v>207563.02521008404</v>
      </c>
      <c r="F233" s="135">
        <f t="shared" si="328"/>
        <v>39436.97478991597</v>
      </c>
      <c r="G233" s="105">
        <f t="shared" si="311"/>
        <v>247000</v>
      </c>
      <c r="H233" s="145">
        <v>9243.6974789915967</v>
      </c>
      <c r="I233" s="135">
        <f t="shared" si="312"/>
        <v>1756.3025210084033</v>
      </c>
      <c r="J233" s="122">
        <f t="shared" si="320"/>
        <v>11000</v>
      </c>
      <c r="K233" s="145">
        <f t="shared" si="321"/>
        <v>9243.6974789915967</v>
      </c>
      <c r="L233" s="135">
        <f t="shared" si="315"/>
        <v>1756.3025210084033</v>
      </c>
      <c r="M233" s="108">
        <v>11000</v>
      </c>
      <c r="N233" s="145">
        <f t="shared" si="322"/>
        <v>6722.6890756302528</v>
      </c>
      <c r="O233" s="135">
        <f t="shared" si="323"/>
        <v>1277.3109243697481</v>
      </c>
      <c r="P233" s="95">
        <v>8000</v>
      </c>
      <c r="Q233" s="145">
        <f t="shared" si="324"/>
        <v>6722.6890756302528</v>
      </c>
      <c r="R233" s="135">
        <f t="shared" si="325"/>
        <v>1277.3109243697481</v>
      </c>
      <c r="S233" s="95">
        <v>8000</v>
      </c>
      <c r="T233" s="69"/>
      <c r="U233" s="69"/>
      <c r="V233" s="69"/>
      <c r="W233" s="69"/>
      <c r="X233" s="69"/>
      <c r="Y233" s="69"/>
    </row>
    <row r="234" spans="1:25" s="58" customFormat="1" ht="15" outlineLevel="1" x14ac:dyDescent="0.25">
      <c r="A234" s="89" t="s">
        <v>408</v>
      </c>
      <c r="B234" s="96" t="s">
        <v>605</v>
      </c>
      <c r="C234" s="96" t="s">
        <v>605</v>
      </c>
      <c r="D234" s="182" t="s">
        <v>605</v>
      </c>
      <c r="E234" s="96" t="s">
        <v>605</v>
      </c>
      <c r="F234" s="96" t="s">
        <v>605</v>
      </c>
      <c r="G234" s="96" t="s">
        <v>605</v>
      </c>
      <c r="H234" s="96" t="s">
        <v>605</v>
      </c>
      <c r="I234" s="96" t="s">
        <v>605</v>
      </c>
      <c r="J234" s="123" t="s">
        <v>605</v>
      </c>
      <c r="K234" s="96" t="s">
        <v>605</v>
      </c>
      <c r="L234" s="96" t="s">
        <v>605</v>
      </c>
      <c r="M234" s="109" t="s">
        <v>605</v>
      </c>
      <c r="N234" s="96" t="s">
        <v>605</v>
      </c>
      <c r="O234" s="96" t="s">
        <v>605</v>
      </c>
      <c r="P234" s="96" t="s">
        <v>605</v>
      </c>
      <c r="Q234" s="96" t="s">
        <v>605</v>
      </c>
      <c r="R234" s="96" t="s">
        <v>605</v>
      </c>
      <c r="S234" s="96" t="s">
        <v>605</v>
      </c>
      <c r="T234" s="69"/>
      <c r="U234" s="69"/>
      <c r="V234" s="69"/>
      <c r="W234" s="69"/>
      <c r="X234" s="69"/>
      <c r="Y234" s="69"/>
    </row>
    <row r="235" spans="1:25" s="58" customFormat="1" ht="15" outlineLevel="1" x14ac:dyDescent="0.25">
      <c r="A235" s="89" t="s">
        <v>409</v>
      </c>
      <c r="B235" s="96" t="s">
        <v>605</v>
      </c>
      <c r="C235" s="96" t="s">
        <v>605</v>
      </c>
      <c r="D235" s="182" t="s">
        <v>605</v>
      </c>
      <c r="E235" s="96" t="s">
        <v>605</v>
      </c>
      <c r="F235" s="96" t="s">
        <v>605</v>
      </c>
      <c r="G235" s="96" t="s">
        <v>605</v>
      </c>
      <c r="H235" s="96" t="s">
        <v>605</v>
      </c>
      <c r="I235" s="96" t="s">
        <v>605</v>
      </c>
      <c r="J235" s="123" t="s">
        <v>605</v>
      </c>
      <c r="K235" s="96" t="s">
        <v>605</v>
      </c>
      <c r="L235" s="96" t="s">
        <v>605</v>
      </c>
      <c r="M235" s="109" t="s">
        <v>605</v>
      </c>
      <c r="N235" s="96" t="s">
        <v>605</v>
      </c>
      <c r="O235" s="96" t="s">
        <v>605</v>
      </c>
      <c r="P235" s="96" t="s">
        <v>605</v>
      </c>
      <c r="Q235" s="96" t="s">
        <v>605</v>
      </c>
      <c r="R235" s="96" t="s">
        <v>605</v>
      </c>
      <c r="S235" s="96" t="s">
        <v>605</v>
      </c>
      <c r="T235" s="69"/>
      <c r="U235" s="69"/>
      <c r="V235" s="69"/>
      <c r="W235" s="69"/>
      <c r="X235" s="69"/>
      <c r="Y235" s="69"/>
    </row>
    <row r="236" spans="1:25" s="58" customFormat="1" ht="15" outlineLevel="1" x14ac:dyDescent="0.25">
      <c r="A236" s="89" t="s">
        <v>410</v>
      </c>
      <c r="B236" s="145">
        <v>1364705.8823529412</v>
      </c>
      <c r="C236" s="135">
        <f t="shared" ref="C236" si="329">B236*0.19</f>
        <v>259294.11764705883</v>
      </c>
      <c r="D236" s="181">
        <f>+B236+C236</f>
        <v>1624000</v>
      </c>
      <c r="E236" s="145">
        <v>1024369.7478991597</v>
      </c>
      <c r="F236" s="135">
        <f t="shared" ref="F236" si="330">E236*0.19</f>
        <v>194630.25210084033</v>
      </c>
      <c r="G236" s="105">
        <f t="shared" si="311"/>
        <v>1219000</v>
      </c>
      <c r="H236" s="145">
        <v>1348739.4957983193</v>
      </c>
      <c r="I236" s="135">
        <f t="shared" ref="I236" si="331">H236*0.19</f>
        <v>256260.50420168068</v>
      </c>
      <c r="J236" s="122">
        <f t="shared" ref="J236" si="332">+H236+I236</f>
        <v>1605000</v>
      </c>
      <c r="K236" s="145">
        <f t="shared" ref="K236" si="333">M236/1.19</f>
        <v>1682352.9411764706</v>
      </c>
      <c r="L236" s="135">
        <f t="shared" ref="L236" si="334">K236*0.19</f>
        <v>319647.0588235294</v>
      </c>
      <c r="M236" s="108">
        <v>2002000</v>
      </c>
      <c r="N236" s="145">
        <f t="shared" ref="N236" si="335">P236/1.19</f>
        <v>1292436.9747899161</v>
      </c>
      <c r="O236" s="135">
        <f t="shared" ref="O236" si="336">N236*0.19</f>
        <v>245563.02521008404</v>
      </c>
      <c r="P236" s="95">
        <v>1538000</v>
      </c>
      <c r="Q236" s="145">
        <f t="shared" ref="Q236" si="337">S236/1.19</f>
        <v>1306722.6890756304</v>
      </c>
      <c r="R236" s="135">
        <f t="shared" ref="R236" si="338">Q236*0.19</f>
        <v>248277.31092436978</v>
      </c>
      <c r="S236" s="95">
        <v>1555000</v>
      </c>
      <c r="T236" s="69"/>
      <c r="U236" s="69"/>
      <c r="V236" s="69"/>
      <c r="W236" s="69"/>
      <c r="X236" s="69"/>
      <c r="Y236" s="69"/>
    </row>
    <row r="237" spans="1:25" s="58" customFormat="1" ht="15" outlineLevel="1" x14ac:dyDescent="0.25">
      <c r="A237" s="89" t="s">
        <v>411</v>
      </c>
      <c r="B237" s="96" t="s">
        <v>605</v>
      </c>
      <c r="C237" s="96" t="s">
        <v>605</v>
      </c>
      <c r="D237" s="182" t="s">
        <v>605</v>
      </c>
      <c r="E237" s="96" t="s">
        <v>605</v>
      </c>
      <c r="F237" s="96" t="s">
        <v>605</v>
      </c>
      <c r="G237" s="96" t="s">
        <v>605</v>
      </c>
      <c r="H237" s="96" t="s">
        <v>605</v>
      </c>
      <c r="I237" s="96" t="s">
        <v>605</v>
      </c>
      <c r="J237" s="123" t="s">
        <v>605</v>
      </c>
      <c r="K237" s="96" t="s">
        <v>605</v>
      </c>
      <c r="L237" s="96" t="s">
        <v>605</v>
      </c>
      <c r="M237" s="109" t="s">
        <v>605</v>
      </c>
      <c r="N237" s="96" t="s">
        <v>605</v>
      </c>
      <c r="O237" s="96" t="s">
        <v>605</v>
      </c>
      <c r="P237" s="96" t="s">
        <v>605</v>
      </c>
      <c r="Q237" s="96" t="s">
        <v>605</v>
      </c>
      <c r="R237" s="96" t="s">
        <v>605</v>
      </c>
      <c r="S237" s="96" t="s">
        <v>605</v>
      </c>
      <c r="T237" s="69"/>
      <c r="U237" s="69"/>
      <c r="V237" s="69"/>
      <c r="W237" s="69"/>
      <c r="X237" s="69"/>
      <c r="Y237" s="69"/>
    </row>
    <row r="238" spans="1:25" s="58" customFormat="1" ht="15" outlineLevel="1" x14ac:dyDescent="0.25">
      <c r="A238" s="89" t="s">
        <v>412</v>
      </c>
      <c r="B238" s="96" t="s">
        <v>605</v>
      </c>
      <c r="C238" s="96" t="s">
        <v>605</v>
      </c>
      <c r="D238" s="182" t="s">
        <v>605</v>
      </c>
      <c r="E238" s="96" t="s">
        <v>605</v>
      </c>
      <c r="F238" s="96" t="s">
        <v>605</v>
      </c>
      <c r="G238" s="96" t="s">
        <v>605</v>
      </c>
      <c r="H238" s="96" t="s">
        <v>605</v>
      </c>
      <c r="I238" s="96" t="s">
        <v>605</v>
      </c>
      <c r="J238" s="123" t="s">
        <v>605</v>
      </c>
      <c r="K238" s="96" t="s">
        <v>605</v>
      </c>
      <c r="L238" s="96" t="s">
        <v>605</v>
      </c>
      <c r="M238" s="109" t="s">
        <v>605</v>
      </c>
      <c r="N238" s="96" t="s">
        <v>605</v>
      </c>
      <c r="O238" s="96" t="s">
        <v>605</v>
      </c>
      <c r="P238" s="96" t="s">
        <v>605</v>
      </c>
      <c r="Q238" s="96" t="s">
        <v>605</v>
      </c>
      <c r="R238" s="96" t="s">
        <v>605</v>
      </c>
      <c r="S238" s="96" t="s">
        <v>605</v>
      </c>
      <c r="T238" s="69"/>
      <c r="U238" s="69"/>
      <c r="V238" s="69"/>
      <c r="W238" s="69"/>
      <c r="X238" s="69"/>
      <c r="Y238" s="69"/>
    </row>
    <row r="239" spans="1:25" s="58" customFormat="1" ht="15" outlineLevel="1" x14ac:dyDescent="0.25">
      <c r="A239" s="89" t="s">
        <v>413</v>
      </c>
      <c r="B239" s="145">
        <v>177310.9243697479</v>
      </c>
      <c r="C239" s="135">
        <f t="shared" ref="C239:C252" si="339">B239*0.19</f>
        <v>33689.075630252104</v>
      </c>
      <c r="D239" s="181">
        <f t="shared" ref="D239:D242" si="340">+B239+C239</f>
        <v>211000</v>
      </c>
      <c r="E239" s="145">
        <v>189075.63025210085</v>
      </c>
      <c r="F239" s="135">
        <f t="shared" ref="F239:F252" si="341">E239*0.19</f>
        <v>35924.36974789916</v>
      </c>
      <c r="G239" s="105">
        <f t="shared" si="311"/>
        <v>225000</v>
      </c>
      <c r="H239" s="145">
        <v>109243.6974789916</v>
      </c>
      <c r="I239" s="135">
        <f t="shared" ref="I239:I271" si="342">H239*0.19</f>
        <v>20756.302521008405</v>
      </c>
      <c r="J239" s="122">
        <f t="shared" ref="J239:J242" si="343">+H239+I239</f>
        <v>130000</v>
      </c>
      <c r="K239" s="145">
        <f t="shared" ref="K239:K242" si="344">M239/1.19</f>
        <v>279831.93277310923</v>
      </c>
      <c r="L239" s="135">
        <f t="shared" ref="L239:L252" si="345">K239*0.19</f>
        <v>53168.067226890758</v>
      </c>
      <c r="M239" s="108">
        <v>333000</v>
      </c>
      <c r="N239" s="145">
        <f t="shared" ref="N239:N242" si="346">P239/1.19</f>
        <v>199159.66386554623</v>
      </c>
      <c r="O239" s="135">
        <f t="shared" ref="O239:O242" si="347">N239*0.19</f>
        <v>37840.336134453784</v>
      </c>
      <c r="P239" s="95">
        <v>237000</v>
      </c>
      <c r="Q239" s="145">
        <f t="shared" ref="Q239:Q242" si="348">S239/1.19</f>
        <v>200840.3361344538</v>
      </c>
      <c r="R239" s="135">
        <f t="shared" ref="R239:R242" si="349">Q239*0.19</f>
        <v>38159.663865546223</v>
      </c>
      <c r="S239" s="95">
        <v>239000</v>
      </c>
      <c r="T239" s="69"/>
      <c r="U239" s="69"/>
      <c r="V239" s="69"/>
      <c r="W239" s="69"/>
      <c r="X239" s="69"/>
      <c r="Y239" s="69"/>
    </row>
    <row r="240" spans="1:25" s="58" customFormat="1" ht="15" outlineLevel="1" x14ac:dyDescent="0.25">
      <c r="A240" s="89" t="s">
        <v>414</v>
      </c>
      <c r="B240" s="145">
        <v>177310.9243697479</v>
      </c>
      <c r="C240" s="135">
        <f t="shared" si="339"/>
        <v>33689.075630252104</v>
      </c>
      <c r="D240" s="181">
        <f t="shared" si="340"/>
        <v>211000</v>
      </c>
      <c r="E240" s="145">
        <v>189075.63025210085</v>
      </c>
      <c r="F240" s="135">
        <f t="shared" si="341"/>
        <v>35924.36974789916</v>
      </c>
      <c r="G240" s="105">
        <f t="shared" si="311"/>
        <v>225000</v>
      </c>
      <c r="H240" s="145">
        <v>109243.6974789916</v>
      </c>
      <c r="I240" s="135">
        <f t="shared" si="342"/>
        <v>20756.302521008405</v>
      </c>
      <c r="J240" s="122">
        <f t="shared" si="343"/>
        <v>130000</v>
      </c>
      <c r="K240" s="145">
        <f t="shared" si="344"/>
        <v>378151.26050420169</v>
      </c>
      <c r="L240" s="135">
        <f t="shared" si="345"/>
        <v>71848.73949579832</v>
      </c>
      <c r="M240" s="108">
        <v>450000</v>
      </c>
      <c r="N240" s="145">
        <f t="shared" si="346"/>
        <v>268907.56302521011</v>
      </c>
      <c r="O240" s="135">
        <f t="shared" si="347"/>
        <v>51092.436974789918</v>
      </c>
      <c r="P240" s="95">
        <v>320000</v>
      </c>
      <c r="Q240" s="145">
        <f t="shared" si="348"/>
        <v>271428.57142857142</v>
      </c>
      <c r="R240" s="135">
        <f t="shared" si="349"/>
        <v>51571.428571428572</v>
      </c>
      <c r="S240" s="95">
        <v>323000</v>
      </c>
      <c r="T240" s="69"/>
      <c r="U240" s="69"/>
      <c r="V240" s="69"/>
      <c r="W240" s="69"/>
      <c r="X240" s="69"/>
      <c r="Y240" s="69"/>
    </row>
    <row r="241" spans="1:25" s="58" customFormat="1" ht="15" outlineLevel="1" x14ac:dyDescent="0.25">
      <c r="A241" s="89" t="s">
        <v>415</v>
      </c>
      <c r="B241" s="145">
        <v>177310.9243697479</v>
      </c>
      <c r="C241" s="135">
        <f t="shared" si="339"/>
        <v>33689.075630252104</v>
      </c>
      <c r="D241" s="181">
        <f t="shared" si="340"/>
        <v>211000</v>
      </c>
      <c r="E241" s="145">
        <v>189075.63025210085</v>
      </c>
      <c r="F241" s="135">
        <f t="shared" si="341"/>
        <v>35924.36974789916</v>
      </c>
      <c r="G241" s="105">
        <f t="shared" si="311"/>
        <v>225000</v>
      </c>
      <c r="H241" s="145">
        <v>109243.6974789916</v>
      </c>
      <c r="I241" s="135">
        <f t="shared" si="342"/>
        <v>20756.302521008405</v>
      </c>
      <c r="J241" s="122">
        <f t="shared" si="343"/>
        <v>130000</v>
      </c>
      <c r="K241" s="145">
        <f t="shared" si="344"/>
        <v>279831.93277310923</v>
      </c>
      <c r="L241" s="135">
        <f t="shared" si="345"/>
        <v>53168.067226890758</v>
      </c>
      <c r="M241" s="108">
        <v>333000</v>
      </c>
      <c r="N241" s="145">
        <f t="shared" si="346"/>
        <v>199159.66386554623</v>
      </c>
      <c r="O241" s="135">
        <f t="shared" si="347"/>
        <v>37840.336134453784</v>
      </c>
      <c r="P241" s="95">
        <v>237000</v>
      </c>
      <c r="Q241" s="145">
        <f t="shared" si="348"/>
        <v>200840.3361344538</v>
      </c>
      <c r="R241" s="135">
        <f t="shared" si="349"/>
        <v>38159.663865546223</v>
      </c>
      <c r="S241" s="95">
        <v>239000</v>
      </c>
      <c r="T241" s="69"/>
      <c r="U241" s="69"/>
      <c r="V241" s="69"/>
      <c r="W241" s="69"/>
      <c r="X241" s="69"/>
      <c r="Y241" s="69"/>
    </row>
    <row r="242" spans="1:25" s="58" customFormat="1" ht="15" outlineLevel="1" x14ac:dyDescent="0.25">
      <c r="A242" s="89" t="s">
        <v>416</v>
      </c>
      <c r="B242" s="145">
        <v>177310.9243697479</v>
      </c>
      <c r="C242" s="135">
        <f t="shared" si="339"/>
        <v>33689.075630252104</v>
      </c>
      <c r="D242" s="181">
        <f t="shared" si="340"/>
        <v>211000</v>
      </c>
      <c r="E242" s="145">
        <v>189075.63025210085</v>
      </c>
      <c r="F242" s="135">
        <f t="shared" si="341"/>
        <v>35924.36974789916</v>
      </c>
      <c r="G242" s="105">
        <f t="shared" si="311"/>
        <v>225000</v>
      </c>
      <c r="H242" s="145">
        <v>109243.6974789916</v>
      </c>
      <c r="I242" s="135">
        <f t="shared" si="342"/>
        <v>20756.302521008405</v>
      </c>
      <c r="J242" s="122">
        <f t="shared" si="343"/>
        <v>130000</v>
      </c>
      <c r="K242" s="145">
        <f t="shared" si="344"/>
        <v>378151.26050420169</v>
      </c>
      <c r="L242" s="135">
        <f t="shared" si="345"/>
        <v>71848.73949579832</v>
      </c>
      <c r="M242" s="108">
        <v>450000</v>
      </c>
      <c r="N242" s="145">
        <f t="shared" si="346"/>
        <v>268907.56302521011</v>
      </c>
      <c r="O242" s="135">
        <f t="shared" si="347"/>
        <v>51092.436974789918</v>
      </c>
      <c r="P242" s="95">
        <v>320000</v>
      </c>
      <c r="Q242" s="145">
        <f t="shared" si="348"/>
        <v>271428.57142857142</v>
      </c>
      <c r="R242" s="135">
        <f t="shared" si="349"/>
        <v>51571.428571428572</v>
      </c>
      <c r="S242" s="95">
        <v>323000</v>
      </c>
      <c r="T242" s="69"/>
      <c r="U242" s="69"/>
      <c r="V242" s="69"/>
      <c r="W242" s="69"/>
      <c r="X242" s="69"/>
      <c r="Y242" s="69"/>
    </row>
    <row r="243" spans="1:25" s="58" customFormat="1" ht="15" outlineLevel="1" x14ac:dyDescent="0.25">
      <c r="A243" s="89" t="s">
        <v>417</v>
      </c>
      <c r="B243" s="96" t="s">
        <v>605</v>
      </c>
      <c r="C243" s="96" t="s">
        <v>605</v>
      </c>
      <c r="D243" s="182" t="s">
        <v>605</v>
      </c>
      <c r="E243" s="96" t="s">
        <v>605</v>
      </c>
      <c r="F243" s="96" t="s">
        <v>605</v>
      </c>
      <c r="G243" s="96" t="s">
        <v>605</v>
      </c>
      <c r="H243" s="96" t="s">
        <v>605</v>
      </c>
      <c r="I243" s="96" t="s">
        <v>605</v>
      </c>
      <c r="J243" s="123" t="s">
        <v>605</v>
      </c>
      <c r="K243" s="96" t="s">
        <v>605</v>
      </c>
      <c r="L243" s="96" t="s">
        <v>605</v>
      </c>
      <c r="M243" s="109" t="s">
        <v>605</v>
      </c>
      <c r="N243" s="96" t="s">
        <v>605</v>
      </c>
      <c r="O243" s="96" t="s">
        <v>605</v>
      </c>
      <c r="P243" s="96" t="s">
        <v>605</v>
      </c>
      <c r="Q243" s="96" t="s">
        <v>605</v>
      </c>
      <c r="R243" s="96" t="s">
        <v>605</v>
      </c>
      <c r="S243" s="96" t="s">
        <v>605</v>
      </c>
      <c r="T243" s="69"/>
      <c r="U243" s="69"/>
      <c r="V243" s="69"/>
      <c r="W243" s="69"/>
      <c r="X243" s="69"/>
      <c r="Y243" s="69"/>
    </row>
    <row r="244" spans="1:25" s="58" customFormat="1" ht="15" outlineLevel="1" x14ac:dyDescent="0.25">
      <c r="A244" s="89" t="s">
        <v>418</v>
      </c>
      <c r="B244" s="145">
        <v>13445.378151260506</v>
      </c>
      <c r="C244" s="135">
        <f t="shared" si="339"/>
        <v>2554.6218487394963</v>
      </c>
      <c r="D244" s="181">
        <f t="shared" ref="D244:D249" si="350">+B244+C244</f>
        <v>16000.000000000002</v>
      </c>
      <c r="E244" s="145">
        <v>13445.378151260506</v>
      </c>
      <c r="F244" s="135">
        <f t="shared" si="341"/>
        <v>2554.6218487394963</v>
      </c>
      <c r="G244" s="105">
        <f t="shared" si="311"/>
        <v>16000.000000000002</v>
      </c>
      <c r="H244" s="145">
        <v>13445.378151260506</v>
      </c>
      <c r="I244" s="135">
        <f t="shared" si="342"/>
        <v>2554.6218487394963</v>
      </c>
      <c r="J244" s="122">
        <f t="shared" ref="J244:J253" si="351">+H244+I244</f>
        <v>16000.000000000002</v>
      </c>
      <c r="K244" s="145">
        <f t="shared" ref="K244:K252" si="352">M244/1.19</f>
        <v>13445.378151260506</v>
      </c>
      <c r="L244" s="135">
        <f t="shared" si="345"/>
        <v>2554.6218487394963</v>
      </c>
      <c r="M244" s="108">
        <v>16000</v>
      </c>
      <c r="N244" s="145">
        <f t="shared" ref="N244:N252" si="353">P244/1.19</f>
        <v>13445.378151260506</v>
      </c>
      <c r="O244" s="135">
        <f t="shared" ref="O244:O252" si="354">N244*0.19</f>
        <v>2554.6218487394963</v>
      </c>
      <c r="P244" s="95">
        <v>16000</v>
      </c>
      <c r="Q244" s="145">
        <f t="shared" ref="Q244:Q252" si="355">S244/1.19</f>
        <v>13445.378151260506</v>
      </c>
      <c r="R244" s="135">
        <f t="shared" ref="R244:R252" si="356">Q244*0.19</f>
        <v>2554.6218487394963</v>
      </c>
      <c r="S244" s="95">
        <v>16000</v>
      </c>
      <c r="T244" s="69"/>
      <c r="U244" s="69"/>
      <c r="V244" s="69"/>
      <c r="W244" s="69"/>
      <c r="X244" s="69"/>
      <c r="Y244" s="69"/>
    </row>
    <row r="245" spans="1:25" s="58" customFormat="1" ht="15" outlineLevel="1" x14ac:dyDescent="0.25">
      <c r="A245" s="89" t="s">
        <v>419</v>
      </c>
      <c r="B245" s="145">
        <v>158823.5294117647</v>
      </c>
      <c r="C245" s="135">
        <f t="shared" si="339"/>
        <v>30176.470588235294</v>
      </c>
      <c r="D245" s="181">
        <f t="shared" si="350"/>
        <v>189000</v>
      </c>
      <c r="E245" s="145">
        <v>110924.36974789917</v>
      </c>
      <c r="F245" s="135">
        <f t="shared" si="341"/>
        <v>21075.630252100844</v>
      </c>
      <c r="G245" s="105">
        <f t="shared" si="311"/>
        <v>132000</v>
      </c>
      <c r="H245" s="145">
        <v>173109.24369747899</v>
      </c>
      <c r="I245" s="135">
        <f t="shared" si="342"/>
        <v>32890.756302521011</v>
      </c>
      <c r="J245" s="122">
        <f t="shared" si="351"/>
        <v>206000</v>
      </c>
      <c r="K245" s="145">
        <f t="shared" si="352"/>
        <v>165546.21848739497</v>
      </c>
      <c r="L245" s="135">
        <f t="shared" si="345"/>
        <v>31453.781512605045</v>
      </c>
      <c r="M245" s="108">
        <v>197000</v>
      </c>
      <c r="N245" s="145">
        <f t="shared" si="353"/>
        <v>117647.05882352941</v>
      </c>
      <c r="O245" s="135">
        <f t="shared" si="354"/>
        <v>22352.941176470587</v>
      </c>
      <c r="P245" s="95">
        <v>140000</v>
      </c>
      <c r="Q245" s="145">
        <f t="shared" si="355"/>
        <v>118487.3949579832</v>
      </c>
      <c r="R245" s="135">
        <f t="shared" si="356"/>
        <v>22512.605042016807</v>
      </c>
      <c r="S245" s="95">
        <v>141000</v>
      </c>
      <c r="T245" s="69"/>
      <c r="U245" s="69"/>
      <c r="V245" s="69"/>
      <c r="W245" s="69"/>
      <c r="X245" s="69"/>
      <c r="Y245" s="69"/>
    </row>
    <row r="246" spans="1:25" s="58" customFormat="1" ht="15" outlineLevel="1" x14ac:dyDescent="0.25">
      <c r="A246" s="89" t="s">
        <v>420</v>
      </c>
      <c r="B246" s="145">
        <v>432773.10924369749</v>
      </c>
      <c r="C246" s="135">
        <f t="shared" si="339"/>
        <v>82226.890756302528</v>
      </c>
      <c r="D246" s="181">
        <f t="shared" si="350"/>
        <v>515000</v>
      </c>
      <c r="E246" s="145">
        <v>301680.6722689076</v>
      </c>
      <c r="F246" s="135">
        <f t="shared" si="341"/>
        <v>57319.327731092446</v>
      </c>
      <c r="G246" s="105">
        <f t="shared" si="311"/>
        <v>359000.00000000006</v>
      </c>
      <c r="H246" s="145">
        <v>455462.18487394962</v>
      </c>
      <c r="I246" s="135">
        <f t="shared" si="342"/>
        <v>86537.815126050424</v>
      </c>
      <c r="J246" s="122">
        <f t="shared" si="351"/>
        <v>542000</v>
      </c>
      <c r="K246" s="145">
        <f t="shared" si="352"/>
        <v>588235.29411764711</v>
      </c>
      <c r="L246" s="135">
        <f t="shared" si="345"/>
        <v>111764.70588235295</v>
      </c>
      <c r="M246" s="108">
        <v>700000</v>
      </c>
      <c r="N246" s="145">
        <f t="shared" si="353"/>
        <v>417647.05882352946</v>
      </c>
      <c r="O246" s="135">
        <f t="shared" si="354"/>
        <v>79352.941176470602</v>
      </c>
      <c r="P246" s="95">
        <v>497000</v>
      </c>
      <c r="Q246" s="145">
        <f t="shared" si="355"/>
        <v>422689.07563025213</v>
      </c>
      <c r="R246" s="135">
        <f t="shared" si="356"/>
        <v>80310.924369747911</v>
      </c>
      <c r="S246" s="95">
        <v>503000</v>
      </c>
      <c r="T246" s="69"/>
      <c r="U246" s="69"/>
      <c r="V246" s="69"/>
      <c r="W246" s="69"/>
      <c r="X246" s="69"/>
      <c r="Y246" s="69"/>
    </row>
    <row r="247" spans="1:25" s="58" customFormat="1" ht="15" outlineLevel="1" x14ac:dyDescent="0.25">
      <c r="A247" s="89" t="s">
        <v>421</v>
      </c>
      <c r="B247" s="145">
        <v>26890.756302521011</v>
      </c>
      <c r="C247" s="135">
        <f t="shared" si="339"/>
        <v>5109.2436974789925</v>
      </c>
      <c r="D247" s="181">
        <f t="shared" si="350"/>
        <v>32000.000000000004</v>
      </c>
      <c r="E247" s="145">
        <v>77310.924369747896</v>
      </c>
      <c r="F247" s="135">
        <f t="shared" si="341"/>
        <v>14689.0756302521</v>
      </c>
      <c r="G247" s="105">
        <f t="shared" si="311"/>
        <v>92000</v>
      </c>
      <c r="H247" s="145">
        <v>127731.0924369748</v>
      </c>
      <c r="I247" s="135">
        <f t="shared" si="342"/>
        <v>24268.907563025212</v>
      </c>
      <c r="J247" s="122">
        <f t="shared" si="351"/>
        <v>152000</v>
      </c>
      <c r="K247" s="145">
        <f t="shared" si="352"/>
        <v>158823.5294117647</v>
      </c>
      <c r="L247" s="135">
        <f t="shared" si="345"/>
        <v>30176.470588235294</v>
      </c>
      <c r="M247" s="108">
        <v>189000</v>
      </c>
      <c r="N247" s="145">
        <f t="shared" si="353"/>
        <v>113445.37815126051</v>
      </c>
      <c r="O247" s="135">
        <f t="shared" si="354"/>
        <v>21554.621848739498</v>
      </c>
      <c r="P247" s="95">
        <v>135000</v>
      </c>
      <c r="Q247" s="145">
        <f t="shared" si="355"/>
        <v>114285.71428571429</v>
      </c>
      <c r="R247" s="135">
        <f t="shared" si="356"/>
        <v>21714.285714285714</v>
      </c>
      <c r="S247" s="95">
        <v>136000</v>
      </c>
      <c r="T247" s="69"/>
      <c r="U247" s="69"/>
      <c r="V247" s="69"/>
      <c r="W247" s="69"/>
      <c r="X247" s="69"/>
      <c r="Y247" s="69"/>
    </row>
    <row r="248" spans="1:25" s="58" customFormat="1" ht="31.2" outlineLevel="1" x14ac:dyDescent="0.3">
      <c r="A248" s="89" t="s">
        <v>562</v>
      </c>
      <c r="B248" s="145">
        <v>1000840.3361344538</v>
      </c>
      <c r="C248" s="135">
        <f t="shared" si="339"/>
        <v>190159.66386554623</v>
      </c>
      <c r="D248" s="181">
        <f t="shared" si="350"/>
        <v>1191000</v>
      </c>
      <c r="E248" s="145">
        <v>789075.63025210088</v>
      </c>
      <c r="F248" s="135">
        <f t="shared" si="341"/>
        <v>149924.36974789918</v>
      </c>
      <c r="G248" s="105">
        <f t="shared" si="311"/>
        <v>939000</v>
      </c>
      <c r="H248" s="145">
        <v>714285.71428571432</v>
      </c>
      <c r="I248" s="135">
        <f t="shared" si="342"/>
        <v>135714.28571428571</v>
      </c>
      <c r="J248" s="122">
        <f t="shared" si="351"/>
        <v>850000</v>
      </c>
      <c r="K248" s="145">
        <f t="shared" si="352"/>
        <v>891596.63865546219</v>
      </c>
      <c r="L248" s="135">
        <f t="shared" si="345"/>
        <v>169403.36134453781</v>
      </c>
      <c r="M248" s="108">
        <v>1061000</v>
      </c>
      <c r="N248" s="145">
        <f t="shared" si="353"/>
        <v>866386.55462184874</v>
      </c>
      <c r="O248" s="135">
        <f t="shared" si="354"/>
        <v>164613.44537815126</v>
      </c>
      <c r="P248" s="95">
        <v>1031000</v>
      </c>
      <c r="Q248" s="145">
        <f t="shared" si="355"/>
        <v>875630.25210084033</v>
      </c>
      <c r="R248" s="135">
        <f t="shared" si="356"/>
        <v>166369.74789915967</v>
      </c>
      <c r="S248" s="95">
        <v>1042000</v>
      </c>
      <c r="T248" s="69"/>
      <c r="U248" s="69"/>
      <c r="V248" s="69"/>
      <c r="W248" s="69"/>
      <c r="X248" s="69"/>
      <c r="Y248" s="69"/>
    </row>
    <row r="249" spans="1:25" s="58" customFormat="1" ht="15" outlineLevel="1" x14ac:dyDescent="0.25">
      <c r="A249" s="89" t="s">
        <v>422</v>
      </c>
      <c r="B249" s="145">
        <v>345378.15126050421</v>
      </c>
      <c r="C249" s="135">
        <f t="shared" si="339"/>
        <v>65621.848739495807</v>
      </c>
      <c r="D249" s="181">
        <f t="shared" si="350"/>
        <v>411000</v>
      </c>
      <c r="E249" s="145">
        <v>259663.8655462185</v>
      </c>
      <c r="F249" s="135">
        <f t="shared" si="341"/>
        <v>49336.134453781517</v>
      </c>
      <c r="G249" s="105">
        <f t="shared" si="311"/>
        <v>309000</v>
      </c>
      <c r="H249" s="145">
        <v>838655.46218487399</v>
      </c>
      <c r="I249" s="135">
        <f t="shared" si="342"/>
        <v>159344.53781512607</v>
      </c>
      <c r="J249" s="122">
        <f t="shared" si="351"/>
        <v>998000</v>
      </c>
      <c r="K249" s="145">
        <f t="shared" si="352"/>
        <v>1044537.8151260505</v>
      </c>
      <c r="L249" s="135">
        <f t="shared" si="345"/>
        <v>198462.18487394959</v>
      </c>
      <c r="M249" s="108">
        <v>1243000</v>
      </c>
      <c r="N249" s="145">
        <f t="shared" si="353"/>
        <v>742016.80672268907</v>
      </c>
      <c r="O249" s="135">
        <f t="shared" si="354"/>
        <v>140983.19327731093</v>
      </c>
      <c r="P249" s="95">
        <v>883000</v>
      </c>
      <c r="Q249" s="145">
        <f t="shared" si="355"/>
        <v>749579.83193277312</v>
      </c>
      <c r="R249" s="135">
        <f t="shared" si="356"/>
        <v>142420.16806722688</v>
      </c>
      <c r="S249" s="95">
        <v>892000</v>
      </c>
      <c r="T249" s="69"/>
      <c r="U249" s="69"/>
      <c r="V249" s="69"/>
      <c r="W249" s="69"/>
      <c r="X249" s="69"/>
      <c r="Y249" s="69"/>
    </row>
    <row r="250" spans="1:25" s="58" customFormat="1" ht="15" outlineLevel="1" x14ac:dyDescent="0.25">
      <c r="A250" s="89" t="s">
        <v>423</v>
      </c>
      <c r="B250" s="96" t="s">
        <v>605</v>
      </c>
      <c r="C250" s="96" t="s">
        <v>605</v>
      </c>
      <c r="D250" s="182" t="s">
        <v>605</v>
      </c>
      <c r="E250" s="96" t="s">
        <v>605</v>
      </c>
      <c r="F250" s="96" t="s">
        <v>605</v>
      </c>
      <c r="G250" s="96" t="s">
        <v>605</v>
      </c>
      <c r="H250" s="145">
        <v>625210.08403361344</v>
      </c>
      <c r="I250" s="135">
        <f t="shared" si="342"/>
        <v>118789.91596638656</v>
      </c>
      <c r="J250" s="122">
        <f t="shared" si="351"/>
        <v>744000</v>
      </c>
      <c r="K250" s="145">
        <f t="shared" si="352"/>
        <v>779831.93277310929</v>
      </c>
      <c r="L250" s="135">
        <f t="shared" si="345"/>
        <v>148168.06722689077</v>
      </c>
      <c r="M250" s="108">
        <v>928000</v>
      </c>
      <c r="N250" s="145">
        <f t="shared" si="353"/>
        <v>553781.51260504208</v>
      </c>
      <c r="O250" s="135">
        <f t="shared" si="354"/>
        <v>105218.48739495799</v>
      </c>
      <c r="P250" s="95">
        <v>659000</v>
      </c>
      <c r="Q250" s="145">
        <f t="shared" si="355"/>
        <v>559663.86554621847</v>
      </c>
      <c r="R250" s="135">
        <f t="shared" si="356"/>
        <v>106336.13445378152</v>
      </c>
      <c r="S250" s="95">
        <v>666000</v>
      </c>
      <c r="T250" s="69"/>
      <c r="U250" s="69"/>
      <c r="V250" s="69"/>
      <c r="W250" s="69"/>
      <c r="X250" s="69"/>
      <c r="Y250" s="69"/>
    </row>
    <row r="251" spans="1:25" s="58" customFormat="1" ht="30.6" outlineLevel="1" x14ac:dyDescent="0.3">
      <c r="A251" s="89" t="s">
        <v>567</v>
      </c>
      <c r="B251" s="145">
        <v>313445.37815126049</v>
      </c>
      <c r="C251" s="135">
        <f t="shared" si="339"/>
        <v>59554.621848739494</v>
      </c>
      <c r="D251" s="181">
        <f t="shared" ref="D251:D252" si="357">+B251+C251</f>
        <v>373000</v>
      </c>
      <c r="E251" s="145">
        <v>225210.08403361344</v>
      </c>
      <c r="F251" s="135">
        <f t="shared" si="341"/>
        <v>42789.915966386558</v>
      </c>
      <c r="G251" s="105">
        <f t="shared" si="311"/>
        <v>268000</v>
      </c>
      <c r="H251" s="145">
        <v>625210.08403361344</v>
      </c>
      <c r="I251" s="135">
        <f t="shared" si="342"/>
        <v>118789.91596638656</v>
      </c>
      <c r="J251" s="122">
        <f t="shared" si="351"/>
        <v>744000</v>
      </c>
      <c r="K251" s="145">
        <f t="shared" si="352"/>
        <v>779831.93277310929</v>
      </c>
      <c r="L251" s="135">
        <f t="shared" si="345"/>
        <v>148168.06722689077</v>
      </c>
      <c r="M251" s="108">
        <v>928000</v>
      </c>
      <c r="N251" s="145">
        <f t="shared" si="353"/>
        <v>553781.51260504208</v>
      </c>
      <c r="O251" s="135">
        <f t="shared" si="354"/>
        <v>105218.48739495799</v>
      </c>
      <c r="P251" s="95">
        <v>659000</v>
      </c>
      <c r="Q251" s="145">
        <f t="shared" si="355"/>
        <v>559663.86554621847</v>
      </c>
      <c r="R251" s="135">
        <f t="shared" si="356"/>
        <v>106336.13445378152</v>
      </c>
      <c r="S251" s="95">
        <v>666000</v>
      </c>
      <c r="T251" s="69"/>
      <c r="U251" s="69"/>
      <c r="V251" s="69"/>
      <c r="W251" s="69"/>
      <c r="X251" s="69"/>
      <c r="Y251" s="69"/>
    </row>
    <row r="252" spans="1:25" s="58" customFormat="1" ht="15" outlineLevel="1" x14ac:dyDescent="0.25">
      <c r="A252" s="89" t="s">
        <v>424</v>
      </c>
      <c r="B252" s="145">
        <v>222689.0756302521</v>
      </c>
      <c r="C252" s="135">
        <f t="shared" si="339"/>
        <v>42310.924369747903</v>
      </c>
      <c r="D252" s="181">
        <f t="shared" si="357"/>
        <v>265000</v>
      </c>
      <c r="E252" s="145">
        <v>167226.89075630254</v>
      </c>
      <c r="F252" s="135">
        <f t="shared" si="341"/>
        <v>31773.109243697483</v>
      </c>
      <c r="G252" s="105">
        <f t="shared" si="311"/>
        <v>199000.00000000003</v>
      </c>
      <c r="H252" s="145">
        <v>1567226.8907563025</v>
      </c>
      <c r="I252" s="135">
        <f t="shared" si="342"/>
        <v>297773.10924369749</v>
      </c>
      <c r="J252" s="122">
        <f t="shared" si="351"/>
        <v>1865000</v>
      </c>
      <c r="K252" s="145">
        <f t="shared" si="352"/>
        <v>1954621.848739496</v>
      </c>
      <c r="L252" s="135">
        <f t="shared" si="345"/>
        <v>371378.15126050427</v>
      </c>
      <c r="M252" s="108">
        <v>2326000</v>
      </c>
      <c r="N252" s="145">
        <f t="shared" si="353"/>
        <v>1388235.2941176472</v>
      </c>
      <c r="O252" s="135">
        <f t="shared" si="354"/>
        <v>263764.70588235295</v>
      </c>
      <c r="P252" s="95">
        <v>1652000</v>
      </c>
      <c r="Q252" s="145">
        <f t="shared" si="355"/>
        <v>1403361.3445378151</v>
      </c>
      <c r="R252" s="135">
        <f t="shared" si="356"/>
        <v>266638.65546218486</v>
      </c>
      <c r="S252" s="95">
        <v>1670000</v>
      </c>
      <c r="T252" s="69"/>
      <c r="U252" s="69"/>
      <c r="V252" s="69"/>
      <c r="W252" s="69"/>
      <c r="X252" s="69"/>
      <c r="Y252" s="69"/>
    </row>
    <row r="253" spans="1:25" s="58" customFormat="1" ht="15" outlineLevel="1" x14ac:dyDescent="0.25">
      <c r="A253" s="89" t="s">
        <v>425</v>
      </c>
      <c r="B253" s="96" t="s">
        <v>605</v>
      </c>
      <c r="C253" s="96" t="s">
        <v>605</v>
      </c>
      <c r="D253" s="182" t="s">
        <v>605</v>
      </c>
      <c r="E253" s="96" t="s">
        <v>605</v>
      </c>
      <c r="F253" s="96" t="s">
        <v>605</v>
      </c>
      <c r="G253" s="96" t="s">
        <v>605</v>
      </c>
      <c r="H253" s="145">
        <v>255462.18487394959</v>
      </c>
      <c r="I253" s="135">
        <f t="shared" si="342"/>
        <v>48537.815126050424</v>
      </c>
      <c r="J253" s="122">
        <f t="shared" si="351"/>
        <v>304000</v>
      </c>
      <c r="K253" s="96" t="s">
        <v>605</v>
      </c>
      <c r="L253" s="96" t="s">
        <v>605</v>
      </c>
      <c r="M253" s="109" t="s">
        <v>605</v>
      </c>
      <c r="N253" s="96" t="s">
        <v>605</v>
      </c>
      <c r="O253" s="96" t="s">
        <v>605</v>
      </c>
      <c r="P253" s="96" t="s">
        <v>605</v>
      </c>
      <c r="Q253" s="96" t="s">
        <v>605</v>
      </c>
      <c r="R253" s="96" t="s">
        <v>605</v>
      </c>
      <c r="S253" s="96" t="s">
        <v>605</v>
      </c>
      <c r="T253" s="69"/>
      <c r="U253" s="69"/>
      <c r="V253" s="69"/>
      <c r="W253" s="69"/>
      <c r="X253" s="69"/>
      <c r="Y253" s="69"/>
    </row>
    <row r="254" spans="1:25" s="58" customFormat="1" ht="15" outlineLevel="1" x14ac:dyDescent="0.25">
      <c r="A254" s="89" t="s">
        <v>426</v>
      </c>
      <c r="B254" s="96" t="s">
        <v>605</v>
      </c>
      <c r="C254" s="96" t="s">
        <v>605</v>
      </c>
      <c r="D254" s="182" t="s">
        <v>605</v>
      </c>
      <c r="E254" s="96" t="s">
        <v>605</v>
      </c>
      <c r="F254" s="96" t="s">
        <v>605</v>
      </c>
      <c r="G254" s="96" t="s">
        <v>605</v>
      </c>
      <c r="H254" s="96" t="s">
        <v>605</v>
      </c>
      <c r="I254" s="96" t="s">
        <v>605</v>
      </c>
      <c r="J254" s="123" t="s">
        <v>605</v>
      </c>
      <c r="K254" s="96" t="s">
        <v>605</v>
      </c>
      <c r="L254" s="96" t="s">
        <v>605</v>
      </c>
      <c r="M254" s="109" t="s">
        <v>605</v>
      </c>
      <c r="N254" s="96" t="s">
        <v>605</v>
      </c>
      <c r="O254" s="96" t="s">
        <v>605</v>
      </c>
      <c r="P254" s="96" t="s">
        <v>605</v>
      </c>
      <c r="Q254" s="96" t="s">
        <v>605</v>
      </c>
      <c r="R254" s="96" t="s">
        <v>605</v>
      </c>
      <c r="S254" s="96" t="s">
        <v>605</v>
      </c>
      <c r="T254" s="69"/>
      <c r="U254" s="69"/>
      <c r="V254" s="69"/>
      <c r="W254" s="69"/>
      <c r="X254" s="69"/>
      <c r="Y254" s="69"/>
    </row>
    <row r="255" spans="1:25" s="58" customFormat="1" ht="15" outlineLevel="1" x14ac:dyDescent="0.25">
      <c r="A255" s="89" t="s">
        <v>427</v>
      </c>
      <c r="B255" s="96" t="s">
        <v>605</v>
      </c>
      <c r="C255" s="96" t="s">
        <v>605</v>
      </c>
      <c r="D255" s="182" t="s">
        <v>605</v>
      </c>
      <c r="E255" s="96" t="s">
        <v>605</v>
      </c>
      <c r="F255" s="96" t="s">
        <v>605</v>
      </c>
      <c r="G255" s="96" t="s">
        <v>605</v>
      </c>
      <c r="H255" s="145">
        <v>51260.504201680676</v>
      </c>
      <c r="I255" s="135">
        <f t="shared" si="342"/>
        <v>9739.495798319329</v>
      </c>
      <c r="J255" s="122">
        <f t="shared" ref="J255:J257" si="358">+H255+I255</f>
        <v>61000.000000000007</v>
      </c>
      <c r="K255" s="145">
        <f t="shared" ref="K255:K257" si="359">M255/1.19</f>
        <v>63865.546218487398</v>
      </c>
      <c r="L255" s="135">
        <f t="shared" ref="L255:L271" si="360">K255*0.19</f>
        <v>12134.453781512606</v>
      </c>
      <c r="M255" s="108">
        <v>76000</v>
      </c>
      <c r="N255" s="145">
        <f t="shared" ref="N255:N257" si="361">P255/1.19</f>
        <v>45378.151260504201</v>
      </c>
      <c r="O255" s="135">
        <f t="shared" ref="O255:O257" si="362">N255*0.19</f>
        <v>8621.8487394957974</v>
      </c>
      <c r="P255" s="95">
        <v>54000</v>
      </c>
      <c r="Q255" s="145">
        <f t="shared" ref="Q255:Q257" si="363">S255/1.19</f>
        <v>45378.151260504201</v>
      </c>
      <c r="R255" s="135">
        <f t="shared" ref="R255:R257" si="364">Q255*0.19</f>
        <v>8621.8487394957974</v>
      </c>
      <c r="S255" s="95">
        <v>54000</v>
      </c>
      <c r="T255" s="69"/>
      <c r="U255" s="69"/>
      <c r="V255" s="69"/>
      <c r="W255" s="69"/>
      <c r="X255" s="69"/>
      <c r="Y255" s="69"/>
    </row>
    <row r="256" spans="1:25" s="58" customFormat="1" ht="15" outlineLevel="1" x14ac:dyDescent="0.25">
      <c r="A256" s="89" t="s">
        <v>428</v>
      </c>
      <c r="B256" s="145">
        <v>34453.781512605041</v>
      </c>
      <c r="C256" s="135">
        <f t="shared" ref="C256:C257" si="365">B256*0.19</f>
        <v>6546.2184873949582</v>
      </c>
      <c r="D256" s="181">
        <f t="shared" ref="D256:D257" si="366">+B256+C256</f>
        <v>41000</v>
      </c>
      <c r="E256" s="145">
        <v>33613.445378151264</v>
      </c>
      <c r="F256" s="135">
        <f t="shared" ref="F256:F257" si="367">E256*0.19</f>
        <v>6386.5546218487398</v>
      </c>
      <c r="G256" s="105">
        <f t="shared" si="311"/>
        <v>40000</v>
      </c>
      <c r="H256" s="145">
        <v>94117.647058823539</v>
      </c>
      <c r="I256" s="135">
        <f t="shared" si="342"/>
        <v>17882.352941176472</v>
      </c>
      <c r="J256" s="122">
        <f t="shared" si="358"/>
        <v>112000.00000000001</v>
      </c>
      <c r="K256" s="145">
        <f t="shared" si="359"/>
        <v>116806.72268907563</v>
      </c>
      <c r="L256" s="135">
        <f t="shared" si="360"/>
        <v>22193.277310924368</v>
      </c>
      <c r="M256" s="108">
        <v>139000</v>
      </c>
      <c r="N256" s="145">
        <f t="shared" si="361"/>
        <v>82352.941176470587</v>
      </c>
      <c r="O256" s="135">
        <f t="shared" si="362"/>
        <v>15647.058823529413</v>
      </c>
      <c r="P256" s="95">
        <v>98000</v>
      </c>
      <c r="Q256" s="145">
        <f t="shared" si="363"/>
        <v>83193.277310924372</v>
      </c>
      <c r="R256" s="135">
        <f t="shared" si="364"/>
        <v>15806.72268907563</v>
      </c>
      <c r="S256" s="95">
        <v>99000</v>
      </c>
      <c r="T256" s="69"/>
      <c r="U256" s="69"/>
      <c r="V256" s="69"/>
      <c r="W256" s="69"/>
      <c r="X256" s="69"/>
      <c r="Y256" s="69"/>
    </row>
    <row r="257" spans="1:25" s="58" customFormat="1" ht="15" outlineLevel="1" x14ac:dyDescent="0.25">
      <c r="A257" s="89" t="s">
        <v>429</v>
      </c>
      <c r="B257" s="145">
        <v>127731.0924369748</v>
      </c>
      <c r="C257" s="135">
        <f t="shared" si="365"/>
        <v>24268.907563025212</v>
      </c>
      <c r="D257" s="181">
        <f t="shared" si="366"/>
        <v>152000</v>
      </c>
      <c r="E257" s="145">
        <v>95798.319327731093</v>
      </c>
      <c r="F257" s="135">
        <f t="shared" si="367"/>
        <v>18201.680672268907</v>
      </c>
      <c r="G257" s="105">
        <f t="shared" si="311"/>
        <v>114000</v>
      </c>
      <c r="H257" s="145">
        <v>77310.924369747896</v>
      </c>
      <c r="I257" s="135">
        <f t="shared" si="342"/>
        <v>14689.0756302521</v>
      </c>
      <c r="J257" s="122">
        <f t="shared" si="358"/>
        <v>92000</v>
      </c>
      <c r="K257" s="145">
        <f t="shared" si="359"/>
        <v>82352.941176470587</v>
      </c>
      <c r="L257" s="135">
        <f t="shared" si="360"/>
        <v>15647.058823529413</v>
      </c>
      <c r="M257" s="108">
        <v>98000</v>
      </c>
      <c r="N257" s="145">
        <f t="shared" si="361"/>
        <v>58823.529411764706</v>
      </c>
      <c r="O257" s="135">
        <f t="shared" si="362"/>
        <v>11176.470588235294</v>
      </c>
      <c r="P257" s="95">
        <v>70000</v>
      </c>
      <c r="Q257" s="145">
        <f t="shared" si="363"/>
        <v>59663.865546218491</v>
      </c>
      <c r="R257" s="135">
        <f t="shared" si="364"/>
        <v>11336.134453781513</v>
      </c>
      <c r="S257" s="95">
        <v>71000</v>
      </c>
      <c r="T257" s="69"/>
      <c r="U257" s="69"/>
      <c r="V257" s="69"/>
      <c r="W257" s="69"/>
      <c r="X257" s="69"/>
      <c r="Y257" s="69"/>
    </row>
    <row r="258" spans="1:25" s="58" customFormat="1" ht="15" outlineLevel="1" x14ac:dyDescent="0.25">
      <c r="A258" s="89" t="s">
        <v>430</v>
      </c>
      <c r="B258" s="96" t="s">
        <v>605</v>
      </c>
      <c r="C258" s="96" t="s">
        <v>605</v>
      </c>
      <c r="D258" s="182" t="s">
        <v>605</v>
      </c>
      <c r="E258" s="96" t="s">
        <v>605</v>
      </c>
      <c r="F258" s="96" t="s">
        <v>605</v>
      </c>
      <c r="G258" s="96" t="s">
        <v>605</v>
      </c>
      <c r="H258" s="96" t="s">
        <v>605</v>
      </c>
      <c r="I258" s="96" t="s">
        <v>605</v>
      </c>
      <c r="J258" s="123" t="s">
        <v>605</v>
      </c>
      <c r="K258" s="96" t="s">
        <v>605</v>
      </c>
      <c r="L258" s="96" t="s">
        <v>605</v>
      </c>
      <c r="M258" s="109" t="s">
        <v>605</v>
      </c>
      <c r="N258" s="96" t="s">
        <v>605</v>
      </c>
      <c r="O258" s="96" t="s">
        <v>605</v>
      </c>
      <c r="P258" s="96" t="s">
        <v>605</v>
      </c>
      <c r="Q258" s="96" t="s">
        <v>605</v>
      </c>
      <c r="R258" s="96" t="s">
        <v>605</v>
      </c>
      <c r="S258" s="96" t="s">
        <v>605</v>
      </c>
      <c r="T258" s="69"/>
      <c r="U258" s="69"/>
      <c r="V258" s="69"/>
      <c r="W258" s="69"/>
      <c r="X258" s="69"/>
      <c r="Y258" s="69"/>
    </row>
    <row r="259" spans="1:25" s="58" customFormat="1" ht="15" outlineLevel="1" x14ac:dyDescent="0.25">
      <c r="A259" s="89" t="s">
        <v>431</v>
      </c>
      <c r="B259" s="96" t="s">
        <v>605</v>
      </c>
      <c r="C259" s="96" t="s">
        <v>605</v>
      </c>
      <c r="D259" s="182" t="s">
        <v>605</v>
      </c>
      <c r="E259" s="96" t="s">
        <v>605</v>
      </c>
      <c r="F259" s="96" t="s">
        <v>605</v>
      </c>
      <c r="G259" s="96" t="s">
        <v>605</v>
      </c>
      <c r="H259" s="145">
        <v>152941.17647058825</v>
      </c>
      <c r="I259" s="135">
        <f t="shared" si="342"/>
        <v>29058.823529411769</v>
      </c>
      <c r="J259" s="122">
        <f t="shared" ref="J259:J260" si="368">+H259+I259</f>
        <v>182000.00000000003</v>
      </c>
      <c r="K259" s="145">
        <f t="shared" ref="K259:K260" si="369">M259/1.19</f>
        <v>190756.30252100842</v>
      </c>
      <c r="L259" s="135">
        <f t="shared" si="360"/>
        <v>36243.697478991598</v>
      </c>
      <c r="M259" s="108">
        <v>227000</v>
      </c>
      <c r="N259" s="145">
        <f t="shared" ref="N259:N260" si="370">P259/1.19</f>
        <v>135294.11764705883</v>
      </c>
      <c r="O259" s="135">
        <f t="shared" ref="O259:O260" si="371">N259*0.19</f>
        <v>25705.882352941178</v>
      </c>
      <c r="P259" s="95">
        <v>161000</v>
      </c>
      <c r="Q259" s="145">
        <f t="shared" ref="Q259:Q260" si="372">S259/1.19</f>
        <v>136974.78991596639</v>
      </c>
      <c r="R259" s="135">
        <f t="shared" ref="R259:R260" si="373">Q259*0.19</f>
        <v>26025.210084033613</v>
      </c>
      <c r="S259" s="95">
        <v>163000</v>
      </c>
      <c r="T259" s="69"/>
      <c r="U259" s="69"/>
      <c r="V259" s="69"/>
      <c r="W259" s="69"/>
      <c r="X259" s="69"/>
      <c r="Y259" s="69"/>
    </row>
    <row r="260" spans="1:25" s="58" customFormat="1" ht="30" outlineLevel="1" x14ac:dyDescent="0.25">
      <c r="A260" s="89" t="s">
        <v>432</v>
      </c>
      <c r="B260" s="145">
        <v>225210.08403361344</v>
      </c>
      <c r="C260" s="135">
        <f t="shared" ref="C260:C271" si="374">B260*0.19</f>
        <v>42789.915966386558</v>
      </c>
      <c r="D260" s="181">
        <f>+B260+C260</f>
        <v>268000</v>
      </c>
      <c r="E260" s="145">
        <v>157983.19327731093</v>
      </c>
      <c r="F260" s="135">
        <f t="shared" ref="F260:F271" si="375">E260*0.19</f>
        <v>30016.806722689078</v>
      </c>
      <c r="G260" s="105">
        <f t="shared" si="311"/>
        <v>188000</v>
      </c>
      <c r="H260" s="145">
        <v>200840.3361344538</v>
      </c>
      <c r="I260" s="135">
        <f t="shared" si="342"/>
        <v>38159.663865546223</v>
      </c>
      <c r="J260" s="122">
        <f t="shared" si="368"/>
        <v>239000.00000000003</v>
      </c>
      <c r="K260" s="145">
        <f t="shared" si="369"/>
        <v>246218.48739495801</v>
      </c>
      <c r="L260" s="135">
        <f t="shared" si="360"/>
        <v>46781.512605042022</v>
      </c>
      <c r="M260" s="108">
        <v>293000</v>
      </c>
      <c r="N260" s="145">
        <f t="shared" si="370"/>
        <v>174789.91596638656</v>
      </c>
      <c r="O260" s="135">
        <f t="shared" si="371"/>
        <v>33210.08403361345</v>
      </c>
      <c r="P260" s="95">
        <v>208000</v>
      </c>
      <c r="Q260" s="145">
        <f t="shared" si="372"/>
        <v>176470.58823529413</v>
      </c>
      <c r="R260" s="135">
        <f t="shared" si="373"/>
        <v>33529.411764705881</v>
      </c>
      <c r="S260" s="95">
        <v>210000</v>
      </c>
      <c r="T260" s="69"/>
      <c r="U260" s="69"/>
      <c r="V260" s="69"/>
      <c r="W260" s="69"/>
      <c r="X260" s="69"/>
      <c r="Y260" s="69"/>
    </row>
    <row r="261" spans="1:25" s="58" customFormat="1" ht="15" outlineLevel="1" x14ac:dyDescent="0.25">
      <c r="A261" s="89" t="s">
        <v>433</v>
      </c>
      <c r="B261" s="96" t="s">
        <v>605</v>
      </c>
      <c r="C261" s="96" t="s">
        <v>605</v>
      </c>
      <c r="D261" s="182" t="s">
        <v>605</v>
      </c>
      <c r="E261" s="96" t="s">
        <v>605</v>
      </c>
      <c r="F261" s="96" t="s">
        <v>605</v>
      </c>
      <c r="G261" s="96" t="s">
        <v>605</v>
      </c>
      <c r="H261" s="96" t="s">
        <v>605</v>
      </c>
      <c r="I261" s="96" t="s">
        <v>605</v>
      </c>
      <c r="J261" s="123" t="s">
        <v>605</v>
      </c>
      <c r="K261" s="96" t="s">
        <v>605</v>
      </c>
      <c r="L261" s="96" t="s">
        <v>605</v>
      </c>
      <c r="M261" s="109" t="s">
        <v>605</v>
      </c>
      <c r="N261" s="96" t="s">
        <v>605</v>
      </c>
      <c r="O261" s="96" t="s">
        <v>605</v>
      </c>
      <c r="P261" s="96" t="s">
        <v>605</v>
      </c>
      <c r="Q261" s="96" t="s">
        <v>605</v>
      </c>
      <c r="R261" s="96" t="s">
        <v>605</v>
      </c>
      <c r="S261" s="96" t="s">
        <v>605</v>
      </c>
      <c r="T261" s="69"/>
      <c r="U261" s="69"/>
      <c r="V261" s="69"/>
      <c r="W261" s="69"/>
      <c r="X261" s="69"/>
      <c r="Y261" s="69"/>
    </row>
    <row r="262" spans="1:25" s="58" customFormat="1" ht="15" outlineLevel="1" x14ac:dyDescent="0.25">
      <c r="A262" s="89" t="s">
        <v>434</v>
      </c>
      <c r="B262" s="145">
        <v>545378.15126050427</v>
      </c>
      <c r="C262" s="135">
        <f t="shared" si="374"/>
        <v>103621.84873949581</v>
      </c>
      <c r="D262" s="181">
        <f t="shared" ref="D262:D264" si="376">+B262+C262</f>
        <v>649000.00000000012</v>
      </c>
      <c r="E262" s="145">
        <v>450420.16806722688</v>
      </c>
      <c r="F262" s="135">
        <f t="shared" si="375"/>
        <v>85579.831932773115</v>
      </c>
      <c r="G262" s="105">
        <f t="shared" si="311"/>
        <v>536000</v>
      </c>
      <c r="H262" s="145">
        <v>838655.46218487399</v>
      </c>
      <c r="I262" s="135">
        <f t="shared" si="342"/>
        <v>159344.53781512607</v>
      </c>
      <c r="J262" s="122">
        <f t="shared" ref="J262:J264" si="377">+H262+I262</f>
        <v>998000</v>
      </c>
      <c r="K262" s="145">
        <f t="shared" ref="K262:K264" si="378">M262/1.19</f>
        <v>1044537.8151260505</v>
      </c>
      <c r="L262" s="135">
        <f t="shared" si="360"/>
        <v>198462.18487394959</v>
      </c>
      <c r="M262" s="108">
        <v>1243000</v>
      </c>
      <c r="N262" s="145">
        <f t="shared" ref="N262:N264" si="379">P262/1.19</f>
        <v>742016.80672268907</v>
      </c>
      <c r="O262" s="135">
        <f t="shared" ref="O262:O264" si="380">N262*0.19</f>
        <v>140983.19327731093</v>
      </c>
      <c r="P262" s="95">
        <v>883000</v>
      </c>
      <c r="Q262" s="145">
        <f t="shared" ref="Q262:Q264" si="381">S262/1.19</f>
        <v>749579.83193277312</v>
      </c>
      <c r="R262" s="135">
        <f t="shared" ref="R262:R264" si="382">Q262*0.19</f>
        <v>142420.16806722688</v>
      </c>
      <c r="S262" s="95">
        <v>892000</v>
      </c>
      <c r="T262" s="69"/>
      <c r="U262" s="69"/>
      <c r="V262" s="69"/>
      <c r="W262" s="69"/>
      <c r="X262" s="69"/>
      <c r="Y262" s="69"/>
    </row>
    <row r="263" spans="1:25" s="58" customFormat="1" ht="15" outlineLevel="1" x14ac:dyDescent="0.25">
      <c r="A263" s="89" t="s">
        <v>435</v>
      </c>
      <c r="B263" s="145">
        <v>236134.45378151262</v>
      </c>
      <c r="C263" s="135">
        <f t="shared" si="374"/>
        <v>44865.546218487398</v>
      </c>
      <c r="D263" s="181">
        <f t="shared" si="376"/>
        <v>281000</v>
      </c>
      <c r="E263" s="145">
        <v>177310.9243697479</v>
      </c>
      <c r="F263" s="135">
        <f t="shared" si="375"/>
        <v>33689.075630252104</v>
      </c>
      <c r="G263" s="105">
        <f t="shared" si="311"/>
        <v>211000</v>
      </c>
      <c r="H263" s="145">
        <v>408403.36134453781</v>
      </c>
      <c r="I263" s="135">
        <f t="shared" si="342"/>
        <v>77596.638655462186</v>
      </c>
      <c r="J263" s="122">
        <f t="shared" si="377"/>
        <v>486000</v>
      </c>
      <c r="K263" s="145">
        <f t="shared" si="378"/>
        <v>509243.69747899164</v>
      </c>
      <c r="L263" s="135">
        <f t="shared" si="360"/>
        <v>96756.302521008416</v>
      </c>
      <c r="M263" s="108">
        <v>606000</v>
      </c>
      <c r="N263" s="145">
        <f t="shared" si="379"/>
        <v>361344.53781512607</v>
      </c>
      <c r="O263" s="135">
        <f t="shared" si="380"/>
        <v>68655.462184873948</v>
      </c>
      <c r="P263" s="95">
        <v>430000</v>
      </c>
      <c r="Q263" s="145">
        <f t="shared" si="381"/>
        <v>364705.8823529412</v>
      </c>
      <c r="R263" s="135">
        <f t="shared" si="382"/>
        <v>69294.117647058825</v>
      </c>
      <c r="S263" s="95">
        <v>434000</v>
      </c>
      <c r="T263" s="69"/>
      <c r="U263" s="69"/>
      <c r="V263" s="69"/>
      <c r="W263" s="69"/>
      <c r="X263" s="69"/>
      <c r="Y263" s="69"/>
    </row>
    <row r="264" spans="1:25" s="58" customFormat="1" ht="15" outlineLevel="1" x14ac:dyDescent="0.25">
      <c r="A264" s="89" t="s">
        <v>436</v>
      </c>
      <c r="B264" s="145">
        <v>225210.08403361344</v>
      </c>
      <c r="C264" s="135">
        <f t="shared" si="374"/>
        <v>42789.915966386558</v>
      </c>
      <c r="D264" s="181">
        <f t="shared" si="376"/>
        <v>268000</v>
      </c>
      <c r="E264" s="145">
        <v>157983.19327731093</v>
      </c>
      <c r="F264" s="135">
        <f t="shared" si="375"/>
        <v>30016.806722689078</v>
      </c>
      <c r="G264" s="105">
        <f t="shared" si="311"/>
        <v>188000</v>
      </c>
      <c r="H264" s="145">
        <v>200840.3361344538</v>
      </c>
      <c r="I264" s="135">
        <f t="shared" si="342"/>
        <v>38159.663865546223</v>
      </c>
      <c r="J264" s="122">
        <f t="shared" si="377"/>
        <v>239000.00000000003</v>
      </c>
      <c r="K264" s="145">
        <f t="shared" si="378"/>
        <v>246218.48739495801</v>
      </c>
      <c r="L264" s="135">
        <f t="shared" si="360"/>
        <v>46781.512605042022</v>
      </c>
      <c r="M264" s="108">
        <v>293000</v>
      </c>
      <c r="N264" s="145">
        <f t="shared" si="379"/>
        <v>174789.91596638656</v>
      </c>
      <c r="O264" s="135">
        <f t="shared" si="380"/>
        <v>33210.08403361345</v>
      </c>
      <c r="P264" s="95">
        <v>208000</v>
      </c>
      <c r="Q264" s="145">
        <f t="shared" si="381"/>
        <v>176470.58823529413</v>
      </c>
      <c r="R264" s="135">
        <f t="shared" si="382"/>
        <v>33529.411764705881</v>
      </c>
      <c r="S264" s="95">
        <v>210000</v>
      </c>
      <c r="T264" s="69"/>
      <c r="U264" s="69"/>
      <c r="V264" s="69"/>
      <c r="W264" s="69"/>
      <c r="X264" s="69"/>
      <c r="Y264" s="69"/>
    </row>
    <row r="265" spans="1:25" s="58" customFormat="1" ht="15" outlineLevel="1" x14ac:dyDescent="0.25">
      <c r="A265" s="89" t="s">
        <v>437</v>
      </c>
      <c r="B265" s="96" t="s">
        <v>605</v>
      </c>
      <c r="C265" s="96" t="s">
        <v>605</v>
      </c>
      <c r="D265" s="182" t="s">
        <v>605</v>
      </c>
      <c r="E265" s="96" t="s">
        <v>605</v>
      </c>
      <c r="F265" s="96" t="s">
        <v>605</v>
      </c>
      <c r="G265" s="96" t="s">
        <v>605</v>
      </c>
      <c r="H265" s="96" t="s">
        <v>605</v>
      </c>
      <c r="I265" s="96" t="s">
        <v>605</v>
      </c>
      <c r="J265" s="123" t="s">
        <v>605</v>
      </c>
      <c r="K265" s="96" t="s">
        <v>605</v>
      </c>
      <c r="L265" s="96" t="s">
        <v>605</v>
      </c>
      <c r="M265" s="109" t="s">
        <v>605</v>
      </c>
      <c r="N265" s="96" t="s">
        <v>605</v>
      </c>
      <c r="O265" s="96" t="s">
        <v>605</v>
      </c>
      <c r="P265" s="96" t="s">
        <v>605</v>
      </c>
      <c r="Q265" s="96" t="s">
        <v>605</v>
      </c>
      <c r="R265" s="96" t="s">
        <v>605</v>
      </c>
      <c r="S265" s="96" t="s">
        <v>605</v>
      </c>
      <c r="T265" s="69"/>
      <c r="U265" s="69"/>
      <c r="V265" s="69"/>
      <c r="W265" s="69"/>
      <c r="X265" s="69"/>
      <c r="Y265" s="69"/>
    </row>
    <row r="266" spans="1:25" s="58" customFormat="1" ht="15" outlineLevel="1" x14ac:dyDescent="0.25">
      <c r="A266" s="89" t="s">
        <v>438</v>
      </c>
      <c r="B266" s="145">
        <v>695798.31932773115</v>
      </c>
      <c r="C266" s="135">
        <f t="shared" si="374"/>
        <v>132201.68067226891</v>
      </c>
      <c r="D266" s="181">
        <f t="shared" ref="D266:D271" si="383">+B266+C266</f>
        <v>828000</v>
      </c>
      <c r="E266" s="145">
        <v>486554.62184873951</v>
      </c>
      <c r="F266" s="135">
        <f t="shared" si="375"/>
        <v>92445.378151260506</v>
      </c>
      <c r="G266" s="105">
        <f t="shared" si="311"/>
        <v>579000</v>
      </c>
      <c r="H266" s="145">
        <v>772268.90756302525</v>
      </c>
      <c r="I266" s="135">
        <f t="shared" si="342"/>
        <v>146731.09243697481</v>
      </c>
      <c r="J266" s="122">
        <f t="shared" ref="J266:J269" si="384">+H266+I266</f>
        <v>919000</v>
      </c>
      <c r="K266" s="145">
        <f t="shared" ref="K266:K271" si="385">M266/1.19</f>
        <v>727731.09243697487</v>
      </c>
      <c r="L266" s="135">
        <f t="shared" si="360"/>
        <v>138268.90756302522</v>
      </c>
      <c r="M266" s="108">
        <v>866000</v>
      </c>
      <c r="N266" s="145">
        <f t="shared" ref="N266:N271" si="386">P266/1.19</f>
        <v>542857.14285714284</v>
      </c>
      <c r="O266" s="135">
        <f t="shared" ref="O266:O271" si="387">N266*0.19</f>
        <v>103142.85714285714</v>
      </c>
      <c r="P266" s="95">
        <v>646000</v>
      </c>
      <c r="Q266" s="145">
        <f t="shared" ref="Q266:Q271" si="388">S266/1.19</f>
        <v>329411.76470588235</v>
      </c>
      <c r="R266" s="135">
        <f t="shared" ref="R266:R271" si="389">Q266*0.19</f>
        <v>62588.23529411765</v>
      </c>
      <c r="S266" s="95">
        <v>392000</v>
      </c>
      <c r="T266" s="69"/>
      <c r="U266" s="69"/>
      <c r="V266" s="69"/>
      <c r="W266" s="69"/>
      <c r="X266" s="69"/>
      <c r="Y266" s="69"/>
    </row>
    <row r="267" spans="1:25" s="58" customFormat="1" ht="15" outlineLevel="1" x14ac:dyDescent="0.25">
      <c r="A267" s="89" t="s">
        <v>439</v>
      </c>
      <c r="B267" s="145">
        <v>22689.0756302521</v>
      </c>
      <c r="C267" s="135">
        <f t="shared" si="374"/>
        <v>4310.9243697478987</v>
      </c>
      <c r="D267" s="181">
        <f t="shared" si="383"/>
        <v>27000</v>
      </c>
      <c r="E267" s="145">
        <v>30252.100840336137</v>
      </c>
      <c r="F267" s="135">
        <f t="shared" si="375"/>
        <v>5747.8991596638662</v>
      </c>
      <c r="G267" s="105">
        <f t="shared" si="311"/>
        <v>36000</v>
      </c>
      <c r="H267" s="145">
        <v>54621.848739495799</v>
      </c>
      <c r="I267" s="135">
        <f t="shared" si="342"/>
        <v>10378.151260504203</v>
      </c>
      <c r="J267" s="122">
        <f t="shared" si="384"/>
        <v>65000</v>
      </c>
      <c r="K267" s="145">
        <f t="shared" si="385"/>
        <v>37815.126050420171</v>
      </c>
      <c r="L267" s="135">
        <f t="shared" si="360"/>
        <v>7184.8739495798327</v>
      </c>
      <c r="M267" s="108">
        <v>45000</v>
      </c>
      <c r="N267" s="145">
        <f t="shared" si="386"/>
        <v>26890.756302521011</v>
      </c>
      <c r="O267" s="135">
        <f t="shared" si="387"/>
        <v>5109.2436974789925</v>
      </c>
      <c r="P267" s="95">
        <v>32000</v>
      </c>
      <c r="Q267" s="145">
        <f t="shared" si="388"/>
        <v>27731.092436974792</v>
      </c>
      <c r="R267" s="135">
        <f t="shared" si="389"/>
        <v>5268.9075630252109</v>
      </c>
      <c r="S267" s="95">
        <v>33000</v>
      </c>
      <c r="T267" s="69"/>
      <c r="U267" s="69"/>
      <c r="V267" s="69"/>
      <c r="W267" s="69"/>
      <c r="X267" s="69"/>
      <c r="Y267" s="69"/>
    </row>
    <row r="268" spans="1:25" s="58" customFormat="1" ht="15" outlineLevel="1" x14ac:dyDescent="0.25">
      <c r="A268" s="89" t="s">
        <v>440</v>
      </c>
      <c r="B268" s="145">
        <v>500000</v>
      </c>
      <c r="C268" s="135">
        <f t="shared" si="374"/>
        <v>95000</v>
      </c>
      <c r="D268" s="181">
        <f t="shared" si="383"/>
        <v>595000</v>
      </c>
      <c r="E268" s="145">
        <v>375630.25210084033</v>
      </c>
      <c r="F268" s="135">
        <f t="shared" si="375"/>
        <v>71369.747899159658</v>
      </c>
      <c r="G268" s="105">
        <f t="shared" si="311"/>
        <v>447000</v>
      </c>
      <c r="H268" s="145">
        <v>1256302.5210084035</v>
      </c>
      <c r="I268" s="135">
        <f t="shared" si="342"/>
        <v>238697.47899159667</v>
      </c>
      <c r="J268" s="122">
        <f t="shared" si="384"/>
        <v>1495000.0000000002</v>
      </c>
      <c r="K268" s="145">
        <f t="shared" si="385"/>
        <v>1568067.2268907563</v>
      </c>
      <c r="L268" s="135">
        <f t="shared" si="360"/>
        <v>297932.77310924372</v>
      </c>
      <c r="M268" s="108">
        <v>1866000</v>
      </c>
      <c r="N268" s="145">
        <f t="shared" si="386"/>
        <v>1113445.3781512605</v>
      </c>
      <c r="O268" s="135">
        <f t="shared" si="387"/>
        <v>211554.62184873951</v>
      </c>
      <c r="P268" s="95">
        <v>1325000</v>
      </c>
      <c r="Q268" s="145">
        <f t="shared" si="388"/>
        <v>557983.19327731093</v>
      </c>
      <c r="R268" s="135">
        <f t="shared" si="389"/>
        <v>106016.80672268907</v>
      </c>
      <c r="S268" s="95">
        <v>664000</v>
      </c>
      <c r="T268" s="69"/>
      <c r="U268" s="69"/>
      <c r="V268" s="69"/>
      <c r="W268" s="69"/>
      <c r="X268" s="69"/>
      <c r="Y268" s="69"/>
    </row>
    <row r="269" spans="1:25" s="58" customFormat="1" ht="15" outlineLevel="1" x14ac:dyDescent="0.25">
      <c r="A269" s="89" t="s">
        <v>441</v>
      </c>
      <c r="B269" s="145">
        <v>227731.09243697481</v>
      </c>
      <c r="C269" s="135">
        <f t="shared" si="374"/>
        <v>43268.907563025212</v>
      </c>
      <c r="D269" s="181">
        <f t="shared" si="383"/>
        <v>271000</v>
      </c>
      <c r="E269" s="145">
        <v>170588.23529411765</v>
      </c>
      <c r="F269" s="135">
        <f t="shared" si="375"/>
        <v>32411.764705882353</v>
      </c>
      <c r="G269" s="105">
        <f t="shared" si="311"/>
        <v>203000</v>
      </c>
      <c r="H269" s="145">
        <v>410084.03361344541</v>
      </c>
      <c r="I269" s="135">
        <f t="shared" si="342"/>
        <v>77915.966386554632</v>
      </c>
      <c r="J269" s="122">
        <f t="shared" si="384"/>
        <v>488000.00000000006</v>
      </c>
      <c r="K269" s="145">
        <f t="shared" si="385"/>
        <v>506722.68907563027</v>
      </c>
      <c r="L269" s="135">
        <f t="shared" si="360"/>
        <v>96277.310924369755</v>
      </c>
      <c r="M269" s="108">
        <v>603000</v>
      </c>
      <c r="N269" s="145">
        <f t="shared" si="386"/>
        <v>359663.86554621853</v>
      </c>
      <c r="O269" s="135">
        <f t="shared" si="387"/>
        <v>68336.134453781517</v>
      </c>
      <c r="P269" s="95">
        <v>428000</v>
      </c>
      <c r="Q269" s="145">
        <f t="shared" si="388"/>
        <v>363865.54621848743</v>
      </c>
      <c r="R269" s="135">
        <f t="shared" si="389"/>
        <v>69134.45378151261</v>
      </c>
      <c r="S269" s="95">
        <v>433000</v>
      </c>
      <c r="T269" s="69"/>
      <c r="U269" s="69"/>
      <c r="V269" s="69"/>
      <c r="W269" s="69"/>
      <c r="X269" s="69"/>
      <c r="Y269" s="69"/>
    </row>
    <row r="270" spans="1:25" s="58" customFormat="1" ht="15" outlineLevel="1" x14ac:dyDescent="0.25">
      <c r="A270" s="89" t="s">
        <v>442</v>
      </c>
      <c r="B270" s="145">
        <v>63865.546218487398</v>
      </c>
      <c r="C270" s="135">
        <f t="shared" si="374"/>
        <v>12134.453781512606</v>
      </c>
      <c r="D270" s="181">
        <f t="shared" si="383"/>
        <v>76000</v>
      </c>
      <c r="E270" s="145">
        <v>63025.210084033613</v>
      </c>
      <c r="F270" s="135">
        <f t="shared" si="375"/>
        <v>11974.789915966387</v>
      </c>
      <c r="G270" s="105">
        <f t="shared" si="311"/>
        <v>75000</v>
      </c>
      <c r="H270" s="96" t="s">
        <v>605</v>
      </c>
      <c r="I270" s="96" t="s">
        <v>605</v>
      </c>
      <c r="J270" s="96" t="s">
        <v>605</v>
      </c>
      <c r="K270" s="145">
        <f t="shared" si="385"/>
        <v>63865.546218487398</v>
      </c>
      <c r="L270" s="135">
        <f t="shared" si="360"/>
        <v>12134.453781512606</v>
      </c>
      <c r="M270" s="108">
        <v>76000</v>
      </c>
      <c r="N270" s="145">
        <f t="shared" si="386"/>
        <v>45378.151260504201</v>
      </c>
      <c r="O270" s="135">
        <f t="shared" si="387"/>
        <v>8621.8487394957974</v>
      </c>
      <c r="P270" s="95">
        <v>54000</v>
      </c>
      <c r="Q270" s="145">
        <f t="shared" si="388"/>
        <v>45378.151260504201</v>
      </c>
      <c r="R270" s="135">
        <f t="shared" si="389"/>
        <v>8621.8487394957974</v>
      </c>
      <c r="S270" s="95">
        <v>54000</v>
      </c>
      <c r="T270" s="69"/>
      <c r="U270" s="69"/>
      <c r="V270" s="69"/>
      <c r="W270" s="69"/>
      <c r="X270" s="69"/>
      <c r="Y270" s="69"/>
    </row>
    <row r="271" spans="1:25" s="58" customFormat="1" ht="15" outlineLevel="1" x14ac:dyDescent="0.25">
      <c r="A271" s="89" t="s">
        <v>443</v>
      </c>
      <c r="B271" s="145">
        <v>434453.78151260508</v>
      </c>
      <c r="C271" s="135">
        <f t="shared" si="374"/>
        <v>82546.218487394974</v>
      </c>
      <c r="D271" s="181">
        <f t="shared" si="383"/>
        <v>517000.00000000006</v>
      </c>
      <c r="E271" s="145">
        <v>326050.42016806727</v>
      </c>
      <c r="F271" s="135">
        <f t="shared" si="375"/>
        <v>61949.579831932781</v>
      </c>
      <c r="G271" s="105">
        <f t="shared" si="311"/>
        <v>388000.00000000006</v>
      </c>
      <c r="H271" s="145">
        <v>625210.08403361344</v>
      </c>
      <c r="I271" s="135">
        <f t="shared" si="342"/>
        <v>118789.91596638656</v>
      </c>
      <c r="J271" s="122">
        <f t="shared" ref="J271" si="390">+H271+I271</f>
        <v>744000</v>
      </c>
      <c r="K271" s="145">
        <f t="shared" si="385"/>
        <v>1112605.0420168068</v>
      </c>
      <c r="L271" s="135">
        <f t="shared" si="360"/>
        <v>211394.95798319328</v>
      </c>
      <c r="M271" s="108">
        <v>1324000</v>
      </c>
      <c r="N271" s="145">
        <f t="shared" si="386"/>
        <v>789915.96638655465</v>
      </c>
      <c r="O271" s="135">
        <f t="shared" si="387"/>
        <v>150084.03361344538</v>
      </c>
      <c r="P271" s="95">
        <v>940000</v>
      </c>
      <c r="Q271" s="145">
        <f t="shared" si="388"/>
        <v>136974.78991596639</v>
      </c>
      <c r="R271" s="135">
        <f t="shared" si="389"/>
        <v>26025.210084033613</v>
      </c>
      <c r="S271" s="95">
        <v>163000</v>
      </c>
      <c r="T271" s="69"/>
      <c r="U271" s="69"/>
      <c r="V271" s="69"/>
      <c r="W271" s="69"/>
      <c r="X271" s="69"/>
      <c r="Y271" s="69"/>
    </row>
    <row r="272" spans="1:25" s="58" customFormat="1" ht="15" outlineLevel="1" x14ac:dyDescent="0.25">
      <c r="A272" s="89" t="s">
        <v>444</v>
      </c>
      <c r="B272" s="96" t="s">
        <v>605</v>
      </c>
      <c r="C272" s="96" t="s">
        <v>605</v>
      </c>
      <c r="D272" s="182" t="s">
        <v>605</v>
      </c>
      <c r="E272" s="96" t="s">
        <v>605</v>
      </c>
      <c r="F272" s="96" t="s">
        <v>605</v>
      </c>
      <c r="G272" s="96" t="s">
        <v>605</v>
      </c>
      <c r="H272" s="96" t="s">
        <v>605</v>
      </c>
      <c r="I272" s="96" t="s">
        <v>605</v>
      </c>
      <c r="J272" s="123" t="s">
        <v>605</v>
      </c>
      <c r="K272" s="96" t="s">
        <v>605</v>
      </c>
      <c r="L272" s="96" t="s">
        <v>605</v>
      </c>
      <c r="M272" s="109" t="s">
        <v>605</v>
      </c>
      <c r="N272" s="96" t="s">
        <v>605</v>
      </c>
      <c r="O272" s="96" t="s">
        <v>605</v>
      </c>
      <c r="P272" s="96" t="s">
        <v>605</v>
      </c>
      <c r="Q272" s="96" t="s">
        <v>605</v>
      </c>
      <c r="R272" s="96" t="s">
        <v>605</v>
      </c>
      <c r="S272" s="96" t="s">
        <v>605</v>
      </c>
      <c r="T272" s="69"/>
      <c r="U272" s="69"/>
      <c r="V272" s="69"/>
      <c r="W272" s="69"/>
      <c r="X272" s="69"/>
      <c r="Y272" s="69"/>
    </row>
    <row r="273" spans="1:25" s="58" customFormat="1" ht="15" outlineLevel="1" x14ac:dyDescent="0.25">
      <c r="A273" s="89" t="s">
        <v>445</v>
      </c>
      <c r="B273" s="96" t="s">
        <v>605</v>
      </c>
      <c r="C273" s="96" t="s">
        <v>605</v>
      </c>
      <c r="D273" s="182" t="s">
        <v>605</v>
      </c>
      <c r="E273" s="96" t="s">
        <v>605</v>
      </c>
      <c r="F273" s="96" t="s">
        <v>605</v>
      </c>
      <c r="G273" s="96" t="s">
        <v>605</v>
      </c>
      <c r="H273" s="96" t="s">
        <v>605</v>
      </c>
      <c r="I273" s="96" t="s">
        <v>605</v>
      </c>
      <c r="J273" s="123" t="s">
        <v>605</v>
      </c>
      <c r="K273" s="96" t="s">
        <v>605</v>
      </c>
      <c r="L273" s="96" t="s">
        <v>605</v>
      </c>
      <c r="M273" s="109" t="s">
        <v>605</v>
      </c>
      <c r="N273" s="96" t="s">
        <v>605</v>
      </c>
      <c r="O273" s="96" t="s">
        <v>605</v>
      </c>
      <c r="P273" s="96" t="s">
        <v>605</v>
      </c>
      <c r="Q273" s="96" t="s">
        <v>605</v>
      </c>
      <c r="R273" s="96" t="s">
        <v>605</v>
      </c>
      <c r="S273" s="96" t="s">
        <v>605</v>
      </c>
      <c r="T273" s="69"/>
      <c r="U273" s="69"/>
      <c r="V273" s="69"/>
      <c r="W273" s="69"/>
      <c r="X273" s="69"/>
      <c r="Y273" s="69"/>
    </row>
    <row r="274" spans="1:25" s="58" customFormat="1" ht="15" outlineLevel="1" x14ac:dyDescent="0.25">
      <c r="A274" s="89" t="s">
        <v>446</v>
      </c>
      <c r="B274" s="96" t="s">
        <v>605</v>
      </c>
      <c r="C274" s="96" t="s">
        <v>605</v>
      </c>
      <c r="D274" s="182" t="s">
        <v>605</v>
      </c>
      <c r="E274" s="96" t="s">
        <v>605</v>
      </c>
      <c r="F274" s="96" t="s">
        <v>605</v>
      </c>
      <c r="G274" s="96" t="s">
        <v>605</v>
      </c>
      <c r="H274" s="96" t="s">
        <v>605</v>
      </c>
      <c r="I274" s="96" t="s">
        <v>605</v>
      </c>
      <c r="J274" s="123" t="s">
        <v>605</v>
      </c>
      <c r="K274" s="96" t="s">
        <v>605</v>
      </c>
      <c r="L274" s="96" t="s">
        <v>605</v>
      </c>
      <c r="M274" s="109" t="s">
        <v>605</v>
      </c>
      <c r="N274" s="96" t="s">
        <v>605</v>
      </c>
      <c r="O274" s="96" t="s">
        <v>605</v>
      </c>
      <c r="P274" s="96" t="s">
        <v>605</v>
      </c>
      <c r="Q274" s="96" t="s">
        <v>605</v>
      </c>
      <c r="R274" s="96" t="s">
        <v>605</v>
      </c>
      <c r="S274" s="96" t="s">
        <v>605</v>
      </c>
      <c r="T274" s="69"/>
      <c r="U274" s="69"/>
      <c r="V274" s="69"/>
      <c r="W274" s="69"/>
      <c r="X274" s="69"/>
      <c r="Y274" s="69"/>
    </row>
    <row r="275" spans="1:25" s="58" customFormat="1" ht="30" outlineLevel="1" x14ac:dyDescent="0.25">
      <c r="A275" s="89" t="s">
        <v>447</v>
      </c>
      <c r="B275" s="145">
        <v>209243.69747899161</v>
      </c>
      <c r="C275" s="135">
        <f t="shared" ref="C275:C277" si="391">B275*0.19</f>
        <v>39756.302521008409</v>
      </c>
      <c r="D275" s="181">
        <f t="shared" ref="D275:D277" si="392">+B275+C275</f>
        <v>249000.00000000003</v>
      </c>
      <c r="E275" s="145">
        <v>157142.85714285716</v>
      </c>
      <c r="F275" s="135">
        <f t="shared" ref="F275:F277" si="393">E275*0.19</f>
        <v>29857.142857142862</v>
      </c>
      <c r="G275" s="105">
        <f t="shared" si="311"/>
        <v>187000.00000000003</v>
      </c>
      <c r="H275" s="145">
        <v>163865.5462184874</v>
      </c>
      <c r="I275" s="135">
        <f t="shared" ref="I275:I276" si="394">H275*0.19</f>
        <v>31134.453781512606</v>
      </c>
      <c r="J275" s="122">
        <f t="shared" ref="J275:J276" si="395">+H275+I275</f>
        <v>195000</v>
      </c>
      <c r="K275" s="96" t="s">
        <v>605</v>
      </c>
      <c r="L275" s="96" t="s">
        <v>605</v>
      </c>
      <c r="M275" s="109" t="s">
        <v>605</v>
      </c>
      <c r="N275" s="96" t="s">
        <v>605</v>
      </c>
      <c r="O275" s="96" t="s">
        <v>605</v>
      </c>
      <c r="P275" s="96" t="s">
        <v>605</v>
      </c>
      <c r="Q275" s="96" t="s">
        <v>605</v>
      </c>
      <c r="R275" s="96" t="s">
        <v>605</v>
      </c>
      <c r="S275" s="96" t="s">
        <v>605</v>
      </c>
      <c r="T275" s="69"/>
      <c r="U275" s="69"/>
      <c r="V275" s="69"/>
      <c r="W275" s="69"/>
      <c r="X275" s="69"/>
      <c r="Y275" s="69"/>
    </row>
    <row r="276" spans="1:25" s="58" customFormat="1" ht="15" outlineLevel="1" x14ac:dyDescent="0.25">
      <c r="A276" s="89" t="s">
        <v>448</v>
      </c>
      <c r="B276" s="145">
        <v>26890.756302521011</v>
      </c>
      <c r="C276" s="135">
        <f t="shared" si="391"/>
        <v>5109.2436974789925</v>
      </c>
      <c r="D276" s="181">
        <f t="shared" si="392"/>
        <v>32000.000000000004</v>
      </c>
      <c r="E276" s="145">
        <v>77310.924369747896</v>
      </c>
      <c r="F276" s="135">
        <f t="shared" si="393"/>
        <v>14689.0756302521</v>
      </c>
      <c r="G276" s="105">
        <f t="shared" si="311"/>
        <v>92000</v>
      </c>
      <c r="H276" s="145">
        <v>127731.0924369748</v>
      </c>
      <c r="I276" s="135">
        <f t="shared" si="394"/>
        <v>24268.907563025212</v>
      </c>
      <c r="J276" s="122">
        <f t="shared" si="395"/>
        <v>152000</v>
      </c>
      <c r="K276" s="145">
        <f t="shared" ref="K276:K277" si="396">M276/1.19</f>
        <v>158823.5294117647</v>
      </c>
      <c r="L276" s="135">
        <f t="shared" ref="L276:L277" si="397">K276*0.19</f>
        <v>30176.470588235294</v>
      </c>
      <c r="M276" s="108">
        <v>189000</v>
      </c>
      <c r="N276" s="145">
        <f t="shared" ref="N276:N277" si="398">P276/1.19</f>
        <v>113445.37815126051</v>
      </c>
      <c r="O276" s="135">
        <f t="shared" ref="O276:O277" si="399">N276*0.19</f>
        <v>21554.621848739498</v>
      </c>
      <c r="P276" s="95">
        <v>135000</v>
      </c>
      <c r="Q276" s="145">
        <f t="shared" ref="Q276:Q277" si="400">S276/1.19</f>
        <v>114285.71428571429</v>
      </c>
      <c r="R276" s="135">
        <f t="shared" ref="R276:R277" si="401">Q276*0.19</f>
        <v>21714.285714285714</v>
      </c>
      <c r="S276" s="95">
        <v>136000</v>
      </c>
      <c r="T276" s="69"/>
      <c r="U276" s="69"/>
      <c r="V276" s="69"/>
      <c r="W276" s="69"/>
      <c r="X276" s="69"/>
      <c r="Y276" s="69"/>
    </row>
    <row r="277" spans="1:25" s="58" customFormat="1" ht="15" outlineLevel="1" x14ac:dyDescent="0.25">
      <c r="A277" s="89" t="s">
        <v>449</v>
      </c>
      <c r="B277" s="145">
        <v>9243.6974789915967</v>
      </c>
      <c r="C277" s="135">
        <f t="shared" si="391"/>
        <v>1756.3025210084033</v>
      </c>
      <c r="D277" s="181">
        <f t="shared" si="392"/>
        <v>11000</v>
      </c>
      <c r="E277" s="145">
        <v>6722.6890756302528</v>
      </c>
      <c r="F277" s="135">
        <f t="shared" si="393"/>
        <v>1277.3109243697481</v>
      </c>
      <c r="G277" s="105">
        <f t="shared" si="311"/>
        <v>8000.0000000000009</v>
      </c>
      <c r="H277" s="96" t="s">
        <v>605</v>
      </c>
      <c r="I277" s="96" t="s">
        <v>605</v>
      </c>
      <c r="J277" s="123" t="s">
        <v>605</v>
      </c>
      <c r="K277" s="145">
        <f t="shared" si="396"/>
        <v>15126.050420168069</v>
      </c>
      <c r="L277" s="135">
        <f t="shared" si="397"/>
        <v>2873.9495798319331</v>
      </c>
      <c r="M277" s="108">
        <v>18000</v>
      </c>
      <c r="N277" s="145">
        <f t="shared" si="398"/>
        <v>10924.36974789916</v>
      </c>
      <c r="O277" s="135">
        <f t="shared" si="399"/>
        <v>2075.6302521008406</v>
      </c>
      <c r="P277" s="95">
        <v>13000</v>
      </c>
      <c r="Q277" s="145">
        <f t="shared" si="400"/>
        <v>10924.36974789916</v>
      </c>
      <c r="R277" s="135">
        <f t="shared" si="401"/>
        <v>2075.6302521008406</v>
      </c>
      <c r="S277" s="95">
        <v>13000</v>
      </c>
      <c r="T277" s="69"/>
      <c r="U277" s="69"/>
      <c r="V277" s="69"/>
      <c r="W277" s="69"/>
      <c r="X277" s="69"/>
      <c r="Y277" s="69"/>
    </row>
    <row r="278" spans="1:25" s="58" customFormat="1" ht="15" outlineLevel="1" x14ac:dyDescent="0.25">
      <c r="A278" s="89" t="s">
        <v>450</v>
      </c>
      <c r="B278" s="96" t="s">
        <v>605</v>
      </c>
      <c r="C278" s="96" t="s">
        <v>605</v>
      </c>
      <c r="D278" s="182" t="s">
        <v>605</v>
      </c>
      <c r="E278" s="96" t="s">
        <v>605</v>
      </c>
      <c r="F278" s="96" t="s">
        <v>605</v>
      </c>
      <c r="G278" s="96" t="s">
        <v>605</v>
      </c>
      <c r="H278" s="96" t="s">
        <v>605</v>
      </c>
      <c r="I278" s="96" t="s">
        <v>605</v>
      </c>
      <c r="J278" s="123" t="s">
        <v>605</v>
      </c>
      <c r="K278" s="96" t="s">
        <v>605</v>
      </c>
      <c r="L278" s="96" t="s">
        <v>605</v>
      </c>
      <c r="M278" s="109" t="s">
        <v>605</v>
      </c>
      <c r="N278" s="96" t="s">
        <v>605</v>
      </c>
      <c r="O278" s="96" t="s">
        <v>605</v>
      </c>
      <c r="P278" s="96" t="s">
        <v>605</v>
      </c>
      <c r="Q278" s="96" t="s">
        <v>605</v>
      </c>
      <c r="R278" s="96" t="s">
        <v>605</v>
      </c>
      <c r="S278" s="96" t="s">
        <v>605</v>
      </c>
      <c r="T278" s="69"/>
      <c r="U278" s="69"/>
      <c r="V278" s="69"/>
      <c r="W278" s="69"/>
      <c r="X278" s="69"/>
      <c r="Y278" s="69"/>
    </row>
    <row r="279" spans="1:25" s="58" customFormat="1" ht="15" outlineLevel="1" x14ac:dyDescent="0.25">
      <c r="A279" s="89" t="s">
        <v>451</v>
      </c>
      <c r="B279" s="96" t="s">
        <v>605</v>
      </c>
      <c r="C279" s="96" t="s">
        <v>605</v>
      </c>
      <c r="D279" s="182" t="s">
        <v>605</v>
      </c>
      <c r="E279" s="96" t="s">
        <v>605</v>
      </c>
      <c r="F279" s="96" t="s">
        <v>605</v>
      </c>
      <c r="G279" s="96" t="s">
        <v>605</v>
      </c>
      <c r="H279" s="96" t="s">
        <v>605</v>
      </c>
      <c r="I279" s="96" t="s">
        <v>605</v>
      </c>
      <c r="J279" s="123" t="s">
        <v>605</v>
      </c>
      <c r="K279" s="96" t="s">
        <v>605</v>
      </c>
      <c r="L279" s="96" t="s">
        <v>605</v>
      </c>
      <c r="M279" s="109" t="s">
        <v>605</v>
      </c>
      <c r="N279" s="96" t="s">
        <v>605</v>
      </c>
      <c r="O279" s="96" t="s">
        <v>605</v>
      </c>
      <c r="P279" s="96" t="s">
        <v>605</v>
      </c>
      <c r="Q279" s="96" t="s">
        <v>605</v>
      </c>
      <c r="R279" s="96" t="s">
        <v>605</v>
      </c>
      <c r="S279" s="96" t="s">
        <v>605</v>
      </c>
      <c r="T279" s="69"/>
      <c r="U279" s="69"/>
      <c r="V279" s="69"/>
      <c r="W279" s="69"/>
      <c r="X279" s="69"/>
      <c r="Y279" s="69"/>
    </row>
    <row r="280" spans="1:25" s="58" customFormat="1" ht="15" outlineLevel="1" x14ac:dyDescent="0.25">
      <c r="A280" s="89" t="s">
        <v>452</v>
      </c>
      <c r="B280" s="96" t="s">
        <v>605</v>
      </c>
      <c r="C280" s="96" t="s">
        <v>605</v>
      </c>
      <c r="D280" s="182" t="s">
        <v>605</v>
      </c>
      <c r="E280" s="96" t="s">
        <v>605</v>
      </c>
      <c r="F280" s="96" t="s">
        <v>605</v>
      </c>
      <c r="G280" s="96" t="s">
        <v>605</v>
      </c>
      <c r="H280" s="96" t="s">
        <v>605</v>
      </c>
      <c r="I280" s="96" t="s">
        <v>605</v>
      </c>
      <c r="J280" s="123" t="s">
        <v>605</v>
      </c>
      <c r="K280" s="96" t="s">
        <v>605</v>
      </c>
      <c r="L280" s="96" t="s">
        <v>605</v>
      </c>
      <c r="M280" s="109" t="s">
        <v>605</v>
      </c>
      <c r="N280" s="96" t="s">
        <v>605</v>
      </c>
      <c r="O280" s="96" t="s">
        <v>605</v>
      </c>
      <c r="P280" s="96" t="s">
        <v>605</v>
      </c>
      <c r="Q280" s="96" t="s">
        <v>605</v>
      </c>
      <c r="R280" s="96" t="s">
        <v>605</v>
      </c>
      <c r="S280" s="96" t="s">
        <v>605</v>
      </c>
      <c r="T280" s="69"/>
      <c r="U280" s="69"/>
      <c r="V280" s="69"/>
      <c r="W280" s="69"/>
      <c r="X280" s="69"/>
      <c r="Y280" s="69"/>
    </row>
    <row r="281" spans="1:25" s="58" customFormat="1" ht="15" outlineLevel="1" x14ac:dyDescent="0.25">
      <c r="A281" s="89" t="s">
        <v>453</v>
      </c>
      <c r="B281" s="145">
        <v>10924.36974789916</v>
      </c>
      <c r="C281" s="135">
        <f t="shared" ref="C281:C293" si="402">B281*0.19</f>
        <v>2075.6302521008406</v>
      </c>
      <c r="D281" s="181">
        <f t="shared" ref="D281:D285" si="403">+B281+C281</f>
        <v>13000</v>
      </c>
      <c r="E281" s="145">
        <v>7563.0252100840344</v>
      </c>
      <c r="F281" s="135">
        <f t="shared" ref="F281:F293" si="404">E281*0.19</f>
        <v>1436.9747899159665</v>
      </c>
      <c r="G281" s="105">
        <f t="shared" si="311"/>
        <v>9000</v>
      </c>
      <c r="H281" s="145">
        <v>7563.0252100840344</v>
      </c>
      <c r="I281" s="135">
        <f t="shared" ref="I281:I293" si="405">H281*0.19</f>
        <v>1436.9747899159665</v>
      </c>
      <c r="J281" s="122">
        <f t="shared" ref="J281:J282" si="406">+H281+I281</f>
        <v>9000</v>
      </c>
      <c r="K281" s="145">
        <f t="shared" ref="K281:K285" si="407">M281/1.19</f>
        <v>8403.361344537816</v>
      </c>
      <c r="L281" s="135">
        <f t="shared" ref="L281:L293" si="408">K281*0.19</f>
        <v>1596.6386554621849</v>
      </c>
      <c r="M281" s="108">
        <v>10000</v>
      </c>
      <c r="N281" s="145">
        <f t="shared" ref="N281:N285" si="409">P281/1.19</f>
        <v>5042.0168067226896</v>
      </c>
      <c r="O281" s="135">
        <f t="shared" ref="O281:O285" si="410">N281*0.19</f>
        <v>957.98319327731099</v>
      </c>
      <c r="P281" s="95">
        <v>6000</v>
      </c>
      <c r="Q281" s="145">
        <f t="shared" ref="Q281:Q285" si="411">S281/1.19</f>
        <v>5882.3529411764712</v>
      </c>
      <c r="R281" s="135">
        <f t="shared" ref="R281:R285" si="412">Q281*0.19</f>
        <v>1117.6470588235295</v>
      </c>
      <c r="S281" s="95">
        <v>7000</v>
      </c>
      <c r="T281" s="69"/>
      <c r="U281" s="69"/>
      <c r="V281" s="69"/>
      <c r="W281" s="69"/>
      <c r="X281" s="69"/>
      <c r="Y281" s="69"/>
    </row>
    <row r="282" spans="1:25" s="58" customFormat="1" ht="15" outlineLevel="1" x14ac:dyDescent="0.25">
      <c r="A282" s="89" t="s">
        <v>454</v>
      </c>
      <c r="B282" s="145">
        <v>9243.6974789915967</v>
      </c>
      <c r="C282" s="135">
        <f t="shared" si="402"/>
        <v>1756.3025210084033</v>
      </c>
      <c r="D282" s="181">
        <f t="shared" si="403"/>
        <v>11000</v>
      </c>
      <c r="E282" s="145">
        <v>6722.6890756302528</v>
      </c>
      <c r="F282" s="135">
        <f t="shared" si="404"/>
        <v>1277.3109243697481</v>
      </c>
      <c r="G282" s="105">
        <f t="shared" si="311"/>
        <v>8000.0000000000009</v>
      </c>
      <c r="H282" s="145">
        <v>7563.0252100840344</v>
      </c>
      <c r="I282" s="135">
        <f t="shared" si="405"/>
        <v>1436.9747899159665</v>
      </c>
      <c r="J282" s="122">
        <f t="shared" si="406"/>
        <v>9000</v>
      </c>
      <c r="K282" s="145">
        <f t="shared" si="407"/>
        <v>9243.6974789915967</v>
      </c>
      <c r="L282" s="135">
        <f t="shared" si="408"/>
        <v>1756.3025210084033</v>
      </c>
      <c r="M282" s="108">
        <v>11000</v>
      </c>
      <c r="N282" s="145">
        <f t="shared" si="409"/>
        <v>6722.6890756302528</v>
      </c>
      <c r="O282" s="135">
        <f t="shared" si="410"/>
        <v>1277.3109243697481</v>
      </c>
      <c r="P282" s="95">
        <v>8000</v>
      </c>
      <c r="Q282" s="145">
        <f t="shared" si="411"/>
        <v>6722.6890756302528</v>
      </c>
      <c r="R282" s="135">
        <f t="shared" si="412"/>
        <v>1277.3109243697481</v>
      </c>
      <c r="S282" s="95">
        <v>8000</v>
      </c>
      <c r="T282" s="69"/>
      <c r="U282" s="69"/>
      <c r="V282" s="69"/>
      <c r="W282" s="69"/>
      <c r="X282" s="69"/>
      <c r="Y282" s="69"/>
    </row>
    <row r="283" spans="1:25" s="58" customFormat="1" ht="15" outlineLevel="1" x14ac:dyDescent="0.25">
      <c r="A283" s="89" t="s">
        <v>455</v>
      </c>
      <c r="B283" s="145">
        <v>300000</v>
      </c>
      <c r="C283" s="135">
        <f t="shared" si="402"/>
        <v>57000</v>
      </c>
      <c r="D283" s="181">
        <f t="shared" si="403"/>
        <v>357000</v>
      </c>
      <c r="E283" s="145">
        <v>225210.08403361344</v>
      </c>
      <c r="F283" s="135">
        <f t="shared" si="404"/>
        <v>42789.915966386558</v>
      </c>
      <c r="G283" s="105">
        <f t="shared" si="311"/>
        <v>268000</v>
      </c>
      <c r="H283" s="96" t="s">
        <v>605</v>
      </c>
      <c r="I283" s="96" t="s">
        <v>605</v>
      </c>
      <c r="J283" s="96" t="s">
        <v>605</v>
      </c>
      <c r="K283" s="145">
        <f t="shared" si="407"/>
        <v>565546.21848739497</v>
      </c>
      <c r="L283" s="135">
        <f t="shared" si="408"/>
        <v>107453.78151260504</v>
      </c>
      <c r="M283" s="108">
        <v>673000</v>
      </c>
      <c r="N283" s="145">
        <f t="shared" si="409"/>
        <v>401680.6722689076</v>
      </c>
      <c r="O283" s="135">
        <f t="shared" si="410"/>
        <v>76319.327731092446</v>
      </c>
      <c r="P283" s="95">
        <v>478000</v>
      </c>
      <c r="Q283" s="145">
        <f t="shared" si="411"/>
        <v>91596.638655462186</v>
      </c>
      <c r="R283" s="135">
        <f t="shared" si="412"/>
        <v>17403.361344537814</v>
      </c>
      <c r="S283" s="95">
        <v>109000</v>
      </c>
      <c r="T283" s="69"/>
      <c r="U283" s="69"/>
      <c r="V283" s="69"/>
      <c r="W283" s="69"/>
      <c r="X283" s="69"/>
      <c r="Y283" s="69"/>
    </row>
    <row r="284" spans="1:25" s="58" customFormat="1" ht="15" outlineLevel="1" x14ac:dyDescent="0.25">
      <c r="A284" s="89" t="s">
        <v>456</v>
      </c>
      <c r="B284" s="145">
        <v>309243.69747899158</v>
      </c>
      <c r="C284" s="135">
        <f t="shared" si="402"/>
        <v>58756.302521008402</v>
      </c>
      <c r="D284" s="181">
        <f t="shared" si="403"/>
        <v>368000</v>
      </c>
      <c r="E284" s="145">
        <v>478151.26050420169</v>
      </c>
      <c r="F284" s="135">
        <f t="shared" si="404"/>
        <v>90848.73949579832</v>
      </c>
      <c r="G284" s="105">
        <f t="shared" si="311"/>
        <v>569000</v>
      </c>
      <c r="H284" s="145">
        <v>537815.12605042022</v>
      </c>
      <c r="I284" s="135">
        <f t="shared" si="405"/>
        <v>102184.87394957984</v>
      </c>
      <c r="J284" s="122">
        <f t="shared" ref="J284:J285" si="413">+H284+I284</f>
        <v>640000</v>
      </c>
      <c r="K284" s="145">
        <f t="shared" si="407"/>
        <v>660504.20168067235</v>
      </c>
      <c r="L284" s="135">
        <f t="shared" si="408"/>
        <v>125495.79831932775</v>
      </c>
      <c r="M284" s="108">
        <v>786000</v>
      </c>
      <c r="N284" s="145">
        <f t="shared" si="409"/>
        <v>468907.56302521011</v>
      </c>
      <c r="O284" s="135">
        <f t="shared" si="410"/>
        <v>89092.436974789918</v>
      </c>
      <c r="P284" s="95">
        <v>558000</v>
      </c>
      <c r="Q284" s="145">
        <f t="shared" si="411"/>
        <v>228571.42857142858</v>
      </c>
      <c r="R284" s="135">
        <f t="shared" si="412"/>
        <v>43428.571428571428</v>
      </c>
      <c r="S284" s="95">
        <v>272000</v>
      </c>
      <c r="T284" s="69"/>
      <c r="U284" s="69"/>
      <c r="V284" s="69"/>
      <c r="W284" s="69"/>
      <c r="X284" s="69"/>
      <c r="Y284" s="69"/>
    </row>
    <row r="285" spans="1:25" s="58" customFormat="1" ht="15" outlineLevel="1" x14ac:dyDescent="0.25">
      <c r="A285" s="89" t="s">
        <v>457</v>
      </c>
      <c r="B285" s="145">
        <v>36134.45378151261</v>
      </c>
      <c r="C285" s="135">
        <f t="shared" si="402"/>
        <v>6865.5462184873959</v>
      </c>
      <c r="D285" s="181">
        <f t="shared" si="403"/>
        <v>43000.000000000007</v>
      </c>
      <c r="E285" s="145">
        <v>231932.77310924372</v>
      </c>
      <c r="F285" s="135">
        <f t="shared" si="404"/>
        <v>44067.226890756305</v>
      </c>
      <c r="G285" s="105">
        <f t="shared" si="311"/>
        <v>276000</v>
      </c>
      <c r="H285" s="145">
        <v>234453.78151260506</v>
      </c>
      <c r="I285" s="135">
        <f t="shared" si="405"/>
        <v>44546.218487394959</v>
      </c>
      <c r="J285" s="122">
        <f t="shared" si="413"/>
        <v>279000</v>
      </c>
      <c r="K285" s="145">
        <f t="shared" si="407"/>
        <v>293277.31092436978</v>
      </c>
      <c r="L285" s="135">
        <f t="shared" si="408"/>
        <v>55722.68907563026</v>
      </c>
      <c r="M285" s="108">
        <v>349000</v>
      </c>
      <c r="N285" s="145">
        <f t="shared" si="409"/>
        <v>208403.36134453781</v>
      </c>
      <c r="O285" s="135">
        <f t="shared" si="410"/>
        <v>39596.638655462186</v>
      </c>
      <c r="P285" s="95">
        <v>248000</v>
      </c>
      <c r="Q285" s="145">
        <f t="shared" si="411"/>
        <v>210084.03361344538</v>
      </c>
      <c r="R285" s="135">
        <f t="shared" si="412"/>
        <v>39915.966386554624</v>
      </c>
      <c r="S285" s="95">
        <v>250000</v>
      </c>
      <c r="T285" s="69"/>
      <c r="U285" s="69"/>
      <c r="V285" s="69"/>
      <c r="W285" s="69"/>
      <c r="X285" s="69"/>
      <c r="Y285" s="69"/>
    </row>
    <row r="286" spans="1:25" s="58" customFormat="1" ht="15" outlineLevel="1" x14ac:dyDescent="0.25">
      <c r="A286" s="89" t="s">
        <v>458</v>
      </c>
      <c r="B286" s="96" t="s">
        <v>605</v>
      </c>
      <c r="C286" s="96" t="s">
        <v>605</v>
      </c>
      <c r="D286" s="182" t="s">
        <v>605</v>
      </c>
      <c r="E286" s="96" t="s">
        <v>605</v>
      </c>
      <c r="F286" s="96" t="s">
        <v>605</v>
      </c>
      <c r="G286" s="96" t="s">
        <v>605</v>
      </c>
      <c r="H286" s="96" t="s">
        <v>605</v>
      </c>
      <c r="I286" s="96" t="s">
        <v>605</v>
      </c>
      <c r="J286" s="123" t="s">
        <v>605</v>
      </c>
      <c r="K286" s="96" t="s">
        <v>605</v>
      </c>
      <c r="L286" s="96" t="s">
        <v>605</v>
      </c>
      <c r="M286" s="109" t="s">
        <v>605</v>
      </c>
      <c r="N286" s="96" t="s">
        <v>605</v>
      </c>
      <c r="O286" s="96" t="s">
        <v>605</v>
      </c>
      <c r="P286" s="96" t="s">
        <v>605</v>
      </c>
      <c r="Q286" s="96" t="s">
        <v>605</v>
      </c>
      <c r="R286" s="96" t="s">
        <v>605</v>
      </c>
      <c r="S286" s="96" t="s">
        <v>605</v>
      </c>
      <c r="T286" s="69"/>
      <c r="U286" s="69"/>
      <c r="V286" s="69"/>
      <c r="W286" s="69"/>
      <c r="X286" s="69"/>
      <c r="Y286" s="69"/>
    </row>
    <row r="287" spans="1:25" s="58" customFormat="1" ht="15" outlineLevel="1" x14ac:dyDescent="0.25">
      <c r="A287" s="89" t="s">
        <v>459</v>
      </c>
      <c r="B287" s="145">
        <v>359663.86554621853</v>
      </c>
      <c r="C287" s="135">
        <f t="shared" si="402"/>
        <v>68336.134453781517</v>
      </c>
      <c r="D287" s="181">
        <f>+B287+C287</f>
        <v>428000.00000000006</v>
      </c>
      <c r="E287" s="145">
        <v>269747.89915966388</v>
      </c>
      <c r="F287" s="135">
        <f t="shared" si="404"/>
        <v>51252.100840336141</v>
      </c>
      <c r="G287" s="105">
        <f t="shared" si="311"/>
        <v>321000</v>
      </c>
      <c r="H287" s="145">
        <v>204201.68067226891</v>
      </c>
      <c r="I287" s="135">
        <f t="shared" si="405"/>
        <v>38798.319327731093</v>
      </c>
      <c r="J287" s="122">
        <f t="shared" ref="J287" si="414">+H287+I287</f>
        <v>243000</v>
      </c>
      <c r="K287" s="145">
        <f t="shared" ref="K287" si="415">M287/1.19</f>
        <v>254621.84873949582</v>
      </c>
      <c r="L287" s="135">
        <f t="shared" si="408"/>
        <v>48378.151260504208</v>
      </c>
      <c r="M287" s="108">
        <v>303000</v>
      </c>
      <c r="N287" s="145">
        <f t="shared" ref="N287" si="416">P287/1.19</f>
        <v>180672.26890756303</v>
      </c>
      <c r="O287" s="135">
        <f t="shared" ref="O287:O293" si="417">N287*0.19</f>
        <v>34327.731092436974</v>
      </c>
      <c r="P287" s="95">
        <v>215000</v>
      </c>
      <c r="Q287" s="145">
        <f t="shared" ref="Q287" si="418">S287/1.19</f>
        <v>183193.27731092437</v>
      </c>
      <c r="R287" s="135">
        <f t="shared" ref="R287" si="419">Q287*0.19</f>
        <v>34806.722689075628</v>
      </c>
      <c r="S287" s="95">
        <v>218000</v>
      </c>
      <c r="T287" s="69"/>
      <c r="U287" s="69"/>
      <c r="V287" s="69"/>
      <c r="W287" s="69"/>
      <c r="X287" s="69"/>
      <c r="Y287" s="69"/>
    </row>
    <row r="288" spans="1:25" s="58" customFormat="1" ht="15" outlineLevel="1" x14ac:dyDescent="0.25">
      <c r="A288" s="89" t="s">
        <v>460</v>
      </c>
      <c r="B288" s="96" t="s">
        <v>605</v>
      </c>
      <c r="C288" s="96" t="s">
        <v>605</v>
      </c>
      <c r="D288" s="182" t="s">
        <v>605</v>
      </c>
      <c r="E288" s="96" t="s">
        <v>605</v>
      </c>
      <c r="F288" s="96" t="s">
        <v>605</v>
      </c>
      <c r="G288" s="96" t="s">
        <v>605</v>
      </c>
      <c r="H288" s="96" t="s">
        <v>605</v>
      </c>
      <c r="I288" s="96" t="s">
        <v>605</v>
      </c>
      <c r="J288" s="123" t="s">
        <v>605</v>
      </c>
      <c r="K288" s="96" t="s">
        <v>605</v>
      </c>
      <c r="L288" s="96" t="s">
        <v>605</v>
      </c>
      <c r="M288" s="109" t="s">
        <v>605</v>
      </c>
      <c r="N288" s="96" t="s">
        <v>605</v>
      </c>
      <c r="O288" s="96" t="s">
        <v>605</v>
      </c>
      <c r="P288" s="96" t="s">
        <v>605</v>
      </c>
      <c r="Q288" s="96" t="s">
        <v>605</v>
      </c>
      <c r="R288" s="96" t="s">
        <v>605</v>
      </c>
      <c r="S288" s="96" t="s">
        <v>605</v>
      </c>
      <c r="T288" s="69"/>
      <c r="U288" s="69"/>
      <c r="V288" s="69"/>
      <c r="W288" s="69"/>
      <c r="X288" s="69"/>
      <c r="Y288" s="69"/>
    </row>
    <row r="289" spans="1:25" s="58" customFormat="1" ht="15" outlineLevel="1" x14ac:dyDescent="0.25">
      <c r="A289" s="89" t="s">
        <v>461</v>
      </c>
      <c r="B289" s="145">
        <v>225210.08403361344</v>
      </c>
      <c r="C289" s="135">
        <f t="shared" si="402"/>
        <v>42789.915966386558</v>
      </c>
      <c r="D289" s="181">
        <f t="shared" ref="D289:D291" si="420">+B289+C289</f>
        <v>268000</v>
      </c>
      <c r="E289" s="145">
        <v>157142.85714285716</v>
      </c>
      <c r="F289" s="135">
        <f t="shared" si="404"/>
        <v>29857.142857142862</v>
      </c>
      <c r="G289" s="105">
        <f t="shared" ref="G289:G293" si="421">+E289+F289</f>
        <v>187000.00000000003</v>
      </c>
      <c r="H289" s="145">
        <v>36134.45378151261</v>
      </c>
      <c r="I289" s="135">
        <f t="shared" si="405"/>
        <v>6865.5462184873959</v>
      </c>
      <c r="J289" s="122">
        <f t="shared" ref="J289" si="422">+H289+I289</f>
        <v>43000.000000000007</v>
      </c>
      <c r="K289" s="145">
        <f t="shared" ref="K289:K291" si="423">M289/1.19</f>
        <v>46218.487394957985</v>
      </c>
      <c r="L289" s="135">
        <f t="shared" si="408"/>
        <v>8781.5126050420167</v>
      </c>
      <c r="M289" s="108">
        <v>55000</v>
      </c>
      <c r="N289" s="145">
        <f t="shared" ref="N289:N291" si="424">P289/1.19</f>
        <v>32773.10924369748</v>
      </c>
      <c r="O289" s="135">
        <f t="shared" si="417"/>
        <v>6226.8907563025214</v>
      </c>
      <c r="P289" s="95">
        <v>39000</v>
      </c>
      <c r="Q289" s="145">
        <f t="shared" ref="Q289:Q291" si="425">S289/1.19</f>
        <v>32773.10924369748</v>
      </c>
      <c r="R289" s="135">
        <f t="shared" ref="R289:R291" si="426">Q289*0.19</f>
        <v>6226.8907563025214</v>
      </c>
      <c r="S289" s="95">
        <v>39000</v>
      </c>
      <c r="T289" s="69"/>
      <c r="U289" s="69"/>
      <c r="V289" s="69"/>
      <c r="W289" s="69"/>
      <c r="X289" s="69"/>
      <c r="Y289" s="69"/>
    </row>
    <row r="290" spans="1:25" s="58" customFormat="1" ht="15" outlineLevel="1" x14ac:dyDescent="0.25">
      <c r="A290" s="89" t="s">
        <v>462</v>
      </c>
      <c r="B290" s="145">
        <v>818487.39495798328</v>
      </c>
      <c r="C290" s="135">
        <f t="shared" si="402"/>
        <v>155512.60504201683</v>
      </c>
      <c r="D290" s="181">
        <f t="shared" si="420"/>
        <v>974000.00000000012</v>
      </c>
      <c r="E290" s="145">
        <v>614285.71428571432</v>
      </c>
      <c r="F290" s="135">
        <f t="shared" si="404"/>
        <v>116714.28571428572</v>
      </c>
      <c r="G290" s="105">
        <f t="shared" si="421"/>
        <v>731000</v>
      </c>
      <c r="H290" s="96" t="s">
        <v>605</v>
      </c>
      <c r="I290" s="96" t="s">
        <v>605</v>
      </c>
      <c r="J290" s="123" t="s">
        <v>605</v>
      </c>
      <c r="K290" s="145">
        <f t="shared" si="423"/>
        <v>80672.268907563033</v>
      </c>
      <c r="L290" s="135">
        <f t="shared" si="408"/>
        <v>15327.731092436976</v>
      </c>
      <c r="M290" s="108">
        <v>96000</v>
      </c>
      <c r="N290" s="145">
        <f t="shared" si="424"/>
        <v>57142.857142857145</v>
      </c>
      <c r="O290" s="135">
        <f t="shared" si="417"/>
        <v>10857.142857142857</v>
      </c>
      <c r="P290" s="95">
        <v>68000</v>
      </c>
      <c r="Q290" s="145">
        <f t="shared" si="425"/>
        <v>57983.193277310929</v>
      </c>
      <c r="R290" s="135">
        <f t="shared" si="426"/>
        <v>11016.806722689076</v>
      </c>
      <c r="S290" s="95">
        <v>69000</v>
      </c>
      <c r="T290" s="69"/>
      <c r="U290" s="69"/>
      <c r="V290" s="69"/>
      <c r="W290" s="69"/>
      <c r="X290" s="69"/>
      <c r="Y290" s="69"/>
    </row>
    <row r="291" spans="1:25" s="58" customFormat="1" ht="15" outlineLevel="1" x14ac:dyDescent="0.25">
      <c r="A291" s="89" t="s">
        <v>463</v>
      </c>
      <c r="B291" s="145">
        <v>818487.39495798328</v>
      </c>
      <c r="C291" s="135">
        <f t="shared" si="402"/>
        <v>155512.60504201683</v>
      </c>
      <c r="D291" s="181">
        <f t="shared" si="420"/>
        <v>974000.00000000012</v>
      </c>
      <c r="E291" s="145">
        <v>614285.71428571432</v>
      </c>
      <c r="F291" s="135">
        <f t="shared" si="404"/>
        <v>116714.28571428572</v>
      </c>
      <c r="G291" s="105">
        <f t="shared" si="421"/>
        <v>731000</v>
      </c>
      <c r="H291" s="145">
        <v>64705.882352941182</v>
      </c>
      <c r="I291" s="135">
        <f t="shared" si="405"/>
        <v>12294.117647058825</v>
      </c>
      <c r="J291" s="122">
        <f t="shared" ref="J291" si="427">+H291+I291</f>
        <v>77000</v>
      </c>
      <c r="K291" s="145">
        <f t="shared" si="423"/>
        <v>79831.932773109249</v>
      </c>
      <c r="L291" s="135">
        <f t="shared" si="408"/>
        <v>15168.067226890758</v>
      </c>
      <c r="M291" s="108">
        <v>95000</v>
      </c>
      <c r="N291" s="145">
        <f t="shared" si="424"/>
        <v>57142.857142857145</v>
      </c>
      <c r="O291" s="135">
        <f t="shared" si="417"/>
        <v>10857.142857142857</v>
      </c>
      <c r="P291" s="95">
        <v>68000</v>
      </c>
      <c r="Q291" s="145">
        <f t="shared" si="425"/>
        <v>57983.193277310929</v>
      </c>
      <c r="R291" s="135">
        <f t="shared" si="426"/>
        <v>11016.806722689076</v>
      </c>
      <c r="S291" s="95">
        <v>69000</v>
      </c>
      <c r="T291" s="69"/>
      <c r="U291" s="69"/>
      <c r="V291" s="69"/>
      <c r="W291" s="69"/>
      <c r="X291" s="69"/>
      <c r="Y291" s="69"/>
    </row>
    <row r="292" spans="1:25" s="58" customFormat="1" ht="15" outlineLevel="1" x14ac:dyDescent="0.25">
      <c r="A292" s="89" t="s">
        <v>464</v>
      </c>
      <c r="B292" s="96" t="s">
        <v>605</v>
      </c>
      <c r="C292" s="96" t="s">
        <v>605</v>
      </c>
      <c r="D292" s="182" t="s">
        <v>605</v>
      </c>
      <c r="E292" s="96" t="s">
        <v>605</v>
      </c>
      <c r="F292" s="96" t="s">
        <v>605</v>
      </c>
      <c r="G292" s="96" t="s">
        <v>605</v>
      </c>
      <c r="H292" s="96" t="s">
        <v>605</v>
      </c>
      <c r="I292" s="96" t="s">
        <v>605</v>
      </c>
      <c r="J292" s="123" t="s">
        <v>605</v>
      </c>
      <c r="K292" s="96" t="s">
        <v>605</v>
      </c>
      <c r="L292" s="96" t="s">
        <v>605</v>
      </c>
      <c r="M292" s="109" t="s">
        <v>605</v>
      </c>
      <c r="N292" s="96" t="s">
        <v>605</v>
      </c>
      <c r="O292" s="96" t="s">
        <v>605</v>
      </c>
      <c r="P292" s="96" t="s">
        <v>605</v>
      </c>
      <c r="Q292" s="96" t="s">
        <v>605</v>
      </c>
      <c r="R292" s="96" t="s">
        <v>605</v>
      </c>
      <c r="S292" s="96" t="s">
        <v>605</v>
      </c>
      <c r="T292" s="69"/>
      <c r="U292" s="69"/>
      <c r="V292" s="69"/>
      <c r="W292" s="69"/>
      <c r="X292" s="69"/>
      <c r="Y292" s="69"/>
    </row>
    <row r="293" spans="1:25" s="58" customFormat="1" ht="15" outlineLevel="1" x14ac:dyDescent="0.25">
      <c r="A293" s="89" t="s">
        <v>465</v>
      </c>
      <c r="B293" s="145">
        <v>245378.15126050421</v>
      </c>
      <c r="C293" s="135">
        <f t="shared" si="402"/>
        <v>46621.848739495799</v>
      </c>
      <c r="D293" s="181">
        <f>+B293+C293</f>
        <v>292000</v>
      </c>
      <c r="E293" s="145">
        <v>243697.47899159664</v>
      </c>
      <c r="F293" s="135">
        <f t="shared" si="404"/>
        <v>46302.521008403361</v>
      </c>
      <c r="G293" s="105">
        <f t="shared" si="421"/>
        <v>290000</v>
      </c>
      <c r="H293" s="145">
        <v>246218.48739495801</v>
      </c>
      <c r="I293" s="135">
        <f t="shared" si="405"/>
        <v>46781.512605042022</v>
      </c>
      <c r="J293" s="122">
        <f t="shared" ref="J293" si="428">+H293+I293</f>
        <v>293000</v>
      </c>
      <c r="K293" s="145">
        <f t="shared" ref="K293" si="429">M293/1.19</f>
        <v>245378.15126050421</v>
      </c>
      <c r="L293" s="135">
        <f t="shared" si="408"/>
        <v>46621.848739495799</v>
      </c>
      <c r="M293" s="108">
        <v>292000</v>
      </c>
      <c r="N293" s="145">
        <f t="shared" ref="N293" si="430">P293/1.19</f>
        <v>244537.81512605044</v>
      </c>
      <c r="O293" s="135">
        <f t="shared" si="417"/>
        <v>46462.184873949584</v>
      </c>
      <c r="P293" s="95">
        <v>291000</v>
      </c>
      <c r="Q293" s="145">
        <f t="shared" ref="Q293" si="431">S293/1.19</f>
        <v>247058.82352941178</v>
      </c>
      <c r="R293" s="135">
        <f t="shared" ref="R293" si="432">Q293*0.19</f>
        <v>46941.176470588238</v>
      </c>
      <c r="S293" s="95">
        <v>294000</v>
      </c>
      <c r="T293" s="69"/>
      <c r="U293" s="69"/>
      <c r="V293" s="69"/>
      <c r="W293" s="69"/>
      <c r="X293" s="69"/>
      <c r="Y293" s="69"/>
    </row>
    <row r="294" spans="1:25" s="58" customFormat="1" ht="15" outlineLevel="1" x14ac:dyDescent="0.25">
      <c r="A294" s="89" t="s">
        <v>466</v>
      </c>
      <c r="B294" s="96" t="s">
        <v>605</v>
      </c>
      <c r="C294" s="96" t="s">
        <v>605</v>
      </c>
      <c r="D294" s="182" t="s">
        <v>605</v>
      </c>
      <c r="E294" s="96" t="s">
        <v>605</v>
      </c>
      <c r="F294" s="96" t="s">
        <v>605</v>
      </c>
      <c r="G294" s="96" t="s">
        <v>605</v>
      </c>
      <c r="H294" s="96" t="s">
        <v>605</v>
      </c>
      <c r="I294" s="96" t="s">
        <v>605</v>
      </c>
      <c r="J294" s="123" t="s">
        <v>605</v>
      </c>
      <c r="K294" s="96" t="s">
        <v>605</v>
      </c>
      <c r="L294" s="96" t="s">
        <v>605</v>
      </c>
      <c r="M294" s="109" t="s">
        <v>605</v>
      </c>
      <c r="N294" s="96" t="s">
        <v>605</v>
      </c>
      <c r="O294" s="96" t="s">
        <v>605</v>
      </c>
      <c r="P294" s="96" t="s">
        <v>605</v>
      </c>
      <c r="Q294" s="96" t="s">
        <v>605</v>
      </c>
      <c r="R294" s="96" t="s">
        <v>605</v>
      </c>
      <c r="S294" s="96" t="s">
        <v>605</v>
      </c>
      <c r="T294" s="69"/>
      <c r="U294" s="69"/>
      <c r="V294" s="69"/>
      <c r="W294" s="69"/>
      <c r="X294" s="69"/>
      <c r="Y294" s="69"/>
    </row>
    <row r="295" spans="1:25" s="58" customFormat="1" ht="15.6" outlineLevel="1" x14ac:dyDescent="0.3">
      <c r="A295" s="153" t="s">
        <v>177</v>
      </c>
      <c r="B295" s="173">
        <f>SUM(B224:B294)</f>
        <v>12052100.840336135</v>
      </c>
      <c r="C295" s="173">
        <f t="shared" ref="C295:D295" si="433">SUM(C224:C294)</f>
        <v>2289899.1596638653</v>
      </c>
      <c r="D295" s="183">
        <f t="shared" si="433"/>
        <v>14342000</v>
      </c>
      <c r="E295" s="188">
        <f>SUM(E224:E294)</f>
        <v>10080672.268907562</v>
      </c>
      <c r="F295" s="188">
        <f t="shared" ref="F295:G295" si="434">SUM(F224:F294)</f>
        <v>1915327.7310924374</v>
      </c>
      <c r="G295" s="188">
        <f t="shared" si="434"/>
        <v>11996000</v>
      </c>
      <c r="H295" s="188">
        <f>SUM(H224:H294)</f>
        <v>15816806.722689081</v>
      </c>
      <c r="I295" s="188">
        <f t="shared" ref="I295:J295" si="435">SUM(I224:I294)</f>
        <v>3005193.2773109246</v>
      </c>
      <c r="J295" s="188">
        <f t="shared" si="435"/>
        <v>18822000</v>
      </c>
      <c r="K295" s="173">
        <f>SUM(K224:K294)</f>
        <v>21778991.596638661</v>
      </c>
      <c r="L295" s="173">
        <f t="shared" ref="L295:M295" si="436">SUM(L224:L294)</f>
        <v>4138008.4033613456</v>
      </c>
      <c r="M295" s="173">
        <f t="shared" si="436"/>
        <v>25917000</v>
      </c>
      <c r="N295" s="173">
        <f>SUM(N224:N294)</f>
        <v>15898319.327731097</v>
      </c>
      <c r="O295" s="173">
        <f t="shared" ref="O295:P295" si="437">SUM(O224:O294)</f>
        <v>3020680.6722689085</v>
      </c>
      <c r="P295" s="173">
        <f t="shared" si="437"/>
        <v>18919000</v>
      </c>
      <c r="Q295" s="173">
        <f>SUM(Q224:Q294)</f>
        <v>14057142.857142853</v>
      </c>
      <c r="R295" s="173">
        <f t="shared" ref="R295:S295" si="438">SUM(R224:R294)</f>
        <v>2670857.1428571432</v>
      </c>
      <c r="S295" s="173">
        <f t="shared" si="438"/>
        <v>16728000</v>
      </c>
      <c r="T295" s="69"/>
      <c r="U295" s="69"/>
      <c r="V295" s="69"/>
      <c r="W295" s="69"/>
      <c r="X295" s="69"/>
      <c r="Y295" s="69"/>
    </row>
    <row r="296" spans="1:25" s="120" customFormat="1" ht="15.6" outlineLevel="1" x14ac:dyDescent="0.25">
      <c r="A296" s="170" t="s">
        <v>467</v>
      </c>
      <c r="B296" s="171"/>
      <c r="C296" s="171"/>
      <c r="D296" s="184"/>
      <c r="E296" s="150"/>
      <c r="F296" s="150"/>
      <c r="G296" s="151"/>
      <c r="H296" s="150"/>
      <c r="I296" s="150"/>
      <c r="J296" s="152"/>
      <c r="K296" s="150"/>
      <c r="L296" s="150"/>
      <c r="M296" s="151"/>
      <c r="N296" s="150"/>
      <c r="O296" s="150"/>
      <c r="P296" s="151"/>
      <c r="Q296" s="150"/>
      <c r="R296" s="150"/>
      <c r="S296" s="151"/>
      <c r="T296" s="119"/>
      <c r="U296" s="119"/>
      <c r="V296" s="119"/>
      <c r="W296" s="119"/>
      <c r="X296" s="119"/>
      <c r="Y296" s="119"/>
    </row>
    <row r="297" spans="1:25" s="58" customFormat="1" ht="15" outlineLevel="1" x14ac:dyDescent="0.25">
      <c r="A297" s="89" t="s">
        <v>468</v>
      </c>
      <c r="B297" s="96" t="s">
        <v>605</v>
      </c>
      <c r="C297" s="96" t="s">
        <v>605</v>
      </c>
      <c r="D297" s="182" t="s">
        <v>605</v>
      </c>
      <c r="E297" s="96" t="s">
        <v>605</v>
      </c>
      <c r="F297" s="96" t="s">
        <v>605</v>
      </c>
      <c r="G297" s="96" t="s">
        <v>605</v>
      </c>
      <c r="H297" s="96" t="s">
        <v>605</v>
      </c>
      <c r="I297" s="96" t="s">
        <v>605</v>
      </c>
      <c r="J297" s="96" t="s">
        <v>605</v>
      </c>
      <c r="K297" s="96" t="s">
        <v>605</v>
      </c>
      <c r="L297" s="96" t="s">
        <v>605</v>
      </c>
      <c r="M297" s="96" t="s">
        <v>605</v>
      </c>
      <c r="N297" s="96" t="s">
        <v>605</v>
      </c>
      <c r="O297" s="96" t="s">
        <v>605</v>
      </c>
      <c r="P297" s="96" t="s">
        <v>605</v>
      </c>
      <c r="Q297" s="96" t="s">
        <v>605</v>
      </c>
      <c r="R297" s="96" t="s">
        <v>605</v>
      </c>
      <c r="S297" s="96" t="s">
        <v>605</v>
      </c>
      <c r="T297" s="69"/>
      <c r="U297" s="69"/>
      <c r="V297" s="69"/>
      <c r="W297" s="69"/>
      <c r="X297" s="69"/>
      <c r="Y297" s="69"/>
    </row>
    <row r="298" spans="1:25" s="58" customFormat="1" ht="15" outlineLevel="1" x14ac:dyDescent="0.25">
      <c r="A298" s="89" t="s">
        <v>469</v>
      </c>
      <c r="B298" s="96" t="s">
        <v>605</v>
      </c>
      <c r="C298" s="96" t="s">
        <v>605</v>
      </c>
      <c r="D298" s="182" t="s">
        <v>605</v>
      </c>
      <c r="E298" s="96" t="s">
        <v>605</v>
      </c>
      <c r="F298" s="96" t="s">
        <v>605</v>
      </c>
      <c r="G298" s="96" t="s">
        <v>605</v>
      </c>
      <c r="H298" s="96" t="s">
        <v>605</v>
      </c>
      <c r="I298" s="96" t="s">
        <v>605</v>
      </c>
      <c r="J298" s="96" t="s">
        <v>605</v>
      </c>
      <c r="K298" s="96" t="s">
        <v>605</v>
      </c>
      <c r="L298" s="96" t="s">
        <v>605</v>
      </c>
      <c r="M298" s="96" t="s">
        <v>605</v>
      </c>
      <c r="N298" s="96" t="s">
        <v>605</v>
      </c>
      <c r="O298" s="96" t="s">
        <v>605</v>
      </c>
      <c r="P298" s="96" t="s">
        <v>605</v>
      </c>
      <c r="Q298" s="96" t="s">
        <v>605</v>
      </c>
      <c r="R298" s="96" t="s">
        <v>605</v>
      </c>
      <c r="S298" s="96" t="s">
        <v>605</v>
      </c>
      <c r="T298" s="69"/>
      <c r="U298" s="69"/>
      <c r="V298" s="69"/>
      <c r="W298" s="69"/>
      <c r="X298" s="69"/>
      <c r="Y298" s="69"/>
    </row>
    <row r="299" spans="1:25" s="58" customFormat="1" ht="15" outlineLevel="1" x14ac:dyDescent="0.25">
      <c r="A299" s="89" t="s">
        <v>470</v>
      </c>
      <c r="B299" s="96" t="s">
        <v>605</v>
      </c>
      <c r="C299" s="96" t="s">
        <v>605</v>
      </c>
      <c r="D299" s="182" t="s">
        <v>605</v>
      </c>
      <c r="E299" s="96" t="s">
        <v>605</v>
      </c>
      <c r="F299" s="96" t="s">
        <v>605</v>
      </c>
      <c r="G299" s="96" t="s">
        <v>605</v>
      </c>
      <c r="H299" s="96" t="s">
        <v>605</v>
      </c>
      <c r="I299" s="96" t="s">
        <v>605</v>
      </c>
      <c r="J299" s="96" t="s">
        <v>605</v>
      </c>
      <c r="K299" s="96" t="s">
        <v>605</v>
      </c>
      <c r="L299" s="96" t="s">
        <v>605</v>
      </c>
      <c r="M299" s="96" t="s">
        <v>605</v>
      </c>
      <c r="N299" s="96" t="s">
        <v>605</v>
      </c>
      <c r="O299" s="96" t="s">
        <v>605</v>
      </c>
      <c r="P299" s="96" t="s">
        <v>605</v>
      </c>
      <c r="Q299" s="96" t="s">
        <v>605</v>
      </c>
      <c r="R299" s="96" t="s">
        <v>605</v>
      </c>
      <c r="S299" s="96" t="s">
        <v>605</v>
      </c>
      <c r="T299" s="69"/>
      <c r="U299" s="69"/>
      <c r="V299" s="69"/>
      <c r="W299" s="69"/>
      <c r="X299" s="69"/>
      <c r="Y299" s="69"/>
    </row>
    <row r="300" spans="1:25" s="58" customFormat="1" ht="15" outlineLevel="1" x14ac:dyDescent="0.25">
      <c r="A300" s="154" t="s">
        <v>471</v>
      </c>
      <c r="B300" s="96" t="s">
        <v>605</v>
      </c>
      <c r="C300" s="96" t="s">
        <v>605</v>
      </c>
      <c r="D300" s="182" t="s">
        <v>605</v>
      </c>
      <c r="E300" s="96" t="s">
        <v>605</v>
      </c>
      <c r="F300" s="96" t="s">
        <v>605</v>
      </c>
      <c r="G300" s="96" t="s">
        <v>605</v>
      </c>
      <c r="H300" s="96" t="s">
        <v>605</v>
      </c>
      <c r="I300" s="96" t="s">
        <v>605</v>
      </c>
      <c r="J300" s="96" t="s">
        <v>605</v>
      </c>
      <c r="K300" s="96" t="s">
        <v>605</v>
      </c>
      <c r="L300" s="96" t="s">
        <v>605</v>
      </c>
      <c r="M300" s="96" t="s">
        <v>605</v>
      </c>
      <c r="N300" s="96" t="s">
        <v>605</v>
      </c>
      <c r="O300" s="96" t="s">
        <v>605</v>
      </c>
      <c r="P300" s="96" t="s">
        <v>605</v>
      </c>
      <c r="Q300" s="96" t="s">
        <v>605</v>
      </c>
      <c r="R300" s="96" t="s">
        <v>605</v>
      </c>
      <c r="S300" s="96" t="s">
        <v>605</v>
      </c>
      <c r="T300" s="69"/>
      <c r="U300" s="69"/>
      <c r="V300" s="69"/>
      <c r="W300" s="69"/>
      <c r="X300" s="69"/>
      <c r="Y300" s="69"/>
    </row>
    <row r="301" spans="1:25" ht="15.6" x14ac:dyDescent="0.3">
      <c r="A301" s="153" t="s">
        <v>177</v>
      </c>
      <c r="B301" s="173">
        <v>0</v>
      </c>
      <c r="C301" s="173">
        <v>0</v>
      </c>
      <c r="D301" s="183">
        <v>0</v>
      </c>
      <c r="E301" s="173">
        <v>0</v>
      </c>
      <c r="F301" s="173">
        <v>0</v>
      </c>
      <c r="G301" s="173">
        <v>0</v>
      </c>
      <c r="H301" s="173">
        <v>0</v>
      </c>
      <c r="I301" s="173">
        <v>0</v>
      </c>
      <c r="J301" s="173">
        <v>0</v>
      </c>
      <c r="K301" s="173">
        <v>0</v>
      </c>
      <c r="L301" s="173">
        <v>0</v>
      </c>
      <c r="M301" s="173">
        <v>0</v>
      </c>
      <c r="N301" s="173">
        <v>0</v>
      </c>
      <c r="O301" s="173">
        <v>0</v>
      </c>
      <c r="P301" s="173">
        <v>0</v>
      </c>
      <c r="Q301" s="173">
        <v>0</v>
      </c>
      <c r="R301" s="173">
        <v>0</v>
      </c>
      <c r="S301" s="173">
        <v>0</v>
      </c>
      <c r="T301" s="69"/>
      <c r="U301" s="69"/>
      <c r="V301" s="69"/>
      <c r="W301" s="69"/>
      <c r="X301" s="69"/>
      <c r="Y301" s="69"/>
    </row>
    <row r="302" spans="1:25" s="121" customFormat="1" ht="17.25" customHeight="1" x14ac:dyDescent="0.25">
      <c r="A302" s="170" t="s">
        <v>472</v>
      </c>
      <c r="B302" s="171"/>
      <c r="C302" s="171"/>
      <c r="D302" s="184"/>
      <c r="E302" s="150"/>
      <c r="F302" s="150"/>
      <c r="G302" s="151"/>
      <c r="H302" s="150"/>
      <c r="I302" s="150"/>
      <c r="J302" s="152"/>
      <c r="K302" s="150"/>
      <c r="L302" s="150"/>
      <c r="M302" s="151"/>
      <c r="N302" s="150"/>
      <c r="O302" s="150"/>
      <c r="P302" s="151"/>
      <c r="Q302" s="150"/>
      <c r="R302" s="150"/>
      <c r="S302" s="151"/>
      <c r="T302" s="119"/>
      <c r="U302" s="119"/>
      <c r="V302" s="119"/>
      <c r="W302" s="119"/>
      <c r="X302" s="119"/>
      <c r="Y302" s="119"/>
    </row>
    <row r="303" spans="1:25" ht="20.25" customHeight="1" x14ac:dyDescent="0.25">
      <c r="A303" s="89" t="s">
        <v>584</v>
      </c>
      <c r="B303" s="145">
        <v>13445</v>
      </c>
      <c r="C303" s="135">
        <f t="shared" ref="C303" si="439">B303*0.19</f>
        <v>2554.5500000000002</v>
      </c>
      <c r="D303" s="181">
        <f>+B303+C303</f>
        <v>15999.55</v>
      </c>
      <c r="E303" s="145">
        <v>15126.050420168069</v>
      </c>
      <c r="F303" s="135">
        <f t="shared" ref="F303" si="440">E303*0.19</f>
        <v>2873.9495798319331</v>
      </c>
      <c r="G303" s="105">
        <f t="shared" ref="G303" si="441">+E303+F303</f>
        <v>18000</v>
      </c>
      <c r="H303" s="145">
        <v>37815.126050420171</v>
      </c>
      <c r="I303" s="135">
        <f t="shared" ref="I303" si="442">H303*0.19</f>
        <v>7184.8739495798327</v>
      </c>
      <c r="J303" s="122">
        <f t="shared" ref="J303" si="443">+H303+I303</f>
        <v>45000</v>
      </c>
      <c r="K303" s="145">
        <f t="shared" ref="K303" si="444">M303/1.19</f>
        <v>47058.823529411769</v>
      </c>
      <c r="L303" s="135">
        <f t="shared" ref="L303" si="445">K303*0.19</f>
        <v>8941.176470588236</v>
      </c>
      <c r="M303" s="108">
        <v>56000</v>
      </c>
      <c r="N303" s="145">
        <f t="shared" ref="N303" si="446">P303/1.19</f>
        <v>33613.445378151264</v>
      </c>
      <c r="O303" s="135">
        <f t="shared" ref="O303" si="447">N303*0.19</f>
        <v>6386.5546218487398</v>
      </c>
      <c r="P303" s="95">
        <v>40000</v>
      </c>
      <c r="Q303" s="145">
        <f t="shared" ref="Q303" si="448">S303/1.19</f>
        <v>33613.445378151264</v>
      </c>
      <c r="R303" s="135">
        <f t="shared" ref="R303" si="449">Q303*0.19</f>
        <v>6386.5546218487398</v>
      </c>
      <c r="S303" s="95">
        <v>40000</v>
      </c>
      <c r="T303" s="69"/>
      <c r="U303" s="69"/>
      <c r="V303" s="69"/>
      <c r="W303" s="69"/>
      <c r="X303" s="69"/>
      <c r="Y303" s="69"/>
    </row>
    <row r="304" spans="1:25" ht="16.5" customHeight="1" x14ac:dyDescent="0.25">
      <c r="A304" s="89" t="s">
        <v>585</v>
      </c>
      <c r="B304" s="96" t="s">
        <v>605</v>
      </c>
      <c r="C304" s="96" t="s">
        <v>605</v>
      </c>
      <c r="D304" s="182" t="s">
        <v>605</v>
      </c>
      <c r="E304" s="96" t="s">
        <v>605</v>
      </c>
      <c r="F304" s="96" t="s">
        <v>605</v>
      </c>
      <c r="G304" s="96" t="s">
        <v>605</v>
      </c>
      <c r="H304" s="96" t="s">
        <v>605</v>
      </c>
      <c r="I304" s="96" t="s">
        <v>605</v>
      </c>
      <c r="J304" s="96" t="s">
        <v>605</v>
      </c>
      <c r="K304" s="96" t="s">
        <v>605</v>
      </c>
      <c r="L304" s="96" t="s">
        <v>605</v>
      </c>
      <c r="M304" s="96" t="s">
        <v>605</v>
      </c>
      <c r="N304" s="96" t="s">
        <v>605</v>
      </c>
      <c r="O304" s="96" t="s">
        <v>605</v>
      </c>
      <c r="P304" s="96" t="s">
        <v>605</v>
      </c>
      <c r="Q304" s="96" t="s">
        <v>605</v>
      </c>
      <c r="R304" s="96" t="s">
        <v>605</v>
      </c>
      <c r="S304" s="96" t="s">
        <v>605</v>
      </c>
      <c r="T304" s="69"/>
      <c r="U304" s="69"/>
      <c r="V304" s="69"/>
      <c r="W304" s="69"/>
      <c r="X304" s="69"/>
      <c r="Y304" s="69"/>
    </row>
    <row r="305" spans="1:25" ht="14.25" customHeight="1" x14ac:dyDescent="0.25">
      <c r="A305" s="89" t="s">
        <v>586</v>
      </c>
      <c r="B305" s="96" t="s">
        <v>605</v>
      </c>
      <c r="C305" s="96" t="s">
        <v>605</v>
      </c>
      <c r="D305" s="182" t="s">
        <v>605</v>
      </c>
      <c r="E305" s="96" t="s">
        <v>605</v>
      </c>
      <c r="F305" s="96" t="s">
        <v>605</v>
      </c>
      <c r="G305" s="96" t="s">
        <v>605</v>
      </c>
      <c r="H305" s="96" t="s">
        <v>605</v>
      </c>
      <c r="I305" s="96" t="s">
        <v>605</v>
      </c>
      <c r="J305" s="96" t="s">
        <v>605</v>
      </c>
      <c r="K305" s="96" t="s">
        <v>605</v>
      </c>
      <c r="L305" s="96" t="s">
        <v>605</v>
      </c>
      <c r="M305" s="96" t="s">
        <v>605</v>
      </c>
      <c r="N305" s="96" t="s">
        <v>605</v>
      </c>
      <c r="O305" s="96" t="s">
        <v>605</v>
      </c>
      <c r="P305" s="96" t="s">
        <v>605</v>
      </c>
      <c r="Q305" s="96" t="s">
        <v>605</v>
      </c>
      <c r="R305" s="96" t="s">
        <v>605</v>
      </c>
      <c r="S305" s="96" t="s">
        <v>605</v>
      </c>
      <c r="T305" s="69"/>
      <c r="U305" s="69"/>
      <c r="V305" s="69"/>
      <c r="W305" s="69"/>
      <c r="X305" s="69"/>
      <c r="Y305" s="69"/>
    </row>
    <row r="306" spans="1:25" ht="15" x14ac:dyDescent="0.25">
      <c r="A306" s="89" t="s">
        <v>473</v>
      </c>
      <c r="B306" s="96" t="s">
        <v>605</v>
      </c>
      <c r="C306" s="96" t="s">
        <v>605</v>
      </c>
      <c r="D306" s="182" t="s">
        <v>605</v>
      </c>
      <c r="E306" s="96" t="s">
        <v>605</v>
      </c>
      <c r="F306" s="96" t="s">
        <v>605</v>
      </c>
      <c r="G306" s="96" t="s">
        <v>605</v>
      </c>
      <c r="H306" s="96" t="s">
        <v>605</v>
      </c>
      <c r="I306" s="96" t="s">
        <v>605</v>
      </c>
      <c r="J306" s="96" t="s">
        <v>605</v>
      </c>
      <c r="K306" s="96" t="s">
        <v>605</v>
      </c>
      <c r="L306" s="96" t="s">
        <v>605</v>
      </c>
      <c r="M306" s="96" t="s">
        <v>605</v>
      </c>
      <c r="N306" s="96" t="s">
        <v>605</v>
      </c>
      <c r="O306" s="96" t="s">
        <v>605</v>
      </c>
      <c r="P306" s="96" t="s">
        <v>605</v>
      </c>
      <c r="Q306" s="96" t="s">
        <v>605</v>
      </c>
      <c r="R306" s="96" t="s">
        <v>605</v>
      </c>
      <c r="S306" s="96" t="s">
        <v>605</v>
      </c>
      <c r="T306" s="69"/>
      <c r="U306" s="69"/>
      <c r="V306" s="69"/>
      <c r="W306" s="69"/>
      <c r="X306" s="69"/>
      <c r="Y306" s="69"/>
    </row>
    <row r="307" spans="1:25" ht="15.6" x14ac:dyDescent="0.3">
      <c r="A307" s="153" t="s">
        <v>177</v>
      </c>
      <c r="B307" s="173">
        <f>SUM(B303:B306)</f>
        <v>13445</v>
      </c>
      <c r="C307" s="173">
        <f t="shared" ref="C307:D307" si="450">SUM(C303:C306)</f>
        <v>2554.5500000000002</v>
      </c>
      <c r="D307" s="183">
        <f t="shared" si="450"/>
        <v>15999.55</v>
      </c>
      <c r="E307" s="173">
        <f>SUM(E303:E306)</f>
        <v>15126.050420168069</v>
      </c>
      <c r="F307" s="173">
        <f t="shared" ref="F307:G307" si="451">SUM(F303:F306)</f>
        <v>2873.9495798319331</v>
      </c>
      <c r="G307" s="173">
        <f t="shared" si="451"/>
        <v>18000</v>
      </c>
      <c r="H307" s="173">
        <f>SUM(H303:H306)</f>
        <v>37815.126050420171</v>
      </c>
      <c r="I307" s="173">
        <f t="shared" ref="I307:J307" si="452">SUM(I303:I306)</f>
        <v>7184.8739495798327</v>
      </c>
      <c r="J307" s="173">
        <f t="shared" si="452"/>
        <v>45000</v>
      </c>
      <c r="K307" s="173">
        <f>SUM(K303:K306)</f>
        <v>47058.823529411769</v>
      </c>
      <c r="L307" s="173">
        <f t="shared" ref="L307:M307" si="453">SUM(L303:L306)</f>
        <v>8941.176470588236</v>
      </c>
      <c r="M307" s="173">
        <f t="shared" si="453"/>
        <v>56000</v>
      </c>
      <c r="N307" s="173">
        <f>SUM(N303:N306)</f>
        <v>33613.445378151264</v>
      </c>
      <c r="O307" s="173">
        <f t="shared" ref="O307:P307" si="454">SUM(O303:O306)</f>
        <v>6386.5546218487398</v>
      </c>
      <c r="P307" s="173">
        <f t="shared" si="454"/>
        <v>40000</v>
      </c>
      <c r="Q307" s="173">
        <f>SUM(Q303:Q306)</f>
        <v>33613.445378151264</v>
      </c>
      <c r="R307" s="173">
        <f t="shared" ref="R307:S307" si="455">SUM(R303:R306)</f>
        <v>6386.5546218487398</v>
      </c>
      <c r="S307" s="173">
        <f t="shared" si="455"/>
        <v>40000</v>
      </c>
      <c r="T307" s="69"/>
      <c r="U307" s="69"/>
      <c r="V307" s="69"/>
      <c r="W307" s="69"/>
      <c r="X307" s="69"/>
      <c r="Y307" s="69"/>
    </row>
    <row r="308" spans="1:25" s="121" customFormat="1" ht="15.6" x14ac:dyDescent="0.25">
      <c r="A308" s="170" t="s">
        <v>49</v>
      </c>
      <c r="B308" s="171"/>
      <c r="C308" s="171"/>
      <c r="D308" s="184"/>
      <c r="E308" s="150"/>
      <c r="F308" s="150"/>
      <c r="G308" s="151"/>
      <c r="H308" s="150"/>
      <c r="I308" s="150"/>
      <c r="J308" s="152"/>
      <c r="K308" s="150"/>
      <c r="L308" s="150"/>
      <c r="M308" s="151"/>
      <c r="N308" s="150"/>
      <c r="O308" s="150"/>
      <c r="P308" s="151"/>
      <c r="Q308" s="150"/>
      <c r="R308" s="150"/>
      <c r="S308" s="151"/>
      <c r="T308" s="119"/>
      <c r="U308" s="119"/>
      <c r="V308" s="119"/>
      <c r="W308" s="119"/>
      <c r="X308" s="119"/>
      <c r="Y308" s="119"/>
    </row>
    <row r="309" spans="1:25" ht="15" x14ac:dyDescent="0.25">
      <c r="A309" s="87" t="s">
        <v>474</v>
      </c>
      <c r="B309" s="96" t="s">
        <v>605</v>
      </c>
      <c r="C309" s="96" t="s">
        <v>605</v>
      </c>
      <c r="D309" s="182" t="s">
        <v>605</v>
      </c>
      <c r="E309" s="96" t="s">
        <v>605</v>
      </c>
      <c r="F309" s="96" t="s">
        <v>605</v>
      </c>
      <c r="G309" s="96" t="s">
        <v>605</v>
      </c>
      <c r="H309" s="96" t="s">
        <v>605</v>
      </c>
      <c r="I309" s="96" t="s">
        <v>605</v>
      </c>
      <c r="J309" s="123" t="s">
        <v>605</v>
      </c>
      <c r="K309" s="96" t="s">
        <v>605</v>
      </c>
      <c r="L309" s="96" t="s">
        <v>605</v>
      </c>
      <c r="M309" s="144" t="s">
        <v>605</v>
      </c>
      <c r="N309" s="96" t="s">
        <v>605</v>
      </c>
      <c r="O309" s="96" t="s">
        <v>605</v>
      </c>
      <c r="P309" s="96" t="s">
        <v>605</v>
      </c>
      <c r="Q309" s="96" t="s">
        <v>605</v>
      </c>
      <c r="R309" s="96" t="s">
        <v>605</v>
      </c>
      <c r="S309" s="96" t="s">
        <v>605</v>
      </c>
      <c r="T309" s="69"/>
      <c r="U309" s="69"/>
      <c r="V309" s="69"/>
      <c r="W309" s="69"/>
      <c r="X309" s="69"/>
      <c r="Y309" s="69"/>
    </row>
    <row r="310" spans="1:25" ht="15" x14ac:dyDescent="0.25">
      <c r="A310" s="87" t="s">
        <v>475</v>
      </c>
      <c r="B310" s="96" t="s">
        <v>605</v>
      </c>
      <c r="C310" s="96" t="s">
        <v>605</v>
      </c>
      <c r="D310" s="182" t="s">
        <v>605</v>
      </c>
      <c r="E310" s="96" t="s">
        <v>605</v>
      </c>
      <c r="F310" s="96" t="s">
        <v>605</v>
      </c>
      <c r="G310" s="96" t="s">
        <v>605</v>
      </c>
      <c r="H310" s="96" t="s">
        <v>605</v>
      </c>
      <c r="I310" s="96" t="s">
        <v>605</v>
      </c>
      <c r="J310" s="123" t="s">
        <v>605</v>
      </c>
      <c r="K310" s="96" t="s">
        <v>605</v>
      </c>
      <c r="L310" s="96" t="s">
        <v>605</v>
      </c>
      <c r="M310" s="144" t="s">
        <v>605</v>
      </c>
      <c r="N310" s="96" t="s">
        <v>605</v>
      </c>
      <c r="O310" s="96" t="s">
        <v>605</v>
      </c>
      <c r="P310" s="96" t="s">
        <v>605</v>
      </c>
      <c r="Q310" s="96" t="s">
        <v>605</v>
      </c>
      <c r="R310" s="96" t="s">
        <v>605</v>
      </c>
      <c r="S310" s="96" t="s">
        <v>605</v>
      </c>
      <c r="T310" s="69"/>
      <c r="U310" s="69"/>
      <c r="V310" s="69"/>
      <c r="W310" s="69"/>
      <c r="X310" s="69"/>
      <c r="Y310" s="69"/>
    </row>
    <row r="311" spans="1:25" ht="15" x14ac:dyDescent="0.25">
      <c r="A311" s="87" t="s">
        <v>476</v>
      </c>
      <c r="B311" s="145">
        <v>136134.45378151262</v>
      </c>
      <c r="C311" s="135">
        <f t="shared" ref="C311:C324" si="456">B311*0.19</f>
        <v>25865.546218487398</v>
      </c>
      <c r="D311" s="181">
        <f t="shared" ref="D311:D324" si="457">+B311+C311</f>
        <v>162000.00000000003</v>
      </c>
      <c r="E311" s="145">
        <v>133613.44500000001</v>
      </c>
      <c r="F311" s="135">
        <f t="shared" ref="F311:F324" si="458">E311*0.19</f>
        <v>25386.554550000001</v>
      </c>
      <c r="G311" s="105">
        <f t="shared" ref="G311:G324" si="459">+E311+F311</f>
        <v>158999.99955000001</v>
      </c>
      <c r="H311" s="145">
        <v>136974.78991596639</v>
      </c>
      <c r="I311" s="135">
        <f t="shared" ref="I311:I324" si="460">H311*0.19</f>
        <v>26025.210084033613</v>
      </c>
      <c r="J311" s="122">
        <f t="shared" ref="J311:J324" si="461">+H311+I311</f>
        <v>163000</v>
      </c>
      <c r="K311" s="145">
        <v>126050.42016806723</v>
      </c>
      <c r="L311" s="135">
        <v>23949.579831932773</v>
      </c>
      <c r="M311" s="143">
        <v>162000</v>
      </c>
      <c r="N311" s="145">
        <v>126050.42016806723</v>
      </c>
      <c r="O311" s="135">
        <v>23949.579831932773</v>
      </c>
      <c r="P311" s="95">
        <v>161000</v>
      </c>
      <c r="Q311" s="145">
        <v>126050.42016806723</v>
      </c>
      <c r="R311" s="135">
        <v>23949.579831932773</v>
      </c>
      <c r="S311" s="95">
        <v>163000</v>
      </c>
      <c r="T311" s="69"/>
      <c r="U311" s="69"/>
      <c r="V311" s="69"/>
      <c r="W311" s="69"/>
      <c r="X311" s="69"/>
      <c r="Y311" s="69"/>
    </row>
    <row r="312" spans="1:25" ht="15" x14ac:dyDescent="0.25">
      <c r="A312" s="87" t="s">
        <v>477</v>
      </c>
      <c r="B312" s="145">
        <v>396638.65546218486</v>
      </c>
      <c r="C312" s="135">
        <f t="shared" si="456"/>
        <v>75361.344537815123</v>
      </c>
      <c r="D312" s="181">
        <f t="shared" si="457"/>
        <v>472000</v>
      </c>
      <c r="E312" s="145">
        <v>171428.57142857145</v>
      </c>
      <c r="F312" s="135">
        <f t="shared" si="458"/>
        <v>32571.428571428576</v>
      </c>
      <c r="G312" s="105">
        <f t="shared" si="459"/>
        <v>204000.00000000003</v>
      </c>
      <c r="H312" s="145">
        <v>195798.31932773109</v>
      </c>
      <c r="I312" s="135">
        <f t="shared" si="460"/>
        <v>37201.680672268907</v>
      </c>
      <c r="J312" s="122">
        <f t="shared" si="461"/>
        <v>233000</v>
      </c>
      <c r="K312" s="145">
        <v>225882.35294117648</v>
      </c>
      <c r="L312" s="135">
        <v>42917.647058823532</v>
      </c>
      <c r="M312" s="143">
        <v>291000</v>
      </c>
      <c r="N312" s="145">
        <v>161344.53781512607</v>
      </c>
      <c r="O312" s="135">
        <v>30655.462184873952</v>
      </c>
      <c r="P312" s="95">
        <v>207000</v>
      </c>
      <c r="Q312" s="145">
        <v>161344.53781512607</v>
      </c>
      <c r="R312" s="135">
        <v>30655.462184873952</v>
      </c>
      <c r="S312" s="95">
        <v>209000</v>
      </c>
      <c r="T312" s="69"/>
      <c r="U312" s="69"/>
      <c r="V312" s="69"/>
      <c r="W312" s="69"/>
      <c r="X312" s="69"/>
      <c r="Y312" s="69"/>
    </row>
    <row r="313" spans="1:25" ht="15" x14ac:dyDescent="0.25">
      <c r="A313" s="87" t="s">
        <v>478</v>
      </c>
      <c r="B313" s="145">
        <v>636974.78991596645</v>
      </c>
      <c r="C313" s="135">
        <f t="shared" si="456"/>
        <v>121025.21008403362</v>
      </c>
      <c r="D313" s="181">
        <f t="shared" si="457"/>
        <v>758000.00000000012</v>
      </c>
      <c r="E313" s="145">
        <v>442016.80672268907</v>
      </c>
      <c r="F313" s="135">
        <f t="shared" si="458"/>
        <v>83983.193277310929</v>
      </c>
      <c r="G313" s="105">
        <f t="shared" si="459"/>
        <v>526000</v>
      </c>
      <c r="H313" s="145">
        <v>765546.21848739497</v>
      </c>
      <c r="I313" s="135">
        <f t="shared" si="460"/>
        <v>145453.78151260506</v>
      </c>
      <c r="J313" s="122">
        <f t="shared" si="461"/>
        <v>911000</v>
      </c>
      <c r="K313" s="145">
        <v>882352.9411764706</v>
      </c>
      <c r="L313" s="135">
        <v>167647.05882352943</v>
      </c>
      <c r="M313" s="143">
        <v>1136000</v>
      </c>
      <c r="N313" s="145">
        <v>630252.10084033618</v>
      </c>
      <c r="O313" s="135">
        <v>119747.89915966388</v>
      </c>
      <c r="P313" s="95">
        <v>807000</v>
      </c>
      <c r="Q313" s="145">
        <v>630252.10084033618</v>
      </c>
      <c r="R313" s="135">
        <v>119747.89915966388</v>
      </c>
      <c r="S313" s="95">
        <v>816000</v>
      </c>
      <c r="T313" s="69"/>
      <c r="U313" s="69"/>
      <c r="V313" s="69"/>
      <c r="W313" s="69"/>
      <c r="X313" s="69"/>
      <c r="Y313" s="69"/>
    </row>
    <row r="314" spans="1:25" ht="15.6" x14ac:dyDescent="0.3">
      <c r="A314" s="87" t="s">
        <v>563</v>
      </c>
      <c r="B314" s="145">
        <v>2000840.3361344538</v>
      </c>
      <c r="C314" s="135">
        <f t="shared" si="456"/>
        <v>380159.66386554623</v>
      </c>
      <c r="D314" s="181">
        <f t="shared" si="457"/>
        <v>2381000</v>
      </c>
      <c r="E314" s="145">
        <v>1983193.2773109244</v>
      </c>
      <c r="F314" s="135">
        <f t="shared" si="458"/>
        <v>376806.72268907563</v>
      </c>
      <c r="G314" s="105">
        <f t="shared" si="459"/>
        <v>2360000</v>
      </c>
      <c r="H314" s="145">
        <v>2004201.6806722691</v>
      </c>
      <c r="I314" s="135">
        <f t="shared" si="460"/>
        <v>380798.31932773115</v>
      </c>
      <c r="J314" s="122">
        <f t="shared" si="461"/>
        <v>2385000</v>
      </c>
      <c r="K314" s="145">
        <v>1848739.4957983193</v>
      </c>
      <c r="L314" s="135">
        <v>351260.50420168065</v>
      </c>
      <c r="M314" s="143">
        <v>2381000</v>
      </c>
      <c r="N314" s="145">
        <v>1848739.4957983193</v>
      </c>
      <c r="O314" s="135">
        <v>351260.50420168065</v>
      </c>
      <c r="P314" s="95">
        <v>2368000</v>
      </c>
      <c r="Q314" s="145">
        <v>1848739.4957983193</v>
      </c>
      <c r="R314" s="135">
        <v>351260.50420168065</v>
      </c>
      <c r="S314" s="95">
        <v>2393000</v>
      </c>
      <c r="T314" s="69"/>
      <c r="U314" s="69"/>
      <c r="V314" s="69"/>
      <c r="W314" s="69"/>
      <c r="X314" s="69"/>
      <c r="Y314" s="69"/>
    </row>
    <row r="315" spans="1:25" ht="15" x14ac:dyDescent="0.25">
      <c r="A315" s="87" t="s">
        <v>479</v>
      </c>
      <c r="B315" s="145">
        <v>19327.731092436974</v>
      </c>
      <c r="C315" s="135">
        <f t="shared" si="456"/>
        <v>3672.2689075630251</v>
      </c>
      <c r="D315" s="181">
        <f t="shared" si="457"/>
        <v>23000</v>
      </c>
      <c r="E315" s="145">
        <v>19327.731092436974</v>
      </c>
      <c r="F315" s="135">
        <f t="shared" si="458"/>
        <v>3672.2689075630251</v>
      </c>
      <c r="G315" s="105">
        <f t="shared" si="459"/>
        <v>23000</v>
      </c>
      <c r="H315" s="145">
        <v>19327.731092436974</v>
      </c>
      <c r="I315" s="135">
        <f t="shared" si="460"/>
        <v>3672.2689075630251</v>
      </c>
      <c r="J315" s="122">
        <f t="shared" si="461"/>
        <v>23000</v>
      </c>
      <c r="K315" s="145">
        <v>17647.058823529413</v>
      </c>
      <c r="L315" s="135">
        <v>3352.9411764705883</v>
      </c>
      <c r="M315" s="143">
        <v>23000</v>
      </c>
      <c r="N315" s="145">
        <v>17647.058823529413</v>
      </c>
      <c r="O315" s="135">
        <v>3352.9411764705883</v>
      </c>
      <c r="P315" s="95">
        <v>23000</v>
      </c>
      <c r="Q315" s="145">
        <v>17647.058823529413</v>
      </c>
      <c r="R315" s="135">
        <v>3352.9411764705883</v>
      </c>
      <c r="S315" s="95">
        <v>23000</v>
      </c>
      <c r="T315" s="69"/>
      <c r="U315" s="69"/>
      <c r="V315" s="69"/>
      <c r="W315" s="69"/>
      <c r="X315" s="69"/>
      <c r="Y315" s="69"/>
    </row>
    <row r="316" spans="1:25" ht="15" x14ac:dyDescent="0.25">
      <c r="A316" s="87" t="s">
        <v>480</v>
      </c>
      <c r="B316" s="145">
        <v>58823.529411764706</v>
      </c>
      <c r="C316" s="135">
        <f t="shared" si="456"/>
        <v>11176.470588235294</v>
      </c>
      <c r="D316" s="181">
        <f t="shared" si="457"/>
        <v>70000</v>
      </c>
      <c r="E316" s="145">
        <v>65546.218487394959</v>
      </c>
      <c r="F316" s="135">
        <f t="shared" si="458"/>
        <v>12453.781512605043</v>
      </c>
      <c r="G316" s="105">
        <f t="shared" si="459"/>
        <v>78000</v>
      </c>
      <c r="H316" s="145">
        <v>142857.14285714287</v>
      </c>
      <c r="I316" s="135">
        <f t="shared" si="460"/>
        <v>27142.857142857145</v>
      </c>
      <c r="J316" s="122">
        <f t="shared" si="461"/>
        <v>170000</v>
      </c>
      <c r="K316" s="145">
        <v>164705.88235294117</v>
      </c>
      <c r="L316" s="135">
        <v>31294.117647058825</v>
      </c>
      <c r="M316" s="143">
        <v>212000</v>
      </c>
      <c r="N316" s="145">
        <v>117647.05882352941</v>
      </c>
      <c r="O316" s="135">
        <v>22352.941176470587</v>
      </c>
      <c r="P316" s="95">
        <v>151000</v>
      </c>
      <c r="Q316" s="145">
        <v>117647.05882352941</v>
      </c>
      <c r="R316" s="135">
        <v>22352.941176470587</v>
      </c>
      <c r="S316" s="95">
        <v>152000</v>
      </c>
      <c r="T316" s="69"/>
      <c r="U316" s="69"/>
      <c r="V316" s="69"/>
      <c r="W316" s="69"/>
      <c r="X316" s="69"/>
      <c r="Y316" s="69"/>
    </row>
    <row r="317" spans="1:25" ht="15.6" x14ac:dyDescent="0.3">
      <c r="A317" s="87" t="s">
        <v>564</v>
      </c>
      <c r="B317" s="145">
        <v>397478.99159663869</v>
      </c>
      <c r="C317" s="135">
        <f t="shared" si="456"/>
        <v>75521.008403361353</v>
      </c>
      <c r="D317" s="181">
        <f t="shared" si="457"/>
        <v>473000.00000000006</v>
      </c>
      <c r="E317" s="145">
        <v>394117.64705882355</v>
      </c>
      <c r="F317" s="135">
        <f t="shared" si="458"/>
        <v>74882.352941176476</v>
      </c>
      <c r="G317" s="105">
        <f t="shared" si="459"/>
        <v>469000</v>
      </c>
      <c r="H317" s="145">
        <v>398319.32773109246</v>
      </c>
      <c r="I317" s="135">
        <f t="shared" si="460"/>
        <v>75680.672268907569</v>
      </c>
      <c r="J317" s="122">
        <f t="shared" si="461"/>
        <v>474000</v>
      </c>
      <c r="K317" s="145">
        <v>367226.89075630251</v>
      </c>
      <c r="L317" s="135">
        <v>69773.109243697472</v>
      </c>
      <c r="M317" s="143">
        <v>473000</v>
      </c>
      <c r="N317" s="145">
        <v>367226.89075630251</v>
      </c>
      <c r="O317" s="135">
        <v>69773.109243697472</v>
      </c>
      <c r="P317" s="95">
        <v>470000</v>
      </c>
      <c r="Q317" s="145">
        <v>367226.89075630251</v>
      </c>
      <c r="R317" s="135">
        <v>69773.109243697472</v>
      </c>
      <c r="S317" s="95">
        <v>475000</v>
      </c>
      <c r="T317" s="69"/>
      <c r="U317" s="69"/>
      <c r="V317" s="69"/>
      <c r="W317" s="69"/>
      <c r="X317" s="69"/>
      <c r="Y317" s="69"/>
    </row>
    <row r="318" spans="1:25" ht="30.6" x14ac:dyDescent="0.3">
      <c r="A318" s="87" t="s">
        <v>565</v>
      </c>
      <c r="B318" s="145">
        <v>573109.24369747902</v>
      </c>
      <c r="C318" s="135">
        <f t="shared" si="456"/>
        <v>108890.75630252101</v>
      </c>
      <c r="D318" s="181">
        <f t="shared" si="457"/>
        <v>682000</v>
      </c>
      <c r="E318" s="145">
        <v>568067.22689075628</v>
      </c>
      <c r="F318" s="135">
        <f t="shared" si="458"/>
        <v>107932.77310924369</v>
      </c>
      <c r="G318" s="105">
        <f t="shared" si="459"/>
        <v>676000</v>
      </c>
      <c r="H318" s="145">
        <v>573949.57983193279</v>
      </c>
      <c r="I318" s="135">
        <f t="shared" si="460"/>
        <v>109050.42016806723</v>
      </c>
      <c r="J318" s="122">
        <f t="shared" si="461"/>
        <v>683000</v>
      </c>
      <c r="K318" s="145">
        <v>529411.76470588241</v>
      </c>
      <c r="L318" s="135">
        <v>100588.23529411767</v>
      </c>
      <c r="M318" s="143">
        <v>682000</v>
      </c>
      <c r="N318" s="145">
        <v>529411.76470588241</v>
      </c>
      <c r="O318" s="135">
        <v>100588.23529411767</v>
      </c>
      <c r="P318" s="95">
        <v>678000</v>
      </c>
      <c r="Q318" s="145">
        <v>529411.76470588241</v>
      </c>
      <c r="R318" s="135">
        <v>100588.23529411767</v>
      </c>
      <c r="S318" s="95">
        <v>685000</v>
      </c>
      <c r="T318" s="69"/>
      <c r="U318" s="69"/>
      <c r="V318" s="69"/>
      <c r="W318" s="69"/>
      <c r="X318" s="69"/>
      <c r="Y318" s="69"/>
    </row>
    <row r="319" spans="1:25" ht="15" x14ac:dyDescent="0.25">
      <c r="A319" s="87" t="s">
        <v>481</v>
      </c>
      <c r="B319" s="145">
        <v>363865.54621848743</v>
      </c>
      <c r="C319" s="135">
        <f t="shared" si="456"/>
        <v>69134.45378151261</v>
      </c>
      <c r="D319" s="181">
        <f t="shared" si="457"/>
        <v>433000.00000000006</v>
      </c>
      <c r="E319" s="145">
        <v>360504.2016806723</v>
      </c>
      <c r="F319" s="135">
        <f t="shared" si="458"/>
        <v>68495.798319327732</v>
      </c>
      <c r="G319" s="105">
        <f t="shared" si="459"/>
        <v>429000</v>
      </c>
      <c r="H319" s="145">
        <v>364705.8823529412</v>
      </c>
      <c r="I319" s="135">
        <f t="shared" si="460"/>
        <v>69294.117647058825</v>
      </c>
      <c r="J319" s="122">
        <f t="shared" si="461"/>
        <v>434000</v>
      </c>
      <c r="K319" s="145">
        <v>336134.45378151262</v>
      </c>
      <c r="L319" s="135">
        <v>63865.546218487398</v>
      </c>
      <c r="M319" s="143">
        <v>433000</v>
      </c>
      <c r="N319" s="145">
        <v>336134.45378151262</v>
      </c>
      <c r="O319" s="135">
        <v>63865.546218487398</v>
      </c>
      <c r="P319" s="95">
        <v>431000</v>
      </c>
      <c r="Q319" s="145">
        <v>504201.68067226891</v>
      </c>
      <c r="R319" s="135">
        <v>95798.319327731093</v>
      </c>
      <c r="S319" s="95">
        <v>653000</v>
      </c>
      <c r="T319" s="69"/>
      <c r="U319" s="69"/>
      <c r="V319" s="69"/>
      <c r="W319" s="69"/>
      <c r="X319" s="69"/>
      <c r="Y319" s="69"/>
    </row>
    <row r="320" spans="1:25" ht="15" x14ac:dyDescent="0.25">
      <c r="A320" s="87" t="s">
        <v>482</v>
      </c>
      <c r="B320" s="145">
        <v>127731.0924369748</v>
      </c>
      <c r="C320" s="135">
        <f t="shared" si="456"/>
        <v>24268.907563025212</v>
      </c>
      <c r="D320" s="181">
        <f t="shared" si="457"/>
        <v>152000</v>
      </c>
      <c r="E320" s="145">
        <v>126050.42016806723</v>
      </c>
      <c r="F320" s="135">
        <f t="shared" si="458"/>
        <v>23949.579831932773</v>
      </c>
      <c r="G320" s="105">
        <f t="shared" si="459"/>
        <v>150000</v>
      </c>
      <c r="H320" s="145">
        <v>127731.0924369748</v>
      </c>
      <c r="I320" s="135">
        <f t="shared" si="460"/>
        <v>24268.907563025212</v>
      </c>
      <c r="J320" s="122">
        <f t="shared" si="461"/>
        <v>152000</v>
      </c>
      <c r="K320" s="145">
        <v>117647.05882352941</v>
      </c>
      <c r="L320" s="135">
        <v>22352.941176470587</v>
      </c>
      <c r="M320" s="143">
        <v>152000</v>
      </c>
      <c r="N320" s="145">
        <v>117647.05882352941</v>
      </c>
      <c r="O320" s="135">
        <v>22352.941176470587</v>
      </c>
      <c r="P320" s="95">
        <v>151000</v>
      </c>
      <c r="Q320" s="145">
        <v>117647.05882352941</v>
      </c>
      <c r="R320" s="135">
        <v>22352.941176470587</v>
      </c>
      <c r="S320" s="95">
        <v>152000</v>
      </c>
      <c r="T320" s="69"/>
      <c r="U320" s="69"/>
      <c r="V320" s="69"/>
      <c r="W320" s="69"/>
      <c r="X320" s="69"/>
      <c r="Y320" s="69"/>
    </row>
    <row r="321" spans="1:25" ht="15" x14ac:dyDescent="0.25">
      <c r="A321" s="87" t="s">
        <v>483</v>
      </c>
      <c r="B321" s="145">
        <v>218487.3949579832</v>
      </c>
      <c r="C321" s="135">
        <f t="shared" si="456"/>
        <v>41512.60504201681</v>
      </c>
      <c r="D321" s="181">
        <f t="shared" si="457"/>
        <v>260000</v>
      </c>
      <c r="E321" s="145">
        <v>215966.38655462186</v>
      </c>
      <c r="F321" s="135">
        <f t="shared" si="458"/>
        <v>41033.613445378156</v>
      </c>
      <c r="G321" s="105">
        <f t="shared" si="459"/>
        <v>257000</v>
      </c>
      <c r="H321" s="145">
        <v>145378.15126050421</v>
      </c>
      <c r="I321" s="135">
        <f t="shared" si="460"/>
        <v>27621.848739495799</v>
      </c>
      <c r="J321" s="122">
        <f t="shared" si="461"/>
        <v>173000</v>
      </c>
      <c r="K321" s="145">
        <v>201680.67226890757</v>
      </c>
      <c r="L321" s="135">
        <v>38319.327731092439</v>
      </c>
      <c r="M321" s="143">
        <v>260000</v>
      </c>
      <c r="N321" s="145">
        <v>201680.67226890757</v>
      </c>
      <c r="O321" s="135">
        <v>38319.327731092439</v>
      </c>
      <c r="P321" s="95">
        <v>258000</v>
      </c>
      <c r="Q321" s="145">
        <v>201680.67226890757</v>
      </c>
      <c r="R321" s="135">
        <v>38319.327731092439</v>
      </c>
      <c r="S321" s="95">
        <v>261000</v>
      </c>
      <c r="T321" s="69"/>
      <c r="U321" s="69"/>
      <c r="V321" s="69"/>
      <c r="W321" s="69"/>
      <c r="X321" s="69"/>
      <c r="Y321" s="69"/>
    </row>
    <row r="322" spans="1:25" ht="15" x14ac:dyDescent="0.25">
      <c r="A322" s="87" t="s">
        <v>484</v>
      </c>
      <c r="B322" s="145">
        <v>13445.378151260506</v>
      </c>
      <c r="C322" s="135">
        <f t="shared" si="456"/>
        <v>2554.6218487394963</v>
      </c>
      <c r="D322" s="181">
        <f t="shared" si="457"/>
        <v>16000.000000000002</v>
      </c>
      <c r="E322" s="145">
        <v>13445.378151260506</v>
      </c>
      <c r="F322" s="135">
        <f t="shared" si="458"/>
        <v>2554.6218487394963</v>
      </c>
      <c r="G322" s="105">
        <f t="shared" si="459"/>
        <v>16000.000000000002</v>
      </c>
      <c r="H322" s="145">
        <v>18487.394957983193</v>
      </c>
      <c r="I322" s="135">
        <f t="shared" si="460"/>
        <v>3512.6050420168067</v>
      </c>
      <c r="J322" s="122">
        <f t="shared" si="461"/>
        <v>22000</v>
      </c>
      <c r="K322" s="145">
        <v>16806.722689075632</v>
      </c>
      <c r="L322" s="135">
        <v>3193.2773109243699</v>
      </c>
      <c r="M322" s="143">
        <v>22000</v>
      </c>
      <c r="N322" s="145">
        <v>21008.403361344539</v>
      </c>
      <c r="O322" s="135">
        <v>3991.5966386554624</v>
      </c>
      <c r="P322" s="95">
        <v>27000</v>
      </c>
      <c r="Q322" s="145">
        <v>21008.403361344539</v>
      </c>
      <c r="R322" s="135">
        <v>3991.5966386554624</v>
      </c>
      <c r="S322" s="95">
        <v>27000</v>
      </c>
      <c r="T322" s="69"/>
      <c r="U322" s="69"/>
      <c r="V322" s="69"/>
      <c r="W322" s="69"/>
      <c r="X322" s="69"/>
      <c r="Y322" s="69"/>
    </row>
    <row r="323" spans="1:25" ht="15" x14ac:dyDescent="0.25">
      <c r="A323" s="87" t="s">
        <v>485</v>
      </c>
      <c r="B323" s="145">
        <v>73109.243697478989</v>
      </c>
      <c r="C323" s="135">
        <f t="shared" si="456"/>
        <v>13890.756302521007</v>
      </c>
      <c r="D323" s="181">
        <f t="shared" si="457"/>
        <v>87000</v>
      </c>
      <c r="E323" s="145">
        <v>72268.907563025219</v>
      </c>
      <c r="F323" s="135">
        <f t="shared" si="458"/>
        <v>13731.092436974792</v>
      </c>
      <c r="G323" s="105">
        <f t="shared" si="459"/>
        <v>86000.000000000015</v>
      </c>
      <c r="H323" s="145">
        <v>73109.243697478989</v>
      </c>
      <c r="I323" s="135">
        <f t="shared" si="460"/>
        <v>13890.756302521007</v>
      </c>
      <c r="J323" s="122">
        <f t="shared" si="461"/>
        <v>87000</v>
      </c>
      <c r="K323" s="145">
        <v>67226.890756302528</v>
      </c>
      <c r="L323" s="135">
        <v>12773.10924369748</v>
      </c>
      <c r="M323" s="143">
        <v>87000</v>
      </c>
      <c r="N323" s="145">
        <v>67226.890756302528</v>
      </c>
      <c r="O323" s="135">
        <v>12773.10924369748</v>
      </c>
      <c r="P323" s="95">
        <v>86000</v>
      </c>
      <c r="Q323" s="145">
        <v>67226.890756302528</v>
      </c>
      <c r="R323" s="135">
        <v>12773.10924369748</v>
      </c>
      <c r="S323" s="95">
        <v>87000</v>
      </c>
      <c r="T323" s="69"/>
      <c r="U323" s="69"/>
      <c r="V323" s="69"/>
      <c r="W323" s="69"/>
      <c r="X323" s="69"/>
      <c r="Y323" s="69"/>
    </row>
    <row r="324" spans="1:25" ht="15" x14ac:dyDescent="0.25">
      <c r="A324" s="87" t="s">
        <v>486</v>
      </c>
      <c r="B324" s="145">
        <v>591596.63865546219</v>
      </c>
      <c r="C324" s="135">
        <f t="shared" si="456"/>
        <v>112403.36134453781</v>
      </c>
      <c r="D324" s="181">
        <f t="shared" si="457"/>
        <v>704000</v>
      </c>
      <c r="E324" s="145">
        <v>585714.2857142858</v>
      </c>
      <c r="F324" s="135">
        <f t="shared" si="458"/>
        <v>111285.7142857143</v>
      </c>
      <c r="G324" s="105">
        <f t="shared" si="459"/>
        <v>697000.00000000012</v>
      </c>
      <c r="H324" s="145">
        <v>592436.97478991596</v>
      </c>
      <c r="I324" s="135">
        <f t="shared" si="460"/>
        <v>112563.02521008403</v>
      </c>
      <c r="J324" s="122">
        <f t="shared" si="461"/>
        <v>705000</v>
      </c>
      <c r="K324" s="145">
        <v>546218.48739495804</v>
      </c>
      <c r="L324" s="135">
        <v>103781.51260504202</v>
      </c>
      <c r="M324" s="143">
        <v>704000</v>
      </c>
      <c r="N324" s="145">
        <v>546218.48739495804</v>
      </c>
      <c r="O324" s="135">
        <v>103781.51260504202</v>
      </c>
      <c r="P324" s="95">
        <v>700000</v>
      </c>
      <c r="Q324" s="145">
        <v>546218.48739495804</v>
      </c>
      <c r="R324" s="135">
        <v>103781.51260504202</v>
      </c>
      <c r="S324" s="95">
        <v>707000</v>
      </c>
      <c r="T324" s="69"/>
      <c r="U324" s="69"/>
      <c r="V324" s="69"/>
      <c r="W324" s="69"/>
      <c r="X324" s="69"/>
      <c r="Y324" s="69"/>
    </row>
    <row r="325" spans="1:25" ht="15.6" x14ac:dyDescent="0.3">
      <c r="A325" s="153" t="s">
        <v>177</v>
      </c>
      <c r="B325" s="173">
        <f>SUM(B309:B324)</f>
        <v>5607563.0252100844</v>
      </c>
      <c r="C325" s="173">
        <f t="shared" ref="C325:D325" si="462">SUM(C309:C324)</f>
        <v>1065436.9747899161</v>
      </c>
      <c r="D325" s="183">
        <f t="shared" si="462"/>
        <v>6673000</v>
      </c>
      <c r="E325" s="173">
        <f>SUM(E309:E324)</f>
        <v>5151260.503823529</v>
      </c>
      <c r="F325" s="173">
        <f t="shared" ref="F325:G325" si="463">SUM(F309:F324)</f>
        <v>978739.4957264706</v>
      </c>
      <c r="G325" s="173">
        <f t="shared" si="463"/>
        <v>6129999.9995499998</v>
      </c>
      <c r="H325" s="173">
        <f>SUM(H309:H324)</f>
        <v>5558823.5294117657</v>
      </c>
      <c r="I325" s="173">
        <f t="shared" ref="I325:J325" si="464">SUM(I309:I324)</f>
        <v>1056176.4705882354</v>
      </c>
      <c r="J325" s="173">
        <f t="shared" si="464"/>
        <v>6615000</v>
      </c>
      <c r="K325" s="173">
        <f>SUM(K309:K324)</f>
        <v>5447731.0924369749</v>
      </c>
      <c r="L325" s="173">
        <f t="shared" ref="L325:M325" si="465">SUM(L309:L324)</f>
        <v>1035068.9075630254</v>
      </c>
      <c r="M325" s="173">
        <f t="shared" si="465"/>
        <v>7018000</v>
      </c>
      <c r="N325" s="173">
        <f>SUM(N309:N324)</f>
        <v>5088235.2941176472</v>
      </c>
      <c r="O325" s="173">
        <f t="shared" ref="O325:P325" si="466">SUM(O309:O324)</f>
        <v>966764.70588235301</v>
      </c>
      <c r="P325" s="173">
        <f t="shared" si="466"/>
        <v>6518000</v>
      </c>
      <c r="Q325" s="173">
        <f>SUM(Q309:Q324)</f>
        <v>5256302.521008404</v>
      </c>
      <c r="R325" s="173">
        <f t="shared" ref="R325:S325" si="467">SUM(R309:R324)</f>
        <v>998697.47899159673</v>
      </c>
      <c r="S325" s="173">
        <f t="shared" si="467"/>
        <v>6803000</v>
      </c>
      <c r="T325" s="69"/>
      <c r="U325" s="69"/>
      <c r="V325" s="69"/>
      <c r="W325" s="69"/>
      <c r="X325" s="69"/>
      <c r="Y325" s="69"/>
    </row>
    <row r="326" spans="1:25" s="121" customFormat="1" ht="15.6" x14ac:dyDescent="0.25">
      <c r="A326" s="170" t="s">
        <v>487</v>
      </c>
      <c r="B326" s="171"/>
      <c r="C326" s="171"/>
      <c r="D326" s="184"/>
      <c r="E326" s="150"/>
      <c r="F326" s="150"/>
      <c r="G326" s="151"/>
      <c r="H326" s="150"/>
      <c r="I326" s="150"/>
      <c r="J326" s="152"/>
      <c r="K326" s="155"/>
      <c r="L326" s="150"/>
      <c r="M326" s="151"/>
      <c r="N326" s="150"/>
      <c r="O326" s="150"/>
      <c r="P326" s="151"/>
      <c r="Q326" s="150"/>
      <c r="R326" s="150"/>
      <c r="S326" s="151"/>
      <c r="T326" s="119"/>
      <c r="U326" s="119"/>
      <c r="V326" s="119"/>
      <c r="W326" s="119"/>
      <c r="X326" s="119"/>
      <c r="Y326" s="119"/>
    </row>
    <row r="327" spans="1:25" ht="15" x14ac:dyDescent="0.25">
      <c r="A327" s="88" t="s">
        <v>488</v>
      </c>
      <c r="B327" s="96" t="s">
        <v>605</v>
      </c>
      <c r="C327" s="96" t="s">
        <v>605</v>
      </c>
      <c r="D327" s="182" t="s">
        <v>605</v>
      </c>
      <c r="E327" s="96" t="s">
        <v>605</v>
      </c>
      <c r="F327" s="96" t="s">
        <v>605</v>
      </c>
      <c r="G327" s="96" t="s">
        <v>605</v>
      </c>
      <c r="H327" s="145">
        <v>27731.092436974792</v>
      </c>
      <c r="I327" s="135">
        <f t="shared" ref="I327" si="468">H327*0.19</f>
        <v>5268.9075630252109</v>
      </c>
      <c r="J327" s="122">
        <f t="shared" ref="J327" si="469">+H327+I327</f>
        <v>33000</v>
      </c>
      <c r="K327" s="96" t="s">
        <v>605</v>
      </c>
      <c r="L327" s="96" t="s">
        <v>605</v>
      </c>
      <c r="M327" s="109" t="s">
        <v>605</v>
      </c>
      <c r="N327" s="96" t="s">
        <v>605</v>
      </c>
      <c r="O327" s="96" t="s">
        <v>605</v>
      </c>
      <c r="P327" s="96" t="s">
        <v>605</v>
      </c>
      <c r="Q327" s="96" t="s">
        <v>605</v>
      </c>
      <c r="R327" s="96" t="s">
        <v>605</v>
      </c>
      <c r="S327" s="96" t="s">
        <v>605</v>
      </c>
      <c r="T327" s="69"/>
      <c r="U327" s="69"/>
      <c r="V327" s="69"/>
      <c r="W327" s="69"/>
      <c r="X327" s="69"/>
      <c r="Y327" s="69"/>
    </row>
    <row r="328" spans="1:25" ht="15" x14ac:dyDescent="0.25">
      <c r="A328" s="88" t="s">
        <v>489</v>
      </c>
      <c r="B328" s="96" t="s">
        <v>605</v>
      </c>
      <c r="C328" s="96" t="s">
        <v>605</v>
      </c>
      <c r="D328" s="182" t="s">
        <v>605</v>
      </c>
      <c r="E328" s="96" t="s">
        <v>605</v>
      </c>
      <c r="F328" s="96" t="s">
        <v>605</v>
      </c>
      <c r="G328" s="96" t="s">
        <v>605</v>
      </c>
      <c r="H328" s="96" t="s">
        <v>605</v>
      </c>
      <c r="I328" s="96" t="s">
        <v>605</v>
      </c>
      <c r="J328" s="96" t="s">
        <v>605</v>
      </c>
      <c r="K328" s="96" t="s">
        <v>605</v>
      </c>
      <c r="L328" s="96" t="s">
        <v>605</v>
      </c>
      <c r="M328" s="109" t="s">
        <v>605</v>
      </c>
      <c r="N328" s="96" t="s">
        <v>605</v>
      </c>
      <c r="O328" s="96" t="s">
        <v>605</v>
      </c>
      <c r="P328" s="96" t="s">
        <v>605</v>
      </c>
      <c r="Q328" s="96" t="s">
        <v>605</v>
      </c>
      <c r="R328" s="96" t="s">
        <v>605</v>
      </c>
      <c r="S328" s="96" t="s">
        <v>605</v>
      </c>
      <c r="T328" s="69"/>
      <c r="U328" s="69"/>
      <c r="V328" s="69"/>
      <c r="W328" s="69"/>
      <c r="X328" s="69"/>
      <c r="Y328" s="69"/>
    </row>
    <row r="329" spans="1:25" ht="15" x14ac:dyDescent="0.25">
      <c r="A329" s="88" t="s">
        <v>490</v>
      </c>
      <c r="B329" s="145">
        <v>354622</v>
      </c>
      <c r="C329" s="135">
        <f t="shared" ref="C329" si="470">B329*0.19</f>
        <v>67378.180000000008</v>
      </c>
      <c r="D329" s="181">
        <f>+B329+C329</f>
        <v>422000.18</v>
      </c>
      <c r="E329" s="145">
        <v>266386.55462184874</v>
      </c>
      <c r="F329" s="135">
        <f t="shared" ref="F329" si="471">E329*0.19</f>
        <v>50613.445378151264</v>
      </c>
      <c r="G329" s="105">
        <f>SUM(D329*70%)</f>
        <v>295400.12599999999</v>
      </c>
      <c r="H329" s="145">
        <v>382352.9411764706</v>
      </c>
      <c r="I329" s="135">
        <f t="shared" ref="I329" si="472">H329*0.19</f>
        <v>72647.058823529413</v>
      </c>
      <c r="J329" s="122">
        <f t="shared" ref="J329" si="473">+H329+I329</f>
        <v>455000</v>
      </c>
      <c r="K329" s="145">
        <f t="shared" ref="K329" si="474">M329/1.19</f>
        <v>476470.58823529416</v>
      </c>
      <c r="L329" s="135">
        <f t="shared" ref="L329" si="475">K329*0.19</f>
        <v>90529.411764705888</v>
      </c>
      <c r="M329" s="108">
        <v>567000</v>
      </c>
      <c r="N329" s="145">
        <f t="shared" ref="N329" si="476">P329/1.19</f>
        <v>338655.46218487399</v>
      </c>
      <c r="O329" s="135">
        <f t="shared" ref="O329" si="477">N329*0.19</f>
        <v>64344.537815126059</v>
      </c>
      <c r="P329" s="95">
        <v>403000</v>
      </c>
      <c r="Q329" s="145">
        <f t="shared" ref="Q329" si="478">S329/1.19</f>
        <v>342016.80672268907</v>
      </c>
      <c r="R329" s="135">
        <f t="shared" ref="R329" si="479">Q329*0.19</f>
        <v>64983.193277310922</v>
      </c>
      <c r="S329" s="95">
        <v>407000</v>
      </c>
      <c r="T329" s="69"/>
      <c r="U329" s="69"/>
      <c r="V329" s="69"/>
      <c r="W329" s="69"/>
      <c r="X329" s="69"/>
      <c r="Y329" s="69"/>
    </row>
    <row r="330" spans="1:25" ht="15.6" x14ac:dyDescent="0.3">
      <c r="A330" s="153" t="s">
        <v>177</v>
      </c>
      <c r="B330" s="173">
        <f>SUM(B329)</f>
        <v>354622</v>
      </c>
      <c r="C330" s="173">
        <f t="shared" ref="C330:D330" si="480">SUM(C329)</f>
        <v>67378.180000000008</v>
      </c>
      <c r="D330" s="183">
        <f t="shared" si="480"/>
        <v>422000.18</v>
      </c>
      <c r="E330" s="173">
        <f>SUM(E327:E329)</f>
        <v>266386.55462184874</v>
      </c>
      <c r="F330" s="173">
        <f t="shared" ref="F330:G330" si="481">SUM(F327:F329)</f>
        <v>50613.445378151264</v>
      </c>
      <c r="G330" s="173">
        <f t="shared" si="481"/>
        <v>295400.12599999999</v>
      </c>
      <c r="H330" s="173">
        <f>SUM(H327:H329)</f>
        <v>410084.03361344541</v>
      </c>
      <c r="I330" s="173">
        <f t="shared" ref="I330:J330" si="482">SUM(I327:I329)</f>
        <v>77915.966386554617</v>
      </c>
      <c r="J330" s="173">
        <f t="shared" si="482"/>
        <v>488000</v>
      </c>
      <c r="K330" s="173">
        <f>SUM(K327:K329)</f>
        <v>476470.58823529416</v>
      </c>
      <c r="L330" s="173">
        <f t="shared" ref="L330:N330" si="483">SUM(L327:L329)</f>
        <v>90529.411764705888</v>
      </c>
      <c r="M330" s="173">
        <f t="shared" si="483"/>
        <v>567000</v>
      </c>
      <c r="N330" s="173">
        <f t="shared" si="483"/>
        <v>338655.46218487399</v>
      </c>
      <c r="O330" s="173">
        <f>SUM(O327:O329)</f>
        <v>64344.537815126059</v>
      </c>
      <c r="P330" s="173">
        <f t="shared" ref="P330" si="484">SUM(P327:P329)</f>
        <v>403000</v>
      </c>
      <c r="Q330" s="173">
        <f>SUM(Q327:Q329)</f>
        <v>342016.80672268907</v>
      </c>
      <c r="R330" s="173">
        <f t="shared" ref="R330:S330" si="485">SUM(R327:R329)</f>
        <v>64983.193277310922</v>
      </c>
      <c r="S330" s="173">
        <f t="shared" si="485"/>
        <v>407000</v>
      </c>
      <c r="T330" s="69"/>
      <c r="U330" s="69"/>
      <c r="V330" s="69"/>
      <c r="W330" s="69"/>
      <c r="X330" s="69"/>
      <c r="Y330" s="69"/>
    </row>
    <row r="331" spans="1:25" ht="19.5" customHeight="1" x14ac:dyDescent="0.25">
      <c r="A331" s="157" t="s">
        <v>21</v>
      </c>
      <c r="B331" s="156"/>
      <c r="C331" s="158"/>
      <c r="D331" s="185">
        <f>+D36+D93+D151+D186+D190+D222+D295+D301+D307+D325+D330</f>
        <v>59741998.729999997</v>
      </c>
      <c r="E331" s="156"/>
      <c r="F331" s="156"/>
      <c r="G331" s="185">
        <f>+G36+G93+G151+G186+G190+G222+G295+G301+G307+G325+G330</f>
        <v>47262400.485550001</v>
      </c>
      <c r="H331" s="156"/>
      <c r="I331" s="156"/>
      <c r="J331" s="185">
        <f>+J36+J93+J151+J186+J190+J222+J295+J301+J307+J325+J330</f>
        <v>54492000</v>
      </c>
      <c r="K331" s="156"/>
      <c r="L331" s="156"/>
      <c r="M331" s="185">
        <f>+M36+M93+M151+M186+M190+M222+M295+M301+M307+M325+M330</f>
        <v>82897000</v>
      </c>
      <c r="N331" s="156"/>
      <c r="O331" s="156"/>
      <c r="P331" s="185">
        <f>+P36+P93+P151+P186+P190+P222+P295+P301+P307+P325+P330</f>
        <v>64307000</v>
      </c>
      <c r="Q331" s="156"/>
      <c r="R331" s="156"/>
      <c r="S331" s="185">
        <f>+S36+S93+S151+S186+S190+S222+S295+S301+S307+S325+S330</f>
        <v>59350000</v>
      </c>
    </row>
    <row r="332" spans="1:25" x14ac:dyDescent="0.25">
      <c r="A332" s="157"/>
      <c r="B332" s="156"/>
      <c r="C332" s="158"/>
      <c r="D332" s="159"/>
      <c r="E332" s="107"/>
      <c r="F332" s="97"/>
      <c r="G332" s="98"/>
      <c r="H332" s="107"/>
      <c r="I332" s="97"/>
      <c r="J332" s="124"/>
      <c r="K332" s="107"/>
      <c r="L332" s="97"/>
      <c r="M332" s="110"/>
      <c r="N332" s="107"/>
      <c r="O332" s="97"/>
      <c r="P332" s="116"/>
    </row>
    <row r="333" spans="1:25" ht="24" customHeight="1" x14ac:dyDescent="0.3">
      <c r="A333" s="160" t="s">
        <v>575</v>
      </c>
      <c r="B333" s="214">
        <f>SUM(D331+G331+J331+M331+P331)</f>
        <v>308700399.21555001</v>
      </c>
      <c r="C333" s="214"/>
      <c r="D333" s="214"/>
      <c r="E333" s="107"/>
      <c r="F333" s="97"/>
      <c r="G333" s="98"/>
      <c r="H333" s="107"/>
      <c r="I333" s="97"/>
      <c r="J333" s="124"/>
      <c r="K333" s="107"/>
      <c r="L333" s="97"/>
      <c r="M333" s="110"/>
      <c r="N333" s="107"/>
      <c r="O333" s="97"/>
      <c r="P333" s="116"/>
    </row>
    <row r="335" spans="1:25" ht="24.75" customHeight="1" x14ac:dyDescent="0.25">
      <c r="A335" s="206" t="s">
        <v>594</v>
      </c>
      <c r="B335" s="207"/>
      <c r="C335" s="207"/>
      <c r="D335" s="207"/>
      <c r="E335" s="207"/>
      <c r="F335" s="207"/>
      <c r="G335" s="207"/>
      <c r="H335" s="207"/>
      <c r="I335" s="207"/>
      <c r="J335" s="208"/>
      <c r="K335" s="111"/>
      <c r="L335" s="112"/>
      <c r="M335" s="113"/>
      <c r="P335" s="117"/>
    </row>
    <row r="336" spans="1:25" ht="50.25" customHeight="1" x14ac:dyDescent="0.25">
      <c r="A336" s="206" t="s">
        <v>194</v>
      </c>
      <c r="B336" s="207"/>
      <c r="C336" s="207"/>
      <c r="D336" s="207"/>
      <c r="E336" s="207"/>
      <c r="F336" s="207"/>
      <c r="G336" s="207"/>
      <c r="H336" s="207"/>
      <c r="I336" s="207"/>
      <c r="J336" s="208"/>
      <c r="K336" s="111"/>
      <c r="L336" s="112"/>
      <c r="M336" s="113"/>
      <c r="P336" s="117"/>
    </row>
    <row r="337" spans="1:16" ht="30.75" customHeight="1" x14ac:dyDescent="0.25">
      <c r="A337" s="206" t="s">
        <v>192</v>
      </c>
      <c r="B337" s="207"/>
      <c r="C337" s="207"/>
      <c r="D337" s="207"/>
      <c r="E337" s="207"/>
      <c r="F337" s="207"/>
      <c r="G337" s="207"/>
      <c r="H337" s="207"/>
      <c r="I337" s="207"/>
      <c r="J337" s="208"/>
      <c r="K337" s="111"/>
      <c r="L337" s="112"/>
      <c r="M337" s="113"/>
      <c r="P337" s="117"/>
    </row>
    <row r="338" spans="1:16" ht="15" customHeight="1" x14ac:dyDescent="0.25">
      <c r="A338" s="211" t="s">
        <v>576</v>
      </c>
      <c r="B338" s="212"/>
      <c r="C338" s="212"/>
      <c r="D338" s="212"/>
      <c r="E338" s="212"/>
      <c r="F338" s="212"/>
      <c r="G338" s="212"/>
      <c r="H338" s="212"/>
      <c r="I338" s="212"/>
      <c r="J338" s="213"/>
      <c r="K338" s="111"/>
      <c r="L338" s="112"/>
      <c r="M338" s="113"/>
      <c r="P338" s="117"/>
    </row>
    <row r="339" spans="1:16" ht="33.75" customHeight="1" x14ac:dyDescent="0.25">
      <c r="A339" s="211" t="s">
        <v>193</v>
      </c>
      <c r="B339" s="212"/>
      <c r="C339" s="212"/>
      <c r="D339" s="212"/>
      <c r="E339" s="212"/>
      <c r="F339" s="212"/>
      <c r="G339" s="212"/>
      <c r="H339" s="212"/>
      <c r="I339" s="212"/>
      <c r="J339" s="213"/>
      <c r="K339" s="111"/>
      <c r="L339" s="112"/>
      <c r="M339" s="113"/>
      <c r="P339" s="117"/>
    </row>
    <row r="340" spans="1:16" x14ac:dyDescent="0.25">
      <c r="D340" s="165"/>
      <c r="G340" s="101"/>
      <c r="J340" s="125"/>
      <c r="M340" s="114"/>
      <c r="P340" s="101"/>
    </row>
    <row r="341" spans="1:16" x14ac:dyDescent="0.25">
      <c r="D341" s="165"/>
      <c r="G341" s="101"/>
      <c r="J341" s="125"/>
      <c r="M341" s="114"/>
      <c r="P341" s="101"/>
    </row>
    <row r="345" spans="1:16" ht="18" x14ac:dyDescent="0.25">
      <c r="A345" s="166" t="s">
        <v>595</v>
      </c>
      <c r="B345" s="167"/>
      <c r="C345" s="168"/>
      <c r="D345" s="168"/>
      <c r="E345" s="130"/>
      <c r="F345" s="131"/>
    </row>
    <row r="346" spans="1:16" ht="18" x14ac:dyDescent="0.25">
      <c r="A346" s="166" t="s">
        <v>596</v>
      </c>
      <c r="B346" s="167"/>
      <c r="C346" s="168"/>
      <c r="D346" s="168"/>
      <c r="E346" s="128"/>
      <c r="F346" s="129"/>
    </row>
    <row r="347" spans="1:16" ht="18" x14ac:dyDescent="0.25">
      <c r="A347" s="166" t="s">
        <v>597</v>
      </c>
      <c r="B347" s="167"/>
      <c r="C347" s="168"/>
      <c r="D347" s="168"/>
      <c r="E347" s="103"/>
      <c r="F347" s="104"/>
    </row>
    <row r="348" spans="1:16" ht="18" x14ac:dyDescent="0.25">
      <c r="A348" s="166" t="s">
        <v>598</v>
      </c>
      <c r="B348" s="167"/>
      <c r="C348" s="168"/>
      <c r="D348" s="168"/>
      <c r="E348" s="103"/>
      <c r="F348" s="104"/>
    </row>
    <row r="349" spans="1:16" ht="18" x14ac:dyDescent="0.25">
      <c r="A349" s="166" t="s">
        <v>599</v>
      </c>
      <c r="B349" s="167"/>
      <c r="C349" s="168"/>
      <c r="D349" s="168"/>
      <c r="E349" s="103"/>
      <c r="F349" s="104"/>
    </row>
    <row r="350" spans="1:16" x14ac:dyDescent="0.25">
      <c r="A350" s="166" t="s">
        <v>593</v>
      </c>
      <c r="B350" s="210"/>
      <c r="C350" s="210"/>
      <c r="D350" s="210"/>
      <c r="E350" s="210"/>
      <c r="F350" s="210"/>
    </row>
  </sheetData>
  <mergeCells count="14">
    <mergeCell ref="B350:F350"/>
    <mergeCell ref="Q2:S2"/>
    <mergeCell ref="A338:J338"/>
    <mergeCell ref="A339:J339"/>
    <mergeCell ref="B333:D333"/>
    <mergeCell ref="A335:J335"/>
    <mergeCell ref="A336:J336"/>
    <mergeCell ref="A1:P1"/>
    <mergeCell ref="A337:J337"/>
    <mergeCell ref="K2:M2"/>
    <mergeCell ref="N2:P2"/>
    <mergeCell ref="B2:D2"/>
    <mergeCell ref="E2:G2"/>
    <mergeCell ref="H2:J2"/>
  </mergeCells>
  <dataValidations disablePrompts="1" count="1">
    <dataValidation type="whole" operator="greaterThanOrEqual" allowBlank="1" showInputMessage="1" showErrorMessage="1" sqref="AD49 AT49 BJ49 BZ49 CP49 DF49 DV49 EL49 FB49 FR49 GH49 GX49 HN49 ID49 IT49 JJ49 JZ49 KP49 LF49 LV49 ML49 NB49 NR49 OH49 OX49 PN49 QD49 QT49 RJ49 RZ49 SP49 TF49 TV49 UL49 VB49 VR49 WH49 WX49 XN49 YD49 YT49 ZJ49 ZZ49 AAP49 ABF49 ABV49 ACL49 ADB49 ADR49 AEH49 AEX49 AFN49 AGD49 AGT49 AHJ49 AHZ49 AIP49 AJF49 AJV49 AKL49 ALB49 ALR49 AMH49 AMX49 ANN49 AOD49 AOT49 APJ49 APZ49 AQP49 ARF49 ARV49 ASL49 ATB49 ATR49 AUH49 AUX49 AVN49 AWD49 AWT49 AXJ49 AXZ49 AYP49 AZF49 AZV49 BAL49 BBB49 BBR49 BCH49 BCX49 BDN49 BED49 BET49 BFJ49 BFZ49 BGP49 BHF49 BHV49 BIL49 BJB49 BJR49 BKH49 BKX49 BLN49 BMD49 BMT49 BNJ49 BNZ49 BOP49 BPF49 BPV49 BQL49 BRB49 BRR49 BSH49 BSX49 BTN49 BUD49 BUT49 BVJ49 BVZ49 BWP49 BXF49 BXV49 BYL49 BZB49 BZR49 CAH49 CAX49 CBN49 CCD49 CCT49 CDJ49 CDZ49 CEP49 CFF49 CFV49 CGL49 CHB49 CHR49 CIH49 CIX49 CJN49 CKD49 CKT49 CLJ49 CLZ49 CMP49 CNF49 CNV49 COL49 CPB49 CPR49 CQH49 CQX49 CRN49 CSD49 CST49 CTJ49 CTZ49 CUP49 CVF49 CVV49 CWL49 CXB49 CXR49 CYH49 CYX49 CZN49 DAD49 DAT49 DBJ49 DBZ49 DCP49 DDF49 DDV49 DEL49 DFB49 DFR49 DGH49 DGX49 DHN49 DID49 DIT49 DJJ49 DJZ49 DKP49 DLF49 DLV49 DML49 DNB49 DNR49 DOH49 DOX49 DPN49 DQD49 DQT49 DRJ49 DRZ49 DSP49 DTF49 DTV49 DUL49 DVB49 DVR49 DWH49 DWX49 DXN49 DYD49 DYT49 DZJ49 DZZ49 EAP49 EBF49 EBV49 ECL49 EDB49 EDR49 EEH49 EEX49 EFN49 EGD49 EGT49 EHJ49 EHZ49 EIP49 EJF49 EJV49 EKL49 ELB49 ELR49 EMH49 EMX49 ENN49 EOD49 EOT49 EPJ49 EPZ49 EQP49 ERF49 ERV49 ESL49 ETB49 ETR49 EUH49 EUX49 EVN49 EWD49 EWT49 EXJ49 EXZ49 EYP49 EZF49 EZV49 FAL49 FBB49 FBR49 FCH49 FCX49 FDN49 FED49 FET49 FFJ49 FFZ49 FGP49 FHF49 FHV49 FIL49 FJB49 FJR49 FKH49 FKX49 FLN49 FMD49 FMT49 FNJ49 FNZ49 FOP49 FPF49 FPV49 FQL49 FRB49 FRR49 FSH49 FSX49 FTN49 FUD49 FUT49 FVJ49 FVZ49 FWP49 FXF49 FXV49 FYL49 FZB49 FZR49 GAH49 GAX49 GBN49 GCD49 GCT49 GDJ49 GDZ49 GEP49 GFF49 GFV49 GGL49 GHB49 GHR49 GIH49 GIX49 GJN49 GKD49 GKT49 GLJ49 GLZ49 GMP49 GNF49 GNV49 GOL49 GPB49 GPR49 GQH49 GQX49 GRN49 GSD49 GST49 GTJ49 GTZ49 GUP49 GVF49 GVV49 GWL49 GXB49 GXR49 GYH49 GYX49 GZN49 HAD49 HAT49 HBJ49 HBZ49 HCP49 HDF49 HDV49 HEL49 HFB49 HFR49 HGH49 HGX49 HHN49 HID49 HIT49 HJJ49 HJZ49 HKP49 HLF49 HLV49 HML49 HNB49 HNR49 HOH49 HOX49 HPN49 HQD49 HQT49 HRJ49 HRZ49 HSP49 HTF49 HTV49 HUL49 HVB49 HVR49 HWH49 HWX49 HXN49 HYD49 HYT49 HZJ49 HZZ49 IAP49 IBF49 IBV49 ICL49 IDB49 IDR49 IEH49 IEX49 IFN49 IGD49 IGT49 IHJ49 IHZ49 IIP49 IJF49 IJV49 IKL49 ILB49 ILR49 IMH49 IMX49 INN49 IOD49 IOT49 IPJ49 IPZ49 IQP49 IRF49 IRV49 ISL49 ITB49 ITR49 IUH49 IUX49 IVN49 IWD49 IWT49 IXJ49 IXZ49 IYP49 IZF49 IZV49 JAL49 JBB49 JBR49 JCH49 JCX49 JDN49 JED49 JET49 JFJ49 JFZ49 JGP49 JHF49 JHV49 JIL49 JJB49 JJR49 JKH49 JKX49 JLN49 JMD49 JMT49 JNJ49 JNZ49 JOP49 JPF49 JPV49 JQL49 JRB49 JRR49 JSH49 JSX49 JTN49 JUD49 JUT49 JVJ49 JVZ49 JWP49 JXF49 JXV49 JYL49 JZB49 JZR49 KAH49 KAX49 KBN49 KCD49 KCT49 KDJ49 KDZ49 KEP49 KFF49 KFV49 KGL49 KHB49 KHR49 KIH49 KIX49 KJN49 KKD49 KKT49 KLJ49 KLZ49 KMP49 KNF49 KNV49 KOL49 KPB49 KPR49 KQH49 KQX49 KRN49 KSD49 KST49 KTJ49 KTZ49 KUP49 KVF49 KVV49 KWL49 KXB49 KXR49 KYH49 KYX49 KZN49 LAD49 LAT49 LBJ49 LBZ49 LCP49 LDF49 LDV49 LEL49 LFB49 LFR49 LGH49 LGX49 LHN49 LID49 LIT49 LJJ49 LJZ49 LKP49 LLF49 LLV49 LML49 LNB49 LNR49 LOH49 LOX49 LPN49 LQD49 LQT49 LRJ49 LRZ49 LSP49 LTF49 LTV49 LUL49 LVB49 LVR49 LWH49 LWX49 LXN49 LYD49 LYT49 LZJ49 LZZ49 MAP49 MBF49 MBV49 MCL49 MDB49 MDR49 MEH49 MEX49 MFN49 MGD49 MGT49 MHJ49 MHZ49 MIP49 MJF49 MJV49 MKL49 MLB49 MLR49 MMH49 MMX49 MNN49 MOD49 MOT49 MPJ49 MPZ49 MQP49 MRF49 MRV49 MSL49 MTB49 MTR49 MUH49 MUX49 MVN49 MWD49 MWT49 MXJ49 MXZ49 MYP49 MZF49 MZV49 NAL49 NBB49 NBR49 NCH49 NCX49 NDN49 NED49 NET49 NFJ49 NFZ49 NGP49 NHF49 NHV49 NIL49 NJB49 NJR49 NKH49 NKX49 NLN49 NMD49 NMT49 NNJ49 NNZ49 NOP49 NPF49 NPV49 NQL49 NRB49 NRR49 NSH49 NSX49 NTN49 NUD49 NUT49 NVJ49 NVZ49 NWP49 NXF49 NXV49 NYL49 NZB49 NZR49 OAH49 OAX49 OBN49 OCD49 OCT49 ODJ49 ODZ49 OEP49 OFF49 OFV49 OGL49 OHB49 OHR49 OIH49 OIX49 OJN49 OKD49 OKT49 OLJ49 OLZ49 OMP49 ONF49 ONV49 OOL49 OPB49 OPR49 OQH49 OQX49 ORN49 OSD49 OST49 OTJ49 OTZ49 OUP49 OVF49 OVV49 OWL49 OXB49 OXR49 OYH49 OYX49 OZN49 PAD49 PAT49 PBJ49 PBZ49 PCP49 PDF49 PDV49 PEL49 PFB49 PFR49 PGH49 PGX49 PHN49 PID49 PIT49 PJJ49 PJZ49 PKP49 PLF49 PLV49 PML49 PNB49 PNR49 POH49 POX49 PPN49 PQD49 PQT49 PRJ49 PRZ49 PSP49 PTF49 PTV49 PUL49 PVB49 PVR49 PWH49 PWX49 PXN49 PYD49 PYT49 PZJ49 PZZ49 QAP49 QBF49 QBV49 QCL49 QDB49 QDR49 QEH49 QEX49 QFN49 QGD49 QGT49 QHJ49 QHZ49 QIP49 QJF49 QJV49 QKL49 QLB49 QLR49 QMH49 QMX49 QNN49 QOD49 QOT49 QPJ49 QPZ49 QQP49 QRF49 QRV49 QSL49 QTB49 QTR49 QUH49 QUX49 QVN49 QWD49 QWT49 QXJ49 QXZ49 QYP49 QZF49 QZV49 RAL49 RBB49 RBR49 RCH49 RCX49 RDN49 RED49 RET49 RFJ49 RFZ49 RGP49 RHF49 RHV49 RIL49 RJB49 RJR49 RKH49 RKX49 RLN49 RMD49 RMT49 RNJ49 RNZ49 ROP49 RPF49 RPV49 RQL49 RRB49 RRR49 RSH49 RSX49 RTN49 RUD49 RUT49 RVJ49 RVZ49 RWP49 RXF49 RXV49 RYL49 RZB49 RZR49 SAH49 SAX49 SBN49 SCD49 SCT49 SDJ49 SDZ49 SEP49 SFF49 SFV49 SGL49 SHB49 SHR49 SIH49 SIX49 SJN49 SKD49 SKT49 SLJ49 SLZ49 SMP49 SNF49 SNV49 SOL49 SPB49 SPR49 SQH49 SQX49 SRN49 SSD49 SST49 STJ49 STZ49 SUP49 SVF49 SVV49 SWL49 SXB49 SXR49 SYH49 SYX49 SZN49 TAD49 TAT49 TBJ49 TBZ49 TCP49 TDF49 TDV49 TEL49 TFB49 TFR49 TGH49 TGX49 THN49 TID49 TIT49 TJJ49 TJZ49 TKP49 TLF49 TLV49 TML49 TNB49 TNR49 TOH49 TOX49 TPN49 TQD49 TQT49 TRJ49 TRZ49 TSP49 TTF49 TTV49 TUL49 TVB49 TVR49 TWH49 TWX49 TXN49 TYD49 TYT49 TZJ49 TZZ49 UAP49 UBF49 UBV49 UCL49 UDB49 UDR49 UEH49 UEX49 UFN49 UGD49 UGT49 UHJ49 UHZ49 UIP49 UJF49 UJV49 UKL49 ULB49 ULR49 UMH49 UMX49 UNN49 UOD49 UOT49 UPJ49 UPZ49 UQP49 URF49 URV49 USL49 UTB49 UTR49 UUH49 UUX49 UVN49 UWD49 UWT49 UXJ49 UXZ49 UYP49 UZF49 UZV49 VAL49 VBB49 VBR49 VCH49 VCX49 VDN49 VED49 VET49 VFJ49 VFZ49 VGP49 VHF49 VHV49 VIL49 VJB49 VJR49 VKH49 VKX49 VLN49 VMD49 VMT49 VNJ49 VNZ49 VOP49 VPF49 VPV49 VQL49 VRB49 VRR49 VSH49 VSX49 VTN49 VUD49 VUT49 VVJ49 VVZ49 VWP49 VXF49 VXV49 VYL49 VZB49 VZR49 WAH49 WAX49 WBN49 WCD49 WCT49 WDJ49 WDZ49 WEP49 WFF49 WFV49 WGL49 WHB49 WHR49 WIH49 WIX49 WJN49 WKD49 WKT49 WLJ49 WLZ49 WMP49 WNF49 WNV49 WOL49 WPB49 WPR49 WQH49 WQX49 WRN49 WSD49 WST49 WTJ49 WTZ49 WUP49 WVF49 AH49 AX49 BN49 CD49 CT49 DJ49 DZ49 EP49 FF49 FV49 GL49 HB49 HR49 IH49 IX49 JN49 KD49 KT49 LJ49 LZ49 MP49 NF49 NV49 OL49 PB49 PR49 QH49 QX49 RN49 SD49 ST49 TJ49 TZ49 UP49 VF49 VV49 WL49 XB49 XR49 YH49 YX49 ZN49 AAD49 AAT49 ABJ49 ABZ49 ACP49 ADF49 ADV49 AEL49 AFB49 AFR49 AGH49 AGX49 AHN49 AID49 AIT49 AJJ49 AJZ49 AKP49 ALF49 ALV49 AML49 ANB49 ANR49 AOH49 AOX49 APN49 AQD49 AQT49 ARJ49 ARZ49 ASP49 ATF49 ATV49 AUL49 AVB49 AVR49 AWH49 AWX49 AXN49 AYD49 AYT49 AZJ49 AZZ49 BAP49 BBF49 BBV49 BCL49 BDB49 BDR49 BEH49 BEX49 BFN49 BGD49 BGT49 BHJ49 BHZ49 BIP49 BJF49 BJV49 BKL49 BLB49 BLR49 BMH49 BMX49 BNN49 BOD49 BOT49 BPJ49 BPZ49 BQP49 BRF49 BRV49 BSL49 BTB49 BTR49 BUH49 BUX49 BVN49 BWD49 BWT49 BXJ49 BXZ49 BYP49 BZF49 BZV49 CAL49 CBB49 CBR49 CCH49 CCX49 CDN49 CED49 CET49 CFJ49 CFZ49 CGP49 CHF49 CHV49 CIL49 CJB49 CJR49 CKH49 CKX49 CLN49 CMD49 CMT49 CNJ49 CNZ49 COP49 CPF49 CPV49 CQL49 CRB49 CRR49 CSH49 CSX49 CTN49 CUD49 CUT49 CVJ49 CVZ49 CWP49 CXF49 CXV49 CYL49 CZB49 CZR49 DAH49 DAX49 DBN49 DCD49 DCT49 DDJ49 DDZ49 DEP49 DFF49 DFV49 DGL49 DHB49 DHR49 DIH49 DIX49 DJN49 DKD49 DKT49 DLJ49 DLZ49 DMP49 DNF49 DNV49 DOL49 DPB49 DPR49 DQH49 DQX49 DRN49 DSD49 DST49 DTJ49 DTZ49 DUP49 DVF49 DVV49 DWL49 DXB49 DXR49 DYH49 DYX49 DZN49 EAD49 EAT49 EBJ49 EBZ49 ECP49 EDF49 EDV49 EEL49 EFB49 EFR49 EGH49 EGX49 EHN49 EID49 EIT49 EJJ49 EJZ49 EKP49 ELF49 ELV49 EML49 ENB49 ENR49 EOH49 EOX49 EPN49 EQD49 EQT49 ERJ49 ERZ49 ESP49 ETF49 ETV49 EUL49 EVB49 EVR49 EWH49 EWX49 EXN49 EYD49 EYT49 EZJ49 EZZ49 FAP49 FBF49 FBV49 FCL49 FDB49 FDR49 FEH49 FEX49 FFN49 FGD49 FGT49 FHJ49 FHZ49 FIP49 FJF49 FJV49 FKL49 FLB49 FLR49 FMH49 FMX49 FNN49 FOD49 FOT49 FPJ49 FPZ49 FQP49 FRF49 FRV49 FSL49 FTB49 FTR49 FUH49 FUX49 FVN49 FWD49 FWT49 FXJ49 FXZ49 FYP49 FZF49 FZV49 GAL49 GBB49 GBR49 GCH49 GCX49 GDN49 GED49 GET49 GFJ49 GFZ49 GGP49 GHF49 GHV49 GIL49 GJB49 GJR49 GKH49 GKX49 GLN49 GMD49 GMT49 GNJ49 GNZ49 GOP49 GPF49 GPV49 GQL49 GRB49 GRR49 GSH49 GSX49 GTN49 GUD49 GUT49 GVJ49 GVZ49 GWP49 GXF49 GXV49 GYL49 GZB49 GZR49 HAH49 HAX49 HBN49 HCD49 HCT49 HDJ49 HDZ49 HEP49 HFF49 HFV49 HGL49 HHB49 HHR49 HIH49 HIX49 HJN49 HKD49 HKT49 HLJ49 HLZ49 HMP49 HNF49 HNV49 HOL49 HPB49 HPR49 HQH49 HQX49 HRN49 HSD49 HST49 HTJ49 HTZ49 HUP49 HVF49 HVV49 HWL49 HXB49 HXR49 HYH49 HYX49 HZN49 IAD49 IAT49 IBJ49 IBZ49 ICP49 IDF49 IDV49 IEL49 IFB49 IFR49 IGH49 IGX49 IHN49 IID49 IIT49 IJJ49 IJZ49 IKP49 ILF49 ILV49 IML49 INB49 INR49 IOH49 IOX49 IPN49 IQD49 IQT49 IRJ49 IRZ49 ISP49 ITF49 ITV49 IUL49 IVB49 IVR49 IWH49 IWX49 IXN49 IYD49 IYT49 IZJ49 IZZ49 JAP49 JBF49 JBV49 JCL49 JDB49 JDR49 JEH49 JEX49 JFN49 JGD49 JGT49 JHJ49 JHZ49 JIP49 JJF49 JJV49 JKL49 JLB49 JLR49 JMH49 JMX49 JNN49 JOD49 JOT49 JPJ49 JPZ49 JQP49 JRF49 JRV49 JSL49 JTB49 JTR49 JUH49 JUX49 JVN49 JWD49 JWT49 JXJ49 JXZ49 JYP49 JZF49 JZV49 KAL49 KBB49 KBR49 KCH49 KCX49 KDN49 KED49 KET49 KFJ49 KFZ49 KGP49 KHF49 KHV49 KIL49 KJB49 KJR49 KKH49 KKX49 KLN49 KMD49 KMT49 KNJ49 KNZ49 KOP49 KPF49 KPV49 KQL49 KRB49 KRR49 KSH49 KSX49 KTN49 KUD49 KUT49 KVJ49 KVZ49 KWP49 KXF49 KXV49 KYL49 KZB49 KZR49 LAH49 LAX49 LBN49 LCD49 LCT49 LDJ49 LDZ49 LEP49 LFF49 LFV49 LGL49 LHB49 LHR49 LIH49 LIX49 LJN49 LKD49 LKT49 LLJ49 LLZ49 LMP49 LNF49 LNV49 LOL49 LPB49 LPR49 LQH49 LQX49 LRN49 LSD49 LST49 LTJ49 LTZ49 LUP49 LVF49 LVV49 LWL49 LXB49 LXR49 LYH49 LYX49 LZN49 MAD49 MAT49 MBJ49 MBZ49 MCP49 MDF49 MDV49 MEL49 MFB49 MFR49 MGH49 MGX49 MHN49 MID49 MIT49 MJJ49 MJZ49 MKP49 MLF49 MLV49 MML49 MNB49 MNR49 MOH49 MOX49 MPN49 MQD49 MQT49 MRJ49 MRZ49 MSP49 MTF49 MTV49 MUL49 MVB49 MVR49 MWH49 MWX49 MXN49 MYD49 MYT49 MZJ49 MZZ49 NAP49 NBF49 NBV49 NCL49 NDB49 NDR49 NEH49 NEX49 NFN49 NGD49 NGT49 NHJ49 NHZ49 NIP49 NJF49 NJV49 NKL49 NLB49 NLR49 NMH49 NMX49 NNN49 NOD49 NOT49 NPJ49 NPZ49 NQP49 NRF49 NRV49 NSL49 NTB49 NTR49 NUH49 NUX49 NVN49 NWD49 NWT49 NXJ49 NXZ49 NYP49 NZF49 NZV49 OAL49 OBB49 OBR49 OCH49 OCX49 ODN49 OED49 OET49 OFJ49 OFZ49 OGP49 OHF49 OHV49 OIL49 OJB49 OJR49 OKH49 OKX49 OLN49 OMD49 OMT49 ONJ49 ONZ49 OOP49 OPF49 OPV49 OQL49 ORB49 ORR49 OSH49 OSX49 OTN49 OUD49 OUT49 OVJ49 OVZ49 OWP49 OXF49 OXV49 OYL49 OZB49 OZR49 PAH49 PAX49 PBN49 PCD49 PCT49 PDJ49 PDZ49 PEP49 PFF49 PFV49 PGL49 PHB49 PHR49 PIH49 PIX49 PJN49 PKD49 PKT49 PLJ49 PLZ49 PMP49 PNF49 PNV49 POL49 PPB49 PPR49 PQH49 PQX49 PRN49 PSD49 PST49 PTJ49 PTZ49 PUP49 PVF49 PVV49 PWL49 PXB49 PXR49 PYH49 PYX49 PZN49 QAD49 QAT49 QBJ49 QBZ49 QCP49 QDF49 QDV49 QEL49 QFB49 QFR49 QGH49 QGX49 QHN49 QID49 QIT49 QJJ49 QJZ49 QKP49 QLF49 QLV49 QML49 QNB49 QNR49 QOH49 QOX49 QPN49 QQD49 QQT49 QRJ49 QRZ49 QSP49 QTF49 QTV49 QUL49 QVB49 QVR49 QWH49 QWX49 QXN49 QYD49 QYT49 QZJ49 QZZ49 RAP49 RBF49 RBV49 RCL49 RDB49 RDR49 REH49 REX49 RFN49 RGD49 RGT49 RHJ49 RHZ49 RIP49 RJF49 RJV49 RKL49 RLB49 RLR49 RMH49 RMX49 RNN49 ROD49 ROT49 RPJ49 RPZ49 RQP49 RRF49 RRV49 RSL49 RTB49 RTR49 RUH49 RUX49 RVN49 RWD49 RWT49 RXJ49 RXZ49 RYP49 RZF49 RZV49 SAL49 SBB49 SBR49 SCH49 SCX49 SDN49 SED49 SET49 SFJ49 SFZ49 SGP49 SHF49 SHV49 SIL49 SJB49 SJR49 SKH49 SKX49 SLN49 SMD49 SMT49 SNJ49 SNZ49 SOP49 SPF49 SPV49 SQL49 SRB49 SRR49 SSH49 SSX49 STN49 SUD49 SUT49 SVJ49 SVZ49 SWP49 SXF49 SXV49 SYL49 SZB49 SZR49 TAH49 TAX49 TBN49 TCD49 TCT49 TDJ49 TDZ49 TEP49 TFF49 TFV49 TGL49 THB49 THR49 TIH49 TIX49 TJN49 TKD49 TKT49 TLJ49 TLZ49 TMP49 TNF49 TNV49 TOL49 TPB49 TPR49 TQH49 TQX49 TRN49 TSD49 TST49 TTJ49 TTZ49 TUP49 TVF49 TVV49 TWL49 TXB49 TXR49 TYH49 TYX49 TZN49 UAD49 UAT49 UBJ49 UBZ49 UCP49 UDF49 UDV49 UEL49 UFB49 UFR49 UGH49 UGX49 UHN49 UID49 UIT49 UJJ49 UJZ49 UKP49 ULF49 ULV49 UML49 UNB49 UNR49 UOH49 UOX49 UPN49 UQD49 UQT49 URJ49 URZ49 USP49 UTF49 UTV49 UUL49 UVB49 UVR49 UWH49 UWX49 UXN49 UYD49 UYT49 UZJ49 UZZ49 VAP49 VBF49 VBV49 VCL49 VDB49 VDR49 VEH49 VEX49 VFN49 VGD49 VGT49 VHJ49 VHZ49 VIP49 VJF49 VJV49 VKL49 VLB49 VLR49 VMH49 VMX49 VNN49 VOD49 VOT49 VPJ49 VPZ49 VQP49 VRF49 VRV49 VSL49 VTB49 VTR49 VUH49 VUX49 VVN49 VWD49 VWT49 VXJ49 VXZ49 VYP49 VZF49 VZV49 WAL49 WBB49 WBR49 WCH49 WCX49 WDN49 WED49 WET49 WFJ49 WFZ49 WGP49 WHF49 WHV49 WIL49 WJB49 WJR49 WKH49 WKX49 WLN49 WMD49 WMT49 WNJ49 WNZ49 WOP49 WPF49 WPV49 WQL49 WRB49 WRR49 WSH49 WSX49 WTN49 WUD49 WUT49 WVJ49">
      <formula1>0</formula1>
    </dataValidation>
  </dataValidations>
  <hyperlinks>
    <hyperlink ref="A348" r:id="rId1" display="INVERMOTOS_ARAUCA@HOTMAIL.COM"/>
  </hyperlinks>
  <pageMargins left="0.7" right="0.7" top="0.75" bottom="0.75" header="0.3" footer="0.3"/>
  <pageSetup paperSize="9" orientation="portrait" r:id="rId2"/>
  <ignoredErrors>
    <ignoredError sqref="D5" unlocked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C19"/>
  <sheetViews>
    <sheetView tabSelected="1" workbookViewId="0">
      <selection activeCell="E9" sqref="E9"/>
    </sheetView>
  </sheetViews>
  <sheetFormatPr baseColWidth="10" defaultRowHeight="14.4" x14ac:dyDescent="0.3"/>
  <cols>
    <col min="1" max="1" width="60" customWidth="1"/>
    <col min="2" max="2" width="33.109375" customWidth="1"/>
  </cols>
  <sheetData>
    <row r="1" spans="1:3" ht="18" x14ac:dyDescent="0.35">
      <c r="A1" s="216" t="s">
        <v>604</v>
      </c>
      <c r="B1" s="216"/>
      <c r="C1" s="216"/>
    </row>
    <row r="2" spans="1:3" ht="18" x14ac:dyDescent="0.35">
      <c r="A2" s="217">
        <v>2022</v>
      </c>
      <c r="B2" s="217"/>
    </row>
    <row r="3" spans="1:3" ht="72.75" customHeight="1" x14ac:dyDescent="0.35">
      <c r="A3" s="218" t="s">
        <v>592</v>
      </c>
      <c r="B3" s="218"/>
      <c r="C3" s="218"/>
    </row>
    <row r="5" spans="1:3" ht="17.399999999999999" x14ac:dyDescent="0.3">
      <c r="A5" s="215" t="s">
        <v>577</v>
      </c>
      <c r="B5" s="215"/>
      <c r="C5" s="215"/>
    </row>
    <row r="8" spans="1:3" ht="18" x14ac:dyDescent="0.35">
      <c r="A8" s="93" t="s">
        <v>579</v>
      </c>
      <c r="B8" s="92">
        <f>'MANO DE OBRA'!E128</f>
        <v>9758000.25</v>
      </c>
    </row>
    <row r="9" spans="1:3" ht="18.600000000000001" thickBot="1" x14ac:dyDescent="0.4">
      <c r="A9" s="93" t="s">
        <v>580</v>
      </c>
      <c r="B9" s="92">
        <f>REPUESTOS!B333</f>
        <v>308700399.21555001</v>
      </c>
    </row>
    <row r="10" spans="1:3" ht="18.600000000000001" thickBot="1" x14ac:dyDescent="0.4">
      <c r="A10" s="93" t="s">
        <v>578</v>
      </c>
      <c r="B10" s="94">
        <f>SUM(B8:B9)</f>
        <v>318458399.46555001</v>
      </c>
    </row>
    <row r="14" spans="1:3" ht="18" x14ac:dyDescent="0.3">
      <c r="A14" s="91" t="s">
        <v>595</v>
      </c>
      <c r="B14" s="83" t="s">
        <v>606</v>
      </c>
      <c r="C14" s="79"/>
    </row>
    <row r="15" spans="1:3" ht="18" x14ac:dyDescent="0.3">
      <c r="A15" s="91" t="s">
        <v>596</v>
      </c>
      <c r="B15" s="84" t="s">
        <v>607</v>
      </c>
      <c r="C15" s="81"/>
    </row>
    <row r="16" spans="1:3" ht="18" x14ac:dyDescent="0.3">
      <c r="A16" s="91" t="s">
        <v>597</v>
      </c>
      <c r="B16" s="84" t="s">
        <v>608</v>
      </c>
      <c r="C16" s="81"/>
    </row>
    <row r="17" spans="1:3" ht="18" x14ac:dyDescent="0.3">
      <c r="A17" s="91" t="s">
        <v>598</v>
      </c>
      <c r="B17" s="189" t="s">
        <v>609</v>
      </c>
      <c r="C17" s="81"/>
    </row>
    <row r="18" spans="1:3" x14ac:dyDescent="0.3">
      <c r="A18" s="91" t="s">
        <v>599</v>
      </c>
      <c r="B18" s="190">
        <v>3223654347</v>
      </c>
      <c r="C18" s="84"/>
    </row>
    <row r="19" spans="1:3" x14ac:dyDescent="0.3">
      <c r="A19" s="127" t="s">
        <v>593</v>
      </c>
      <c r="B19" s="191" t="s">
        <v>610</v>
      </c>
      <c r="C19" s="192"/>
    </row>
  </sheetData>
  <mergeCells count="4">
    <mergeCell ref="A5:C5"/>
    <mergeCell ref="A1:C1"/>
    <mergeCell ref="A2:B2"/>
    <mergeCell ref="A3:C3"/>
  </mergeCells>
  <hyperlinks>
    <hyperlink ref="A17" r:id="rId1" display="INVERMOTOS_ARAUCA@HOTMAIL.COM"/>
    <hyperlink ref="B17" r:id="rId2"/>
  </hyperlinks>
  <pageMargins left="0.7" right="0.7" top="0.75" bottom="0.75" header="0.3" footer="0.3"/>
  <pageSetup paperSize="125" scale="67"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con mto</vt:lpstr>
      <vt:lpstr>con rtos</vt:lpstr>
      <vt:lpstr>con gral</vt:lpstr>
      <vt:lpstr>MANO DE OBRA</vt:lpstr>
      <vt:lpstr>REPUESTOS</vt:lpstr>
      <vt:lpstr>CONSOLIDADO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Luis Felipe Reyes Lopez</cp:lastModifiedBy>
  <cp:lastPrinted>2021-02-05T20:36:56Z</cp:lastPrinted>
  <dcterms:created xsi:type="dcterms:W3CDTF">2013-11-08T18:35:52Z</dcterms:created>
  <dcterms:modified xsi:type="dcterms:W3CDTF">2022-02-01T19:51:29Z</dcterms:modified>
</cp:coreProperties>
</file>