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gaula 2022\procesos 2022\PROCESOS 23 DE MARZO\10. LOGISTICA\"/>
    </mc:Choice>
  </mc:AlternateContent>
  <bookViews>
    <workbookView xWindow="-120" yWindow="-120" windowWidth="20730" windowHeight="11160"/>
  </bookViews>
  <sheets>
    <sheet name="Hoja5" sheetId="5"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12" i="5" l="1"/>
  <c r="V12" i="5" s="1"/>
  <c r="U18" i="5" l="1"/>
  <c r="V18" i="5" s="1"/>
  <c r="AM145" i="5"/>
  <c r="AM146" i="5"/>
  <c r="AM147" i="5"/>
  <c r="AN147" i="5" s="1"/>
  <c r="AM144" i="5"/>
  <c r="AN144" i="5" s="1"/>
  <c r="AM143" i="5"/>
  <c r="AN143" i="5" s="1"/>
  <c r="AM142" i="5"/>
  <c r="AM141" i="5"/>
  <c r="AM140" i="5"/>
  <c r="AN140" i="5" s="1"/>
  <c r="AM139" i="5"/>
  <c r="AN139" i="5" s="1"/>
  <c r="AM138" i="5"/>
  <c r="AN138" i="5" s="1"/>
  <c r="AM136" i="5"/>
  <c r="AN136" i="5" s="1"/>
  <c r="AM134" i="5"/>
  <c r="AM129" i="5"/>
  <c r="AM122" i="5"/>
  <c r="AM117" i="5"/>
  <c r="AN117" i="5" s="1"/>
  <c r="AM99" i="5"/>
  <c r="AN99" i="5" s="1"/>
  <c r="AM97" i="5"/>
  <c r="AM90" i="5"/>
  <c r="AM83" i="5"/>
  <c r="AM77" i="5"/>
  <c r="AM73" i="5"/>
  <c r="AN73" i="5" s="1"/>
  <c r="AM70" i="5"/>
  <c r="AN70" i="5" s="1"/>
  <c r="AM63" i="5"/>
  <c r="AN63" i="5" s="1"/>
  <c r="AM56" i="5"/>
  <c r="AM49" i="5"/>
  <c r="AM48" i="5"/>
  <c r="AM47" i="5"/>
  <c r="AN47" i="5" s="1"/>
  <c r="AM46" i="5"/>
  <c r="AN46" i="5" s="1"/>
  <c r="AM45" i="5"/>
  <c r="AN45" i="5" s="1"/>
  <c r="AM44" i="5"/>
  <c r="AM43" i="5"/>
  <c r="AM42" i="5"/>
  <c r="AM41" i="5"/>
  <c r="AN41" i="5" s="1"/>
  <c r="AM37" i="5"/>
  <c r="AN37" i="5" s="1"/>
  <c r="AM30" i="5"/>
  <c r="AN30" i="5" s="1"/>
  <c r="AM23" i="5"/>
  <c r="AM18" i="5"/>
  <c r="AN18" i="5" s="1"/>
  <c r="AM12" i="5"/>
  <c r="AJ147" i="5"/>
  <c r="AK147" i="5" s="1"/>
  <c r="AJ146" i="5"/>
  <c r="AK146" i="5" s="1"/>
  <c r="AJ145" i="5"/>
  <c r="AK145" i="5" s="1"/>
  <c r="AJ144" i="5"/>
  <c r="AJ143" i="5"/>
  <c r="AJ142" i="5"/>
  <c r="AJ141" i="5"/>
  <c r="AK141" i="5" s="1"/>
  <c r="AJ140" i="5"/>
  <c r="AK140" i="5" s="1"/>
  <c r="AJ139" i="5"/>
  <c r="AK139" i="5" s="1"/>
  <c r="AJ138" i="5"/>
  <c r="AJ136" i="5"/>
  <c r="AJ134" i="5"/>
  <c r="AJ129" i="5"/>
  <c r="AK129" i="5" s="1"/>
  <c r="AJ122" i="5"/>
  <c r="AK122" i="5" s="1"/>
  <c r="AJ117" i="5"/>
  <c r="AK117" i="5" s="1"/>
  <c r="AJ99" i="5"/>
  <c r="AJ97" i="5"/>
  <c r="AJ90" i="5"/>
  <c r="AJ83" i="5"/>
  <c r="AK83" i="5" s="1"/>
  <c r="AJ77" i="5"/>
  <c r="AK77" i="5" s="1"/>
  <c r="AJ73" i="5"/>
  <c r="AK73" i="5" s="1"/>
  <c r="AJ70" i="5"/>
  <c r="AJ63" i="5"/>
  <c r="AJ56" i="5"/>
  <c r="AJ49" i="5"/>
  <c r="AK49" i="5" s="1"/>
  <c r="AJ48" i="5"/>
  <c r="AK48" i="5" s="1"/>
  <c r="AJ47" i="5"/>
  <c r="AK47" i="5" s="1"/>
  <c r="AJ46" i="5"/>
  <c r="AJ45" i="5"/>
  <c r="AK45" i="5" s="1"/>
  <c r="AJ44" i="5"/>
  <c r="AJ43" i="5"/>
  <c r="AK43" i="5" s="1"/>
  <c r="AJ42" i="5"/>
  <c r="AK42" i="5" s="1"/>
  <c r="AJ41" i="5"/>
  <c r="AK41" i="5" s="1"/>
  <c r="AJ37" i="5"/>
  <c r="AJ30" i="5"/>
  <c r="AK30" i="5" s="1"/>
  <c r="AJ23" i="5"/>
  <c r="AK23" i="5" s="1"/>
  <c r="AJ18" i="5"/>
  <c r="AK18" i="5" s="1"/>
  <c r="AJ12" i="5"/>
  <c r="AK12" i="5" s="1"/>
  <c r="AG147" i="5"/>
  <c r="AH147" i="5" s="1"/>
  <c r="AG146" i="5"/>
  <c r="AG145" i="5"/>
  <c r="AG144" i="5"/>
  <c r="AG143" i="5"/>
  <c r="AH143" i="5" s="1"/>
  <c r="AG142" i="5"/>
  <c r="AH142" i="5" s="1"/>
  <c r="AG141" i="5"/>
  <c r="AH141" i="5" s="1"/>
  <c r="AG140" i="5"/>
  <c r="AG139" i="5"/>
  <c r="AG138" i="5"/>
  <c r="AG136" i="5"/>
  <c r="AH136" i="5" s="1"/>
  <c r="AG134" i="5"/>
  <c r="AH134" i="5" s="1"/>
  <c r="AG129" i="5"/>
  <c r="AH129" i="5" s="1"/>
  <c r="AG122" i="5"/>
  <c r="AG117" i="5"/>
  <c r="AG99" i="5"/>
  <c r="AG97" i="5"/>
  <c r="AH97" i="5" s="1"/>
  <c r="AG90" i="5"/>
  <c r="AH90" i="5" s="1"/>
  <c r="AG83" i="5"/>
  <c r="AH83" i="5" s="1"/>
  <c r="AG77" i="5"/>
  <c r="AG73" i="5"/>
  <c r="AG70" i="5"/>
  <c r="AG63" i="5"/>
  <c r="AH63" i="5" s="1"/>
  <c r="AG56" i="5"/>
  <c r="AH56" i="5" s="1"/>
  <c r="AG49" i="5"/>
  <c r="AH49" i="5" s="1"/>
  <c r="AG48" i="5"/>
  <c r="AG47" i="5"/>
  <c r="AG46" i="5"/>
  <c r="AG45" i="5"/>
  <c r="AH45" i="5" s="1"/>
  <c r="AG44" i="5"/>
  <c r="AH44" i="5" s="1"/>
  <c r="AG43" i="5"/>
  <c r="AH43" i="5" s="1"/>
  <c r="AG42" i="5"/>
  <c r="AG41" i="5"/>
  <c r="AG37" i="5"/>
  <c r="AG30" i="5"/>
  <c r="AH30" i="5" s="1"/>
  <c r="AG23" i="5"/>
  <c r="AH23" i="5" s="1"/>
  <c r="AG18" i="5"/>
  <c r="AG12" i="5"/>
  <c r="AD147" i="5"/>
  <c r="AD146" i="5"/>
  <c r="AD145" i="5"/>
  <c r="AE145" i="5" s="1"/>
  <c r="AD144" i="5"/>
  <c r="AE144" i="5" s="1"/>
  <c r="AD143" i="5"/>
  <c r="AE143" i="5" s="1"/>
  <c r="AD142" i="5"/>
  <c r="AD141" i="5"/>
  <c r="AD140" i="5"/>
  <c r="AD139" i="5"/>
  <c r="AE139" i="5" s="1"/>
  <c r="AD138" i="5"/>
  <c r="AE138" i="5" s="1"/>
  <c r="AD136" i="5"/>
  <c r="AE136" i="5" s="1"/>
  <c r="AD134" i="5"/>
  <c r="AD129" i="5"/>
  <c r="AD122" i="5"/>
  <c r="AE122" i="5" s="1"/>
  <c r="AD117" i="5"/>
  <c r="AE117" i="5" s="1"/>
  <c r="AD99" i="5"/>
  <c r="AE99" i="5" s="1"/>
  <c r="AD97" i="5"/>
  <c r="AE97" i="5" s="1"/>
  <c r="AD90" i="5"/>
  <c r="AD83" i="5"/>
  <c r="AD77" i="5"/>
  <c r="AE77" i="5" s="1"/>
  <c r="AD73" i="5"/>
  <c r="AE73" i="5" s="1"/>
  <c r="AD70" i="5"/>
  <c r="AE70" i="5" s="1"/>
  <c r="AD63" i="5"/>
  <c r="AD56" i="5"/>
  <c r="AD49" i="5"/>
  <c r="AD48" i="5"/>
  <c r="AD47" i="5"/>
  <c r="AE47" i="5" s="1"/>
  <c r="AD46" i="5"/>
  <c r="AE46" i="5" s="1"/>
  <c r="AD45" i="5"/>
  <c r="AE45" i="5" s="1"/>
  <c r="AD44" i="5"/>
  <c r="AD43" i="5"/>
  <c r="AD42" i="5"/>
  <c r="AE42" i="5" s="1"/>
  <c r="AD41" i="5"/>
  <c r="AE41" i="5" s="1"/>
  <c r="AD37" i="5"/>
  <c r="AE37" i="5" s="1"/>
  <c r="AD30" i="5"/>
  <c r="AE30" i="5" s="1"/>
  <c r="AD23" i="5"/>
  <c r="AD18" i="5"/>
  <c r="AD12" i="5"/>
  <c r="AA147" i="5"/>
  <c r="AB147" i="5" s="1"/>
  <c r="AA146" i="5"/>
  <c r="AB146" i="5" s="1"/>
  <c r="AA145" i="5"/>
  <c r="AB145" i="5" s="1"/>
  <c r="AA144" i="5"/>
  <c r="AA143" i="5"/>
  <c r="AA142" i="5"/>
  <c r="AA141" i="5"/>
  <c r="AB141" i="5" s="1"/>
  <c r="AA140" i="5"/>
  <c r="AB140" i="5" s="1"/>
  <c r="AA139" i="5"/>
  <c r="AB139" i="5" s="1"/>
  <c r="AA138" i="5"/>
  <c r="AA136" i="5"/>
  <c r="AA134" i="5"/>
  <c r="AA129" i="5"/>
  <c r="AB129" i="5" s="1"/>
  <c r="AA122" i="5"/>
  <c r="AB122" i="5" s="1"/>
  <c r="AA117" i="5"/>
  <c r="AB117" i="5" s="1"/>
  <c r="AA99" i="5"/>
  <c r="AA97" i="5"/>
  <c r="AA90" i="5"/>
  <c r="AA83" i="5"/>
  <c r="AB83" i="5" s="1"/>
  <c r="AA77" i="5"/>
  <c r="AB77" i="5" s="1"/>
  <c r="AA73" i="5"/>
  <c r="AB73" i="5" s="1"/>
  <c r="AA49" i="5"/>
  <c r="AA48" i="5"/>
  <c r="AB48" i="5" s="1"/>
  <c r="AA47" i="5"/>
  <c r="AA46" i="5"/>
  <c r="AB46" i="5" s="1"/>
  <c r="AA45" i="5"/>
  <c r="AB45" i="5" s="1"/>
  <c r="AA44" i="5"/>
  <c r="AB44" i="5" s="1"/>
  <c r="AA43" i="5"/>
  <c r="AA42" i="5"/>
  <c r="AB42" i="5" s="1"/>
  <c r="AA41" i="5"/>
  <c r="AA37" i="5"/>
  <c r="AB37" i="5" s="1"/>
  <c r="AA30" i="5"/>
  <c r="AB30" i="5" s="1"/>
  <c r="AA23" i="5"/>
  <c r="AB23" i="5" s="1"/>
  <c r="AA18" i="5"/>
  <c r="AA12" i="5"/>
  <c r="X147" i="5"/>
  <c r="Y147" i="5" s="1"/>
  <c r="X146" i="5"/>
  <c r="Y146" i="5" s="1"/>
  <c r="X145" i="5"/>
  <c r="Y145" i="5" s="1"/>
  <c r="X144" i="5"/>
  <c r="Y144" i="5" s="1"/>
  <c r="X143" i="5"/>
  <c r="X142" i="5"/>
  <c r="Y142" i="5" s="1"/>
  <c r="X141" i="5"/>
  <c r="X140" i="5"/>
  <c r="Y140" i="5" s="1"/>
  <c r="X139" i="5"/>
  <c r="Y139" i="5" s="1"/>
  <c r="X138" i="5"/>
  <c r="Y138" i="5" s="1"/>
  <c r="X136" i="5"/>
  <c r="X134" i="5"/>
  <c r="Y134" i="5" s="1"/>
  <c r="X129" i="5"/>
  <c r="Y129" i="5" s="1"/>
  <c r="X122" i="5"/>
  <c r="Y122" i="5" s="1"/>
  <c r="X117" i="5"/>
  <c r="Y117" i="5" s="1"/>
  <c r="X99" i="5"/>
  <c r="Y99" i="5" s="1"/>
  <c r="X97" i="5"/>
  <c r="X90" i="5"/>
  <c r="Y90" i="5" s="1"/>
  <c r="X83" i="5"/>
  <c r="Y83" i="5" s="1"/>
  <c r="X77" i="5"/>
  <c r="Y77" i="5" s="1"/>
  <c r="X73" i="5"/>
  <c r="Y73" i="5" s="1"/>
  <c r="X70" i="5"/>
  <c r="Y70" i="5" s="1"/>
  <c r="Z70" i="5" s="1"/>
  <c r="AA70" i="5" s="1"/>
  <c r="AB70" i="5" s="1"/>
  <c r="X63" i="5"/>
  <c r="X56" i="5"/>
  <c r="X49" i="5"/>
  <c r="X48" i="5"/>
  <c r="Y48" i="5" s="1"/>
  <c r="X47" i="5"/>
  <c r="Y47" i="5" s="1"/>
  <c r="X46" i="5"/>
  <c r="Y46" i="5" s="1"/>
  <c r="X45" i="5"/>
  <c r="X44" i="5"/>
  <c r="Y44" i="5" s="1"/>
  <c r="X43" i="5"/>
  <c r="X42" i="5"/>
  <c r="Y42" i="5" s="1"/>
  <c r="X41" i="5"/>
  <c r="Y41" i="5" s="1"/>
  <c r="X37" i="5"/>
  <c r="Y37" i="5" s="1"/>
  <c r="X30" i="5"/>
  <c r="X23" i="5"/>
  <c r="X18" i="5"/>
  <c r="X12" i="5"/>
  <c r="Y12" i="5" s="1"/>
  <c r="G147" i="5"/>
  <c r="H147" i="5" s="1"/>
  <c r="G146" i="5"/>
  <c r="G145" i="5"/>
  <c r="G144" i="5"/>
  <c r="H144" i="5" s="1"/>
  <c r="G143" i="5"/>
  <c r="H143" i="5" s="1"/>
  <c r="G142" i="5"/>
  <c r="H142" i="5" s="1"/>
  <c r="G141" i="5"/>
  <c r="H141" i="5" s="1"/>
  <c r="G140" i="5"/>
  <c r="H140" i="5" s="1"/>
  <c r="G139" i="5"/>
  <c r="H139" i="5" s="1"/>
  <c r="G138" i="5"/>
  <c r="G149" i="5"/>
  <c r="H149" i="5" s="1"/>
  <c r="G150" i="5"/>
  <c r="H150" i="5" s="1"/>
  <c r="G151" i="5"/>
  <c r="H151" i="5" s="1"/>
  <c r="G152" i="5"/>
  <c r="H152" i="5" s="1"/>
  <c r="G153" i="5"/>
  <c r="G154" i="5"/>
  <c r="H154" i="5" s="1"/>
  <c r="G99" i="5"/>
  <c r="G97" i="5"/>
  <c r="H97" i="5" s="1"/>
  <c r="G48" i="5"/>
  <c r="H48" i="5" s="1"/>
  <c r="G47" i="5"/>
  <c r="H47" i="5" s="1"/>
  <c r="G46" i="5"/>
  <c r="G45" i="5"/>
  <c r="H45" i="5" s="1"/>
  <c r="G44" i="5"/>
  <c r="G43" i="5"/>
  <c r="H43" i="5" s="1"/>
  <c r="G42" i="5"/>
  <c r="H42" i="5" s="1"/>
  <c r="G41" i="5"/>
  <c r="H41" i="5" s="1"/>
  <c r="G12" i="5"/>
  <c r="H12" i="5" s="1"/>
  <c r="K12" i="5"/>
  <c r="L12" i="5" s="1"/>
  <c r="M12" i="5" s="1"/>
  <c r="N12" i="5" s="1"/>
  <c r="K18" i="5"/>
  <c r="L18" i="5" s="1"/>
  <c r="M18" i="5" s="1"/>
  <c r="N18" i="5" s="1"/>
  <c r="K23" i="5"/>
  <c r="L23" i="5" s="1"/>
  <c r="M23" i="5" s="1"/>
  <c r="N23" i="5" s="1"/>
  <c r="K30" i="5"/>
  <c r="L30" i="5" s="1"/>
  <c r="M30" i="5" s="1"/>
  <c r="N30" i="5" s="1"/>
  <c r="K37" i="5"/>
  <c r="L37" i="5" s="1"/>
  <c r="M37" i="5" s="1"/>
  <c r="N37" i="5" s="1"/>
  <c r="K41" i="5"/>
  <c r="L41" i="5"/>
  <c r="M41" i="5" s="1"/>
  <c r="N41" i="5" s="1"/>
  <c r="K42" i="5"/>
  <c r="L42" i="5" s="1"/>
  <c r="M42" i="5" s="1"/>
  <c r="N42" i="5" s="1"/>
  <c r="K43" i="5"/>
  <c r="L43" i="5" s="1"/>
  <c r="M43" i="5" s="1"/>
  <c r="N43" i="5" s="1"/>
  <c r="K44" i="5"/>
  <c r="L44" i="5" s="1"/>
  <c r="M44" i="5" s="1"/>
  <c r="N44" i="5" s="1"/>
  <c r="K45" i="5"/>
  <c r="L45" i="5" s="1"/>
  <c r="M45" i="5" s="1"/>
  <c r="N45" i="5" s="1"/>
  <c r="K46" i="5"/>
  <c r="L46" i="5" s="1"/>
  <c r="M46" i="5" s="1"/>
  <c r="N46" i="5" s="1"/>
  <c r="K47" i="5"/>
  <c r="L47" i="5" s="1"/>
  <c r="M47" i="5" s="1"/>
  <c r="N47" i="5" s="1"/>
  <c r="K48" i="5"/>
  <c r="L48" i="5" s="1"/>
  <c r="M48" i="5" s="1"/>
  <c r="N48" i="5" s="1"/>
  <c r="K49" i="5"/>
  <c r="L49" i="5" s="1"/>
  <c r="M49" i="5" s="1"/>
  <c r="N49" i="5" s="1"/>
  <c r="K50" i="5"/>
  <c r="L50" i="5" s="1"/>
  <c r="M50" i="5" s="1"/>
  <c r="N50" i="5" s="1"/>
  <c r="K51" i="5"/>
  <c r="L51" i="5" s="1"/>
  <c r="M51" i="5" s="1"/>
  <c r="N51" i="5" s="1"/>
  <c r="K52" i="5"/>
  <c r="L52" i="5" s="1"/>
  <c r="M52" i="5" s="1"/>
  <c r="N52" i="5" s="1"/>
  <c r="K53" i="5"/>
  <c r="L53" i="5" s="1"/>
  <c r="M53" i="5" s="1"/>
  <c r="N53" i="5" s="1"/>
  <c r="K54" i="5"/>
  <c r="L54" i="5" s="1"/>
  <c r="M54" i="5" s="1"/>
  <c r="N54" i="5" s="1"/>
  <c r="K55" i="5"/>
  <c r="L55" i="5" s="1"/>
  <c r="M55" i="5" s="1"/>
  <c r="N55" i="5" s="1"/>
  <c r="K56" i="5"/>
  <c r="L56" i="5" s="1"/>
  <c r="M56" i="5" s="1"/>
  <c r="N56" i="5" s="1"/>
  <c r="K57" i="5"/>
  <c r="L57" i="5" s="1"/>
  <c r="M57" i="5" s="1"/>
  <c r="N57" i="5" s="1"/>
  <c r="K58" i="5"/>
  <c r="L58" i="5" s="1"/>
  <c r="M58" i="5" s="1"/>
  <c r="N58" i="5" s="1"/>
  <c r="K59" i="5"/>
  <c r="L59" i="5" s="1"/>
  <c r="M59" i="5" s="1"/>
  <c r="N59" i="5" s="1"/>
  <c r="K60" i="5"/>
  <c r="L60" i="5" s="1"/>
  <c r="M60" i="5" s="1"/>
  <c r="N60" i="5" s="1"/>
  <c r="K61" i="5"/>
  <c r="L61" i="5" s="1"/>
  <c r="M61" i="5" s="1"/>
  <c r="N61" i="5" s="1"/>
  <c r="K62" i="5"/>
  <c r="L62" i="5" s="1"/>
  <c r="M62" i="5" s="1"/>
  <c r="N62" i="5" s="1"/>
  <c r="K63" i="5"/>
  <c r="L63" i="5" s="1"/>
  <c r="M63" i="5" s="1"/>
  <c r="N63" i="5" s="1"/>
  <c r="K64" i="5"/>
  <c r="L64" i="5" s="1"/>
  <c r="M64" i="5" s="1"/>
  <c r="N64" i="5" s="1"/>
  <c r="K65" i="5"/>
  <c r="L65" i="5" s="1"/>
  <c r="M65" i="5" s="1"/>
  <c r="N65" i="5" s="1"/>
  <c r="K66" i="5"/>
  <c r="L66" i="5" s="1"/>
  <c r="M66" i="5" s="1"/>
  <c r="N66" i="5" s="1"/>
  <c r="K67" i="5"/>
  <c r="L67" i="5" s="1"/>
  <c r="M67" i="5" s="1"/>
  <c r="N67" i="5" s="1"/>
  <c r="K68" i="5"/>
  <c r="L68" i="5" s="1"/>
  <c r="M68" i="5" s="1"/>
  <c r="N68" i="5" s="1"/>
  <c r="K69" i="5"/>
  <c r="L69" i="5" s="1"/>
  <c r="M69" i="5" s="1"/>
  <c r="N69" i="5" s="1"/>
  <c r="K70" i="5"/>
  <c r="L70" i="5" s="1"/>
  <c r="M70" i="5" s="1"/>
  <c r="N70" i="5" s="1"/>
  <c r="K71" i="5"/>
  <c r="L71" i="5" s="1"/>
  <c r="M71" i="5" s="1"/>
  <c r="N71" i="5" s="1"/>
  <c r="K72" i="5"/>
  <c r="L72" i="5" s="1"/>
  <c r="M72" i="5" s="1"/>
  <c r="N72" i="5" s="1"/>
  <c r="K73" i="5"/>
  <c r="L73" i="5" s="1"/>
  <c r="M73" i="5" s="1"/>
  <c r="N73" i="5" s="1"/>
  <c r="K74" i="5"/>
  <c r="L74" i="5" s="1"/>
  <c r="M74" i="5" s="1"/>
  <c r="N74" i="5" s="1"/>
  <c r="K75" i="5"/>
  <c r="L75" i="5" s="1"/>
  <c r="M75" i="5" s="1"/>
  <c r="N75" i="5" s="1"/>
  <c r="K76" i="5"/>
  <c r="L76" i="5" s="1"/>
  <c r="M76" i="5" s="1"/>
  <c r="N76" i="5" s="1"/>
  <c r="K77" i="5"/>
  <c r="L77" i="5" s="1"/>
  <c r="M77" i="5" s="1"/>
  <c r="N77" i="5" s="1"/>
  <c r="K78" i="5"/>
  <c r="L78" i="5" s="1"/>
  <c r="M78" i="5" s="1"/>
  <c r="N78" i="5" s="1"/>
  <c r="K79" i="5"/>
  <c r="L79" i="5" s="1"/>
  <c r="M79" i="5" s="1"/>
  <c r="N79" i="5" s="1"/>
  <c r="K80" i="5"/>
  <c r="L80" i="5" s="1"/>
  <c r="M80" i="5" s="1"/>
  <c r="N80" i="5" s="1"/>
  <c r="K81" i="5"/>
  <c r="L81" i="5" s="1"/>
  <c r="M81" i="5" s="1"/>
  <c r="N81" i="5" s="1"/>
  <c r="K82" i="5"/>
  <c r="L82" i="5" s="1"/>
  <c r="M82" i="5" s="1"/>
  <c r="N82" i="5" s="1"/>
  <c r="K83" i="5"/>
  <c r="L83" i="5" s="1"/>
  <c r="M83" i="5" s="1"/>
  <c r="N83" i="5" s="1"/>
  <c r="K84" i="5"/>
  <c r="L84" i="5" s="1"/>
  <c r="M84" i="5" s="1"/>
  <c r="N84" i="5" s="1"/>
  <c r="K85" i="5"/>
  <c r="L85" i="5" s="1"/>
  <c r="M85" i="5" s="1"/>
  <c r="N85" i="5" s="1"/>
  <c r="K86" i="5"/>
  <c r="L86" i="5" s="1"/>
  <c r="M86" i="5" s="1"/>
  <c r="N86" i="5" s="1"/>
  <c r="K87" i="5"/>
  <c r="L87" i="5" s="1"/>
  <c r="M87" i="5" s="1"/>
  <c r="N87" i="5" s="1"/>
  <c r="K88" i="5"/>
  <c r="L88" i="5" s="1"/>
  <c r="M88" i="5" s="1"/>
  <c r="N88" i="5" s="1"/>
  <c r="K89" i="5"/>
  <c r="L89" i="5" s="1"/>
  <c r="M89" i="5" s="1"/>
  <c r="N89" i="5" s="1"/>
  <c r="K90" i="5"/>
  <c r="L90" i="5" s="1"/>
  <c r="M90" i="5" s="1"/>
  <c r="N90" i="5" s="1"/>
  <c r="K91" i="5"/>
  <c r="L91" i="5" s="1"/>
  <c r="M91" i="5" s="1"/>
  <c r="N91" i="5" s="1"/>
  <c r="K92" i="5"/>
  <c r="L92" i="5" s="1"/>
  <c r="M92" i="5" s="1"/>
  <c r="N92" i="5" s="1"/>
  <c r="K93" i="5"/>
  <c r="L93" i="5" s="1"/>
  <c r="M93" i="5" s="1"/>
  <c r="N93" i="5" s="1"/>
  <c r="K94" i="5"/>
  <c r="L94" i="5" s="1"/>
  <c r="M94" i="5" s="1"/>
  <c r="N94" i="5" s="1"/>
  <c r="K95" i="5"/>
  <c r="L95" i="5" s="1"/>
  <c r="M95" i="5" s="1"/>
  <c r="N95" i="5" s="1"/>
  <c r="K96" i="5"/>
  <c r="L96" i="5" s="1"/>
  <c r="M96" i="5" s="1"/>
  <c r="N96" i="5" s="1"/>
  <c r="K97" i="5"/>
  <c r="L97" i="5" s="1"/>
  <c r="M97" i="5" s="1"/>
  <c r="N97" i="5" s="1"/>
  <c r="K99" i="5"/>
  <c r="L99" i="5" s="1"/>
  <c r="M99" i="5" s="1"/>
  <c r="N99" i="5" s="1"/>
  <c r="K100" i="5"/>
  <c r="L100" i="5" s="1"/>
  <c r="M100" i="5" s="1"/>
  <c r="N100" i="5" s="1"/>
  <c r="K101" i="5"/>
  <c r="L101" i="5" s="1"/>
  <c r="M101" i="5" s="1"/>
  <c r="N101" i="5" s="1"/>
  <c r="K102" i="5"/>
  <c r="L102" i="5" s="1"/>
  <c r="M102" i="5" s="1"/>
  <c r="N102" i="5" s="1"/>
  <c r="K103" i="5"/>
  <c r="L103" i="5" s="1"/>
  <c r="M103" i="5" s="1"/>
  <c r="N103" i="5" s="1"/>
  <c r="K104" i="5"/>
  <c r="L104" i="5" s="1"/>
  <c r="M104" i="5" s="1"/>
  <c r="N104" i="5" s="1"/>
  <c r="K105" i="5"/>
  <c r="L105" i="5" s="1"/>
  <c r="M105" i="5" s="1"/>
  <c r="N105" i="5" s="1"/>
  <c r="K106" i="5"/>
  <c r="L106" i="5" s="1"/>
  <c r="M106" i="5" s="1"/>
  <c r="N106" i="5" s="1"/>
  <c r="K107" i="5"/>
  <c r="L107" i="5" s="1"/>
  <c r="M107" i="5" s="1"/>
  <c r="N107" i="5" s="1"/>
  <c r="K108" i="5"/>
  <c r="L108" i="5" s="1"/>
  <c r="M108" i="5" s="1"/>
  <c r="N108" i="5" s="1"/>
  <c r="K109" i="5"/>
  <c r="L109" i="5" s="1"/>
  <c r="M109" i="5" s="1"/>
  <c r="N109" i="5" s="1"/>
  <c r="K110" i="5"/>
  <c r="L110" i="5" s="1"/>
  <c r="M110" i="5" s="1"/>
  <c r="N110" i="5" s="1"/>
  <c r="K111" i="5"/>
  <c r="L111" i="5" s="1"/>
  <c r="M111" i="5" s="1"/>
  <c r="N111" i="5" s="1"/>
  <c r="K112" i="5"/>
  <c r="L112" i="5" s="1"/>
  <c r="M112" i="5" s="1"/>
  <c r="N112" i="5" s="1"/>
  <c r="K113" i="5"/>
  <c r="L113" i="5" s="1"/>
  <c r="M113" i="5" s="1"/>
  <c r="N113" i="5" s="1"/>
  <c r="K114" i="5"/>
  <c r="L114" i="5" s="1"/>
  <c r="M114" i="5" s="1"/>
  <c r="N114" i="5" s="1"/>
  <c r="K115" i="5"/>
  <c r="L115" i="5" s="1"/>
  <c r="M115" i="5" s="1"/>
  <c r="N115" i="5" s="1"/>
  <c r="K116" i="5"/>
  <c r="L116" i="5" s="1"/>
  <c r="M116" i="5" s="1"/>
  <c r="N116" i="5" s="1"/>
  <c r="K117" i="5"/>
  <c r="L117" i="5" s="1"/>
  <c r="M117" i="5" s="1"/>
  <c r="N117" i="5" s="1"/>
  <c r="K118" i="5"/>
  <c r="L118" i="5" s="1"/>
  <c r="M118" i="5" s="1"/>
  <c r="N118" i="5" s="1"/>
  <c r="K119" i="5"/>
  <c r="L119" i="5" s="1"/>
  <c r="M119" i="5" s="1"/>
  <c r="N119" i="5" s="1"/>
  <c r="K120" i="5"/>
  <c r="L120" i="5" s="1"/>
  <c r="M120" i="5" s="1"/>
  <c r="N120" i="5" s="1"/>
  <c r="K121" i="5"/>
  <c r="L121" i="5" s="1"/>
  <c r="M121" i="5" s="1"/>
  <c r="N121" i="5" s="1"/>
  <c r="K122" i="5"/>
  <c r="L122" i="5" s="1"/>
  <c r="M122" i="5" s="1"/>
  <c r="N122" i="5" s="1"/>
  <c r="K123" i="5"/>
  <c r="L123" i="5" s="1"/>
  <c r="M123" i="5" s="1"/>
  <c r="N123" i="5" s="1"/>
  <c r="K124" i="5"/>
  <c r="L124" i="5" s="1"/>
  <c r="M124" i="5" s="1"/>
  <c r="N124" i="5" s="1"/>
  <c r="K125" i="5"/>
  <c r="L125" i="5" s="1"/>
  <c r="M125" i="5" s="1"/>
  <c r="N125" i="5" s="1"/>
  <c r="K126" i="5"/>
  <c r="L126" i="5" s="1"/>
  <c r="M126" i="5" s="1"/>
  <c r="N126" i="5" s="1"/>
  <c r="K127" i="5"/>
  <c r="L127" i="5" s="1"/>
  <c r="M127" i="5" s="1"/>
  <c r="N127" i="5" s="1"/>
  <c r="K128" i="5"/>
  <c r="L128" i="5" s="1"/>
  <c r="M128" i="5" s="1"/>
  <c r="N128" i="5" s="1"/>
  <c r="K129" i="5"/>
  <c r="L129" i="5" s="1"/>
  <c r="M129" i="5" s="1"/>
  <c r="N129" i="5" s="1"/>
  <c r="K130" i="5"/>
  <c r="L130" i="5" s="1"/>
  <c r="M130" i="5" s="1"/>
  <c r="N130" i="5" s="1"/>
  <c r="K131" i="5"/>
  <c r="L131" i="5" s="1"/>
  <c r="M131" i="5" s="1"/>
  <c r="N131" i="5" s="1"/>
  <c r="K132" i="5"/>
  <c r="L132" i="5" s="1"/>
  <c r="M132" i="5" s="1"/>
  <c r="N132" i="5" s="1"/>
  <c r="K133" i="5"/>
  <c r="L133" i="5" s="1"/>
  <c r="M133" i="5" s="1"/>
  <c r="N133" i="5" s="1"/>
  <c r="K134" i="5"/>
  <c r="L134" i="5" s="1"/>
  <c r="M134" i="5" s="1"/>
  <c r="N134" i="5" s="1"/>
  <c r="K135" i="5"/>
  <c r="L135" i="5" s="1"/>
  <c r="M135" i="5" s="1"/>
  <c r="N135" i="5" s="1"/>
  <c r="K136" i="5"/>
  <c r="L136" i="5" s="1"/>
  <c r="M136" i="5" s="1"/>
  <c r="N136" i="5" s="1"/>
  <c r="K137" i="5"/>
  <c r="L137" i="5" s="1"/>
  <c r="M137" i="5" s="1"/>
  <c r="N137" i="5" s="1"/>
  <c r="K138" i="5"/>
  <c r="L138" i="5" s="1"/>
  <c r="M138" i="5" s="1"/>
  <c r="N138" i="5" s="1"/>
  <c r="K139" i="5"/>
  <c r="L139" i="5" s="1"/>
  <c r="M139" i="5" s="1"/>
  <c r="N139" i="5" s="1"/>
  <c r="K140" i="5"/>
  <c r="L140" i="5" s="1"/>
  <c r="M140" i="5" s="1"/>
  <c r="N140" i="5" s="1"/>
  <c r="K141" i="5"/>
  <c r="L141" i="5" s="1"/>
  <c r="M141" i="5" s="1"/>
  <c r="N141" i="5" s="1"/>
  <c r="K142" i="5"/>
  <c r="L142" i="5" s="1"/>
  <c r="M142" i="5" s="1"/>
  <c r="N142" i="5" s="1"/>
  <c r="K143" i="5"/>
  <c r="L143" i="5" s="1"/>
  <c r="M143" i="5" s="1"/>
  <c r="N143" i="5" s="1"/>
  <c r="K144" i="5"/>
  <c r="L144" i="5" s="1"/>
  <c r="M144" i="5" s="1"/>
  <c r="N144" i="5" s="1"/>
  <c r="K145" i="5"/>
  <c r="L145" i="5" s="1"/>
  <c r="M145" i="5" s="1"/>
  <c r="N145" i="5" s="1"/>
  <c r="K146" i="5"/>
  <c r="L146" i="5" s="1"/>
  <c r="M146" i="5" s="1"/>
  <c r="N146" i="5" s="1"/>
  <c r="K147" i="5"/>
  <c r="L147" i="5" s="1"/>
  <c r="M147" i="5" s="1"/>
  <c r="N147" i="5" s="1"/>
  <c r="K149" i="5"/>
  <c r="L149" i="5" s="1"/>
  <c r="M149" i="5" s="1"/>
  <c r="N149" i="5" s="1"/>
  <c r="K150" i="5"/>
  <c r="L150" i="5" s="1"/>
  <c r="M150" i="5" s="1"/>
  <c r="N150" i="5" s="1"/>
  <c r="K151" i="5"/>
  <c r="L151" i="5" s="1"/>
  <c r="M151" i="5" s="1"/>
  <c r="N151" i="5" s="1"/>
  <c r="K152" i="5"/>
  <c r="L152" i="5" s="1"/>
  <c r="M152" i="5" s="1"/>
  <c r="N152" i="5" s="1"/>
  <c r="K153" i="5"/>
  <c r="L153" i="5" s="1"/>
  <c r="M153" i="5" s="1"/>
  <c r="N153" i="5" s="1"/>
  <c r="K154" i="5"/>
  <c r="L154" i="5" s="1"/>
  <c r="M154" i="5" s="1"/>
  <c r="N154" i="5" s="1"/>
  <c r="K155" i="5"/>
  <c r="K156" i="5"/>
  <c r="L156" i="5" s="1"/>
  <c r="M156" i="5" s="1"/>
  <c r="N156" i="5" s="1"/>
  <c r="K157" i="5"/>
  <c r="L157" i="5" s="1"/>
  <c r="M157" i="5" s="1"/>
  <c r="N157" i="5" s="1"/>
  <c r="K158" i="5"/>
  <c r="L158" i="5" s="1"/>
  <c r="M158" i="5" s="1"/>
  <c r="N158" i="5" s="1"/>
  <c r="K159" i="5"/>
  <c r="L159" i="5" s="1"/>
  <c r="M159" i="5" s="1"/>
  <c r="N159" i="5" s="1"/>
  <c r="K160" i="5"/>
  <c r="L160" i="5" s="1"/>
  <c r="M160" i="5" s="1"/>
  <c r="N160" i="5" s="1"/>
  <c r="K161" i="5"/>
  <c r="L161" i="5" s="1"/>
  <c r="M161" i="5" s="1"/>
  <c r="N161" i="5" s="1"/>
  <c r="K162" i="5"/>
  <c r="L162" i="5" s="1"/>
  <c r="M162" i="5" s="1"/>
  <c r="N162" i="5" s="1"/>
  <c r="K163" i="5"/>
  <c r="L163" i="5" s="1"/>
  <c r="M163" i="5" s="1"/>
  <c r="N163" i="5" s="1"/>
  <c r="K164" i="5"/>
  <c r="L164" i="5" s="1"/>
  <c r="M164" i="5" s="1"/>
  <c r="N164" i="5" s="1"/>
  <c r="K165" i="5"/>
  <c r="L165" i="5" s="1"/>
  <c r="M165" i="5" s="1"/>
  <c r="N165" i="5" s="1"/>
  <c r="K166" i="5"/>
  <c r="L166" i="5" s="1"/>
  <c r="M166" i="5" s="1"/>
  <c r="N166" i="5" s="1"/>
  <c r="K167" i="5"/>
  <c r="L167" i="5" s="1"/>
  <c r="M167" i="5" s="1"/>
  <c r="N167" i="5" s="1"/>
  <c r="R167" i="5" s="1"/>
  <c r="S167" i="5" s="1"/>
  <c r="K168" i="5"/>
  <c r="L168" i="5" s="1"/>
  <c r="M168" i="5" s="1"/>
  <c r="N168" i="5" s="1"/>
  <c r="K169" i="5"/>
  <c r="L169" i="5" s="1"/>
  <c r="M169" i="5" s="1"/>
  <c r="N169" i="5" s="1"/>
  <c r="K170" i="5"/>
  <c r="L170" i="5" s="1"/>
  <c r="M170" i="5" s="1"/>
  <c r="N170" i="5" s="1"/>
  <c r="K171" i="5"/>
  <c r="L171" i="5" s="1"/>
  <c r="M171" i="5" s="1"/>
  <c r="N171" i="5" s="1"/>
  <c r="K172" i="5"/>
  <c r="L172" i="5" s="1"/>
  <c r="M172" i="5" s="1"/>
  <c r="N172" i="5" s="1"/>
  <c r="K173" i="5"/>
  <c r="L173" i="5" s="1"/>
  <c r="M173" i="5" s="1"/>
  <c r="N173" i="5" s="1"/>
  <c r="K174" i="5"/>
  <c r="L174" i="5" s="1"/>
  <c r="M174" i="5" s="1"/>
  <c r="N174" i="5" s="1"/>
  <c r="K175" i="5"/>
  <c r="L175" i="5" s="1"/>
  <c r="M175" i="5" s="1"/>
  <c r="N175" i="5" s="1"/>
  <c r="K176" i="5"/>
  <c r="L176" i="5" s="1"/>
  <c r="M176" i="5" s="1"/>
  <c r="N176" i="5" s="1"/>
  <c r="K177" i="5"/>
  <c r="L177" i="5" s="1"/>
  <c r="M177" i="5" s="1"/>
  <c r="N177" i="5" s="1"/>
  <c r="K178" i="5"/>
  <c r="L178" i="5" s="1"/>
  <c r="M178" i="5" s="1"/>
  <c r="N178" i="5" s="1"/>
  <c r="K179" i="5"/>
  <c r="L179" i="5" s="1"/>
  <c r="M179" i="5" s="1"/>
  <c r="N179" i="5" s="1"/>
  <c r="K180" i="5"/>
  <c r="L180" i="5" s="1"/>
  <c r="M180" i="5" s="1"/>
  <c r="N180" i="5" s="1"/>
  <c r="K181" i="5"/>
  <c r="L181" i="5" s="1"/>
  <c r="M181" i="5" s="1"/>
  <c r="N181" i="5" s="1"/>
  <c r="K182" i="5"/>
  <c r="L182" i="5" s="1"/>
  <c r="M182" i="5" s="1"/>
  <c r="N182" i="5" s="1"/>
  <c r="K183" i="5"/>
  <c r="L183" i="5" s="1"/>
  <c r="M183" i="5" s="1"/>
  <c r="N183" i="5" s="1"/>
  <c r="K184" i="5"/>
  <c r="L184" i="5" s="1"/>
  <c r="M184" i="5" s="1"/>
  <c r="N184" i="5" s="1"/>
  <c r="K185" i="5"/>
  <c r="L185" i="5" s="1"/>
  <c r="M185" i="5" s="1"/>
  <c r="N185" i="5" s="1"/>
  <c r="R185" i="5" s="1"/>
  <c r="S185" i="5" s="1"/>
  <c r="K186" i="5"/>
  <c r="L186" i="5" s="1"/>
  <c r="M186" i="5" s="1"/>
  <c r="N186" i="5" s="1"/>
  <c r="K187" i="5"/>
  <c r="L187" i="5" s="1"/>
  <c r="M187" i="5" s="1"/>
  <c r="N187" i="5" s="1"/>
  <c r="K188" i="5"/>
  <c r="L188" i="5" s="1"/>
  <c r="M188" i="5" s="1"/>
  <c r="N188" i="5" s="1"/>
  <c r="K189" i="5"/>
  <c r="L189" i="5" s="1"/>
  <c r="M189" i="5" s="1"/>
  <c r="N189" i="5" s="1"/>
  <c r="K190" i="5"/>
  <c r="L190" i="5" s="1"/>
  <c r="M190" i="5" s="1"/>
  <c r="N190" i="5" s="1"/>
  <c r="K191" i="5"/>
  <c r="L191" i="5" s="1"/>
  <c r="M191" i="5" s="1"/>
  <c r="N191" i="5" s="1"/>
  <c r="K192" i="5"/>
  <c r="L192" i="5" s="1"/>
  <c r="M192" i="5" s="1"/>
  <c r="N192" i="5" s="1"/>
  <c r="K193" i="5"/>
  <c r="L193" i="5" s="1"/>
  <c r="M193" i="5" s="1"/>
  <c r="N193" i="5" s="1"/>
  <c r="K194" i="5"/>
  <c r="L194" i="5" s="1"/>
  <c r="M194" i="5" s="1"/>
  <c r="N194" i="5" s="1"/>
  <c r="K195" i="5"/>
  <c r="L195" i="5" s="1"/>
  <c r="M195" i="5" s="1"/>
  <c r="N195" i="5" s="1"/>
  <c r="K196" i="5"/>
  <c r="L196" i="5" s="1"/>
  <c r="M196" i="5" s="1"/>
  <c r="N196" i="5" s="1"/>
  <c r="K197" i="5"/>
  <c r="L197" i="5" s="1"/>
  <c r="M197" i="5" s="1"/>
  <c r="N197" i="5" s="1"/>
  <c r="K198" i="5"/>
  <c r="L198" i="5" s="1"/>
  <c r="M198" i="5" s="1"/>
  <c r="N198" i="5" s="1"/>
  <c r="K199" i="5"/>
  <c r="L199" i="5" s="1"/>
  <c r="M199" i="5" s="1"/>
  <c r="N199" i="5" s="1"/>
  <c r="K200" i="5"/>
  <c r="L200" i="5" s="1"/>
  <c r="M200" i="5" s="1"/>
  <c r="N200" i="5" s="1"/>
  <c r="K201" i="5"/>
  <c r="L201" i="5" s="1"/>
  <c r="M201" i="5" s="1"/>
  <c r="N201" i="5" s="1"/>
  <c r="K202" i="5"/>
  <c r="L202" i="5" s="1"/>
  <c r="M202" i="5" s="1"/>
  <c r="N202" i="5" s="1"/>
  <c r="K203" i="5"/>
  <c r="L203" i="5" s="1"/>
  <c r="M203" i="5" s="1"/>
  <c r="N203" i="5" s="1"/>
  <c r="K204" i="5"/>
  <c r="L204" i="5" s="1"/>
  <c r="M204" i="5" s="1"/>
  <c r="N204" i="5" s="1"/>
  <c r="K205" i="5"/>
  <c r="L205" i="5" s="1"/>
  <c r="M205" i="5" s="1"/>
  <c r="N205" i="5" s="1"/>
  <c r="K206" i="5"/>
  <c r="L206" i="5" s="1"/>
  <c r="M206" i="5" s="1"/>
  <c r="N206" i="5" s="1"/>
  <c r="K207" i="5"/>
  <c r="L207" i="5" s="1"/>
  <c r="M207" i="5" s="1"/>
  <c r="N207" i="5" s="1"/>
  <c r="K208" i="5"/>
  <c r="L208" i="5" s="1"/>
  <c r="M208" i="5" s="1"/>
  <c r="N208" i="5" s="1"/>
  <c r="K209" i="5"/>
  <c r="L209" i="5" s="1"/>
  <c r="M209" i="5" s="1"/>
  <c r="N209" i="5" s="1"/>
  <c r="K210" i="5"/>
  <c r="L210" i="5" s="1"/>
  <c r="M210" i="5" s="1"/>
  <c r="N210" i="5" s="1"/>
  <c r="K211" i="5"/>
  <c r="L211" i="5" s="1"/>
  <c r="M211" i="5" s="1"/>
  <c r="N211" i="5" s="1"/>
  <c r="K212" i="5"/>
  <c r="L212" i="5" s="1"/>
  <c r="M212" i="5" s="1"/>
  <c r="N212" i="5" s="1"/>
  <c r="K213" i="5"/>
  <c r="L213" i="5" s="1"/>
  <c r="M213" i="5" s="1"/>
  <c r="N213" i="5" s="1"/>
  <c r="K214" i="5"/>
  <c r="L214" i="5" s="1"/>
  <c r="M214" i="5" s="1"/>
  <c r="N214" i="5" s="1"/>
  <c r="K215" i="5"/>
  <c r="L215" i="5" s="1"/>
  <c r="M215" i="5" s="1"/>
  <c r="N215" i="5" s="1"/>
  <c r="K216" i="5"/>
  <c r="L216" i="5" s="1"/>
  <c r="M216" i="5" s="1"/>
  <c r="N216" i="5" s="1"/>
  <c r="R216" i="5" s="1"/>
  <c r="S216" i="5" s="1"/>
  <c r="K217" i="5"/>
  <c r="L217" i="5" s="1"/>
  <c r="M217" i="5" s="1"/>
  <c r="N217" i="5" s="1"/>
  <c r="K218" i="5"/>
  <c r="L218" i="5" s="1"/>
  <c r="M218" i="5" s="1"/>
  <c r="N218" i="5" s="1"/>
  <c r="K219" i="5"/>
  <c r="L219" i="5" s="1"/>
  <c r="M219" i="5" s="1"/>
  <c r="N219" i="5" s="1"/>
  <c r="K220" i="5"/>
  <c r="L220" i="5" s="1"/>
  <c r="M220" i="5" s="1"/>
  <c r="N220" i="5" s="1"/>
  <c r="K221" i="5"/>
  <c r="L221" i="5" s="1"/>
  <c r="M221" i="5" s="1"/>
  <c r="N221" i="5" s="1"/>
  <c r="K222" i="5"/>
  <c r="L222" i="5" s="1"/>
  <c r="M222" i="5" s="1"/>
  <c r="N222" i="5" s="1"/>
  <c r="K223" i="5"/>
  <c r="L223" i="5" s="1"/>
  <c r="M223" i="5" s="1"/>
  <c r="N223" i="5" s="1"/>
  <c r="K224" i="5"/>
  <c r="L224" i="5" s="1"/>
  <c r="M224" i="5" s="1"/>
  <c r="N224" i="5" s="1"/>
  <c r="R224" i="5" s="1"/>
  <c r="S224" i="5" s="1"/>
  <c r="K225" i="5"/>
  <c r="L225" i="5" s="1"/>
  <c r="M225" i="5" s="1"/>
  <c r="N225" i="5" s="1"/>
  <c r="K226" i="5"/>
  <c r="L226" i="5" s="1"/>
  <c r="M226" i="5" s="1"/>
  <c r="N226" i="5" s="1"/>
  <c r="K227" i="5"/>
  <c r="L227" i="5" s="1"/>
  <c r="M227" i="5" s="1"/>
  <c r="N227" i="5" s="1"/>
  <c r="K228" i="5"/>
  <c r="L228" i="5" s="1"/>
  <c r="M228" i="5" s="1"/>
  <c r="N228" i="5" s="1"/>
  <c r="K229" i="5"/>
  <c r="L229" i="5" s="1"/>
  <c r="M229" i="5" s="1"/>
  <c r="N229" i="5" s="1"/>
  <c r="K230" i="5"/>
  <c r="L230" i="5" s="1"/>
  <c r="M230" i="5" s="1"/>
  <c r="N230" i="5" s="1"/>
  <c r="K231" i="5"/>
  <c r="L231" i="5" s="1"/>
  <c r="M231" i="5" s="1"/>
  <c r="N231" i="5" s="1"/>
  <c r="K232" i="5"/>
  <c r="L232" i="5" s="1"/>
  <c r="M232" i="5" s="1"/>
  <c r="N232" i="5" s="1"/>
  <c r="K233" i="5"/>
  <c r="L233" i="5" s="1"/>
  <c r="M233" i="5" s="1"/>
  <c r="N233" i="5" s="1"/>
  <c r="K234" i="5"/>
  <c r="L234" i="5" s="1"/>
  <c r="M234" i="5" s="1"/>
  <c r="N234" i="5" s="1"/>
  <c r="K235" i="5"/>
  <c r="L235" i="5" s="1"/>
  <c r="M235" i="5" s="1"/>
  <c r="N235" i="5" s="1"/>
  <c r="K236" i="5"/>
  <c r="L236" i="5" s="1"/>
  <c r="M236" i="5" s="1"/>
  <c r="N236" i="5" s="1"/>
  <c r="K237" i="5"/>
  <c r="L237" i="5" s="1"/>
  <c r="M237" i="5" s="1"/>
  <c r="N237" i="5" s="1"/>
  <c r="R237" i="5" s="1"/>
  <c r="S237" i="5" s="1"/>
  <c r="K238" i="5"/>
  <c r="L238" i="5" s="1"/>
  <c r="M238" i="5" s="1"/>
  <c r="N238" i="5" s="1"/>
  <c r="K239" i="5"/>
  <c r="L239" i="5" s="1"/>
  <c r="M239" i="5" s="1"/>
  <c r="N239" i="5" s="1"/>
  <c r="R239" i="5" s="1"/>
  <c r="S239" i="5" s="1"/>
  <c r="K240" i="5"/>
  <c r="L240" i="5" s="1"/>
  <c r="M240" i="5" s="1"/>
  <c r="N240" i="5" s="1"/>
  <c r="K241" i="5"/>
  <c r="L241" i="5" s="1"/>
  <c r="M241" i="5" s="1"/>
  <c r="N241" i="5" s="1"/>
  <c r="R241" i="5" s="1"/>
  <c r="S241" i="5" s="1"/>
  <c r="K242" i="5"/>
  <c r="L242" i="5" s="1"/>
  <c r="M242" i="5" s="1"/>
  <c r="N242" i="5" s="1"/>
  <c r="K243" i="5"/>
  <c r="L243" i="5" s="1"/>
  <c r="M243" i="5" s="1"/>
  <c r="N243" i="5" s="1"/>
  <c r="K244" i="5"/>
  <c r="L244" i="5" s="1"/>
  <c r="M244" i="5" s="1"/>
  <c r="N244" i="5" s="1"/>
  <c r="K245" i="5"/>
  <c r="L245" i="5" s="1"/>
  <c r="M245" i="5" s="1"/>
  <c r="N245" i="5" s="1"/>
  <c r="K246" i="5"/>
  <c r="L246" i="5" s="1"/>
  <c r="M246" i="5" s="1"/>
  <c r="N246" i="5" s="1"/>
  <c r="K247" i="5"/>
  <c r="L247" i="5" s="1"/>
  <c r="M247" i="5" s="1"/>
  <c r="N247" i="5" s="1"/>
  <c r="R247" i="5" s="1"/>
  <c r="S247" i="5" s="1"/>
  <c r="K248" i="5"/>
  <c r="L248" i="5" s="1"/>
  <c r="M248" i="5" s="1"/>
  <c r="N248" i="5" s="1"/>
  <c r="R248" i="5" s="1"/>
  <c r="S248" i="5" s="1"/>
  <c r="K249" i="5"/>
  <c r="L249" i="5" s="1"/>
  <c r="M249" i="5" s="1"/>
  <c r="N249" i="5" s="1"/>
  <c r="K250" i="5"/>
  <c r="L250" i="5" s="1"/>
  <c r="M250" i="5" s="1"/>
  <c r="N250" i="5" s="1"/>
  <c r="K251" i="5"/>
  <c r="L251" i="5" s="1"/>
  <c r="M251" i="5" s="1"/>
  <c r="N251" i="5" s="1"/>
  <c r="K252" i="5"/>
  <c r="L252" i="5" s="1"/>
  <c r="M252" i="5" s="1"/>
  <c r="N252" i="5" s="1"/>
  <c r="K253" i="5"/>
  <c r="L253" i="5" s="1"/>
  <c r="M253" i="5" s="1"/>
  <c r="N253" i="5" s="1"/>
  <c r="K254" i="5"/>
  <c r="L254" i="5" s="1"/>
  <c r="M254" i="5" s="1"/>
  <c r="N254" i="5" s="1"/>
  <c r="K255" i="5"/>
  <c r="L255" i="5" s="1"/>
  <c r="M255" i="5" s="1"/>
  <c r="N255" i="5" s="1"/>
  <c r="R255" i="5" s="1"/>
  <c r="S255" i="5" s="1"/>
  <c r="K256" i="5"/>
  <c r="L256" i="5" s="1"/>
  <c r="M256" i="5" s="1"/>
  <c r="N256" i="5" s="1"/>
  <c r="K257" i="5"/>
  <c r="L257" i="5" s="1"/>
  <c r="M257" i="5" s="1"/>
  <c r="N257" i="5" s="1"/>
  <c r="K258" i="5"/>
  <c r="L258" i="5" s="1"/>
  <c r="M258" i="5" s="1"/>
  <c r="N258" i="5" s="1"/>
  <c r="K259" i="5"/>
  <c r="L259" i="5" s="1"/>
  <c r="M259" i="5" s="1"/>
  <c r="N259" i="5" s="1"/>
  <c r="K260" i="5"/>
  <c r="L260" i="5" s="1"/>
  <c r="M260" i="5" s="1"/>
  <c r="N260" i="5" s="1"/>
  <c r="K261" i="5"/>
  <c r="L261" i="5" s="1"/>
  <c r="M261" i="5" s="1"/>
  <c r="N261" i="5" s="1"/>
  <c r="K262" i="5"/>
  <c r="L262" i="5" s="1"/>
  <c r="M262" i="5" s="1"/>
  <c r="N262" i="5" s="1"/>
  <c r="K263" i="5"/>
  <c r="L263" i="5" s="1"/>
  <c r="M263" i="5" s="1"/>
  <c r="N263" i="5" s="1"/>
  <c r="AM263" i="5"/>
  <c r="AN263" i="5" s="1"/>
  <c r="AJ263" i="5"/>
  <c r="AK263" i="5" s="1"/>
  <c r="AG263" i="5"/>
  <c r="AH263" i="5" s="1"/>
  <c r="AD263" i="5"/>
  <c r="AE263" i="5" s="1"/>
  <c r="AA263" i="5"/>
  <c r="AB263" i="5" s="1"/>
  <c r="X263" i="5"/>
  <c r="Y263" i="5" s="1"/>
  <c r="U263" i="5"/>
  <c r="V263" i="5" s="1"/>
  <c r="P263" i="5"/>
  <c r="Q263" i="5" s="1"/>
  <c r="G263" i="5"/>
  <c r="H263" i="5" s="1"/>
  <c r="AM262" i="5"/>
  <c r="AN262" i="5" s="1"/>
  <c r="AJ262" i="5"/>
  <c r="AK262" i="5" s="1"/>
  <c r="AG262" i="5"/>
  <c r="AH262" i="5" s="1"/>
  <c r="AD262" i="5"/>
  <c r="AE262" i="5" s="1"/>
  <c r="AA262" i="5"/>
  <c r="AB262" i="5" s="1"/>
  <c r="X262" i="5"/>
  <c r="Y262" i="5" s="1"/>
  <c r="U262" i="5"/>
  <c r="V262" i="5" s="1"/>
  <c r="P262" i="5"/>
  <c r="Q262" i="5" s="1"/>
  <c r="G262" i="5"/>
  <c r="H262" i="5" s="1"/>
  <c r="AM261" i="5"/>
  <c r="AN261" i="5" s="1"/>
  <c r="AJ261" i="5"/>
  <c r="AK261" i="5" s="1"/>
  <c r="AG261" i="5"/>
  <c r="AH261" i="5" s="1"/>
  <c r="AD261" i="5"/>
  <c r="AE261" i="5" s="1"/>
  <c r="AA261" i="5"/>
  <c r="AB261" i="5" s="1"/>
  <c r="X261" i="5"/>
  <c r="Y261" i="5" s="1"/>
  <c r="U261" i="5"/>
  <c r="V261" i="5" s="1"/>
  <c r="P261" i="5"/>
  <c r="Q261" i="5" s="1"/>
  <c r="G261" i="5"/>
  <c r="H261" i="5" s="1"/>
  <c r="AM260" i="5"/>
  <c r="AN260" i="5" s="1"/>
  <c r="AJ260" i="5"/>
  <c r="AK260" i="5" s="1"/>
  <c r="AG260" i="5"/>
  <c r="AH260" i="5" s="1"/>
  <c r="AD260" i="5"/>
  <c r="AE260" i="5" s="1"/>
  <c r="AA260" i="5"/>
  <c r="AB260" i="5" s="1"/>
  <c r="X260" i="5"/>
  <c r="Y260" i="5" s="1"/>
  <c r="U260" i="5"/>
  <c r="V260" i="5" s="1"/>
  <c r="P260" i="5"/>
  <c r="Q260" i="5" s="1"/>
  <c r="G260" i="5"/>
  <c r="H260" i="5" s="1"/>
  <c r="AM259" i="5"/>
  <c r="AN259" i="5" s="1"/>
  <c r="AJ259" i="5"/>
  <c r="AK259" i="5" s="1"/>
  <c r="AG259" i="5"/>
  <c r="AH259" i="5" s="1"/>
  <c r="AD259" i="5"/>
  <c r="AE259" i="5" s="1"/>
  <c r="AA259" i="5"/>
  <c r="AB259" i="5" s="1"/>
  <c r="X259" i="5"/>
  <c r="Y259" i="5" s="1"/>
  <c r="U259" i="5"/>
  <c r="V259" i="5" s="1"/>
  <c r="P259" i="5"/>
  <c r="Q259" i="5" s="1"/>
  <c r="G259" i="5"/>
  <c r="H259" i="5" s="1"/>
  <c r="AM258" i="5"/>
  <c r="AN258" i="5" s="1"/>
  <c r="AJ258" i="5"/>
  <c r="AK258" i="5" s="1"/>
  <c r="AG258" i="5"/>
  <c r="AH258" i="5" s="1"/>
  <c r="AD258" i="5"/>
  <c r="AE258" i="5" s="1"/>
  <c r="AA258" i="5"/>
  <c r="AB258" i="5" s="1"/>
  <c r="X258" i="5"/>
  <c r="Y258" i="5" s="1"/>
  <c r="U258" i="5"/>
  <c r="V258" i="5" s="1"/>
  <c r="P258" i="5"/>
  <c r="Q258" i="5" s="1"/>
  <c r="G258" i="5"/>
  <c r="H258" i="5" s="1"/>
  <c r="AM257" i="5"/>
  <c r="AN257" i="5" s="1"/>
  <c r="AJ257" i="5"/>
  <c r="AK257" i="5" s="1"/>
  <c r="AG257" i="5"/>
  <c r="AH257" i="5" s="1"/>
  <c r="AD257" i="5"/>
  <c r="AE257" i="5" s="1"/>
  <c r="AA257" i="5"/>
  <c r="AB257" i="5" s="1"/>
  <c r="X257" i="5"/>
  <c r="Y257" i="5" s="1"/>
  <c r="U257" i="5"/>
  <c r="V257" i="5" s="1"/>
  <c r="P257" i="5"/>
  <c r="Q257" i="5" s="1"/>
  <c r="G257" i="5"/>
  <c r="H257" i="5" s="1"/>
  <c r="AM256" i="5"/>
  <c r="AN256" i="5" s="1"/>
  <c r="AJ256" i="5"/>
  <c r="AK256" i="5" s="1"/>
  <c r="AG256" i="5"/>
  <c r="AH256" i="5" s="1"/>
  <c r="AD256" i="5"/>
  <c r="AE256" i="5" s="1"/>
  <c r="AA256" i="5"/>
  <c r="AB256" i="5" s="1"/>
  <c r="X256" i="5"/>
  <c r="Y256" i="5" s="1"/>
  <c r="U256" i="5"/>
  <c r="V256" i="5" s="1"/>
  <c r="P256" i="5"/>
  <c r="Q256" i="5" s="1"/>
  <c r="G256" i="5"/>
  <c r="H256" i="5" s="1"/>
  <c r="U255" i="5"/>
  <c r="V255" i="5" s="1"/>
  <c r="AM254" i="5"/>
  <c r="AN254" i="5" s="1"/>
  <c r="AJ254" i="5"/>
  <c r="AK254" i="5" s="1"/>
  <c r="AG254" i="5"/>
  <c r="AH254" i="5" s="1"/>
  <c r="AD254" i="5"/>
  <c r="AE254" i="5" s="1"/>
  <c r="AA254" i="5"/>
  <c r="AB254" i="5" s="1"/>
  <c r="X254" i="5"/>
  <c r="Y254" i="5" s="1"/>
  <c r="U254" i="5"/>
  <c r="V254" i="5" s="1"/>
  <c r="P254" i="5"/>
  <c r="Q254" i="5" s="1"/>
  <c r="G254" i="5"/>
  <c r="H254" i="5" s="1"/>
  <c r="AM253" i="5"/>
  <c r="AN253" i="5" s="1"/>
  <c r="AJ253" i="5"/>
  <c r="AK253" i="5" s="1"/>
  <c r="AG253" i="5"/>
  <c r="AH253" i="5" s="1"/>
  <c r="AD253" i="5"/>
  <c r="AE253" i="5" s="1"/>
  <c r="AA253" i="5"/>
  <c r="AB253" i="5" s="1"/>
  <c r="X253" i="5"/>
  <c r="Y253" i="5" s="1"/>
  <c r="U253" i="5"/>
  <c r="V253" i="5" s="1"/>
  <c r="P253" i="5"/>
  <c r="Q253" i="5" s="1"/>
  <c r="G253" i="5"/>
  <c r="H253" i="5" s="1"/>
  <c r="AM252" i="5"/>
  <c r="AN252" i="5" s="1"/>
  <c r="AJ252" i="5"/>
  <c r="AK252" i="5" s="1"/>
  <c r="AG252" i="5"/>
  <c r="AH252" i="5" s="1"/>
  <c r="AD252" i="5"/>
  <c r="AE252" i="5" s="1"/>
  <c r="AA252" i="5"/>
  <c r="AB252" i="5" s="1"/>
  <c r="X252" i="5"/>
  <c r="Y252" i="5" s="1"/>
  <c r="U252" i="5"/>
  <c r="V252" i="5" s="1"/>
  <c r="P252" i="5"/>
  <c r="Q252" i="5" s="1"/>
  <c r="G252" i="5"/>
  <c r="H252" i="5" s="1"/>
  <c r="AM251" i="5"/>
  <c r="AN251" i="5" s="1"/>
  <c r="AJ251" i="5"/>
  <c r="AK251" i="5" s="1"/>
  <c r="AG251" i="5"/>
  <c r="AH251" i="5" s="1"/>
  <c r="AD251" i="5"/>
  <c r="AE251" i="5" s="1"/>
  <c r="AA251" i="5"/>
  <c r="AB251" i="5" s="1"/>
  <c r="X251" i="5"/>
  <c r="Y251" i="5" s="1"/>
  <c r="U251" i="5"/>
  <c r="V251" i="5" s="1"/>
  <c r="P251" i="5"/>
  <c r="Q251" i="5" s="1"/>
  <c r="G251" i="5"/>
  <c r="H251" i="5" s="1"/>
  <c r="AM250" i="5"/>
  <c r="AN250" i="5" s="1"/>
  <c r="AJ250" i="5"/>
  <c r="AK250" i="5" s="1"/>
  <c r="AG250" i="5"/>
  <c r="AH250" i="5" s="1"/>
  <c r="AD250" i="5"/>
  <c r="AE250" i="5" s="1"/>
  <c r="AA250" i="5"/>
  <c r="AB250" i="5" s="1"/>
  <c r="X250" i="5"/>
  <c r="Y250" i="5" s="1"/>
  <c r="U250" i="5"/>
  <c r="V250" i="5" s="1"/>
  <c r="P250" i="5"/>
  <c r="Q250" i="5" s="1"/>
  <c r="G250" i="5"/>
  <c r="H250" i="5" s="1"/>
  <c r="AM249" i="5"/>
  <c r="AN249" i="5" s="1"/>
  <c r="AJ249" i="5"/>
  <c r="AK249" i="5" s="1"/>
  <c r="AG249" i="5"/>
  <c r="AH249" i="5" s="1"/>
  <c r="AD249" i="5"/>
  <c r="AE249" i="5" s="1"/>
  <c r="AA249" i="5"/>
  <c r="AB249" i="5" s="1"/>
  <c r="X249" i="5"/>
  <c r="Y249" i="5" s="1"/>
  <c r="U249" i="5"/>
  <c r="V249" i="5" s="1"/>
  <c r="P249" i="5"/>
  <c r="Q249" i="5" s="1"/>
  <c r="G249" i="5"/>
  <c r="H249" i="5" s="1"/>
  <c r="U248" i="5"/>
  <c r="V248" i="5" s="1"/>
  <c r="U247" i="5"/>
  <c r="V247" i="5" s="1"/>
  <c r="AM246" i="5"/>
  <c r="AN246" i="5" s="1"/>
  <c r="AJ246" i="5"/>
  <c r="AK246" i="5" s="1"/>
  <c r="AG246" i="5"/>
  <c r="AH246" i="5" s="1"/>
  <c r="AD246" i="5"/>
  <c r="AE246" i="5" s="1"/>
  <c r="AA246" i="5"/>
  <c r="AB246" i="5" s="1"/>
  <c r="X246" i="5"/>
  <c r="Y246" i="5" s="1"/>
  <c r="U246" i="5"/>
  <c r="V246" i="5" s="1"/>
  <c r="P246" i="5"/>
  <c r="Q246" i="5" s="1"/>
  <c r="G246" i="5"/>
  <c r="H246" i="5" s="1"/>
  <c r="AM245" i="5"/>
  <c r="AN245" i="5" s="1"/>
  <c r="AJ245" i="5"/>
  <c r="AK245" i="5" s="1"/>
  <c r="AG245" i="5"/>
  <c r="AH245" i="5" s="1"/>
  <c r="AD245" i="5"/>
  <c r="AE245" i="5" s="1"/>
  <c r="AA245" i="5"/>
  <c r="AB245" i="5" s="1"/>
  <c r="X245" i="5"/>
  <c r="Y245" i="5" s="1"/>
  <c r="U245" i="5"/>
  <c r="V245" i="5" s="1"/>
  <c r="P245" i="5"/>
  <c r="Q245" i="5" s="1"/>
  <c r="G245" i="5"/>
  <c r="H245" i="5" s="1"/>
  <c r="AM244" i="5"/>
  <c r="AN244" i="5" s="1"/>
  <c r="AJ244" i="5"/>
  <c r="AK244" i="5" s="1"/>
  <c r="AG244" i="5"/>
  <c r="AH244" i="5" s="1"/>
  <c r="AD244" i="5"/>
  <c r="AE244" i="5" s="1"/>
  <c r="AA244" i="5"/>
  <c r="AB244" i="5" s="1"/>
  <c r="X244" i="5"/>
  <c r="Y244" i="5" s="1"/>
  <c r="U244" i="5"/>
  <c r="V244" i="5" s="1"/>
  <c r="P244" i="5"/>
  <c r="Q244" i="5" s="1"/>
  <c r="G244" i="5"/>
  <c r="H244" i="5" s="1"/>
  <c r="AM243" i="5"/>
  <c r="AN243" i="5" s="1"/>
  <c r="AJ243" i="5"/>
  <c r="AK243" i="5" s="1"/>
  <c r="AG243" i="5"/>
  <c r="AH243" i="5" s="1"/>
  <c r="AD243" i="5"/>
  <c r="AE243" i="5" s="1"/>
  <c r="AA243" i="5"/>
  <c r="AB243" i="5" s="1"/>
  <c r="X243" i="5"/>
  <c r="Y243" i="5" s="1"/>
  <c r="U243" i="5"/>
  <c r="V243" i="5" s="1"/>
  <c r="P243" i="5"/>
  <c r="Q243" i="5" s="1"/>
  <c r="G243" i="5"/>
  <c r="H243" i="5" s="1"/>
  <c r="AM242" i="5"/>
  <c r="AN242" i="5" s="1"/>
  <c r="AJ242" i="5"/>
  <c r="AK242" i="5" s="1"/>
  <c r="AG242" i="5"/>
  <c r="AH242" i="5" s="1"/>
  <c r="AD242" i="5"/>
  <c r="AE242" i="5" s="1"/>
  <c r="AA242" i="5"/>
  <c r="AB242" i="5" s="1"/>
  <c r="X242" i="5"/>
  <c r="Y242" i="5" s="1"/>
  <c r="U242" i="5"/>
  <c r="V242" i="5" s="1"/>
  <c r="P242" i="5"/>
  <c r="Q242" i="5" s="1"/>
  <c r="G242" i="5"/>
  <c r="H242" i="5" s="1"/>
  <c r="U241" i="5"/>
  <c r="V241" i="5" s="1"/>
  <c r="AM240" i="5"/>
  <c r="AN240" i="5" s="1"/>
  <c r="AJ240" i="5"/>
  <c r="AK240" i="5" s="1"/>
  <c r="AG240" i="5"/>
  <c r="AH240" i="5" s="1"/>
  <c r="AD240" i="5"/>
  <c r="AE240" i="5" s="1"/>
  <c r="AA240" i="5"/>
  <c r="AB240" i="5" s="1"/>
  <c r="X240" i="5"/>
  <c r="Y240" i="5" s="1"/>
  <c r="U240" i="5"/>
  <c r="V240" i="5" s="1"/>
  <c r="P240" i="5"/>
  <c r="Q240" i="5" s="1"/>
  <c r="G240" i="5"/>
  <c r="H240" i="5" s="1"/>
  <c r="U239" i="5"/>
  <c r="V239" i="5" s="1"/>
  <c r="AM238" i="5"/>
  <c r="AN238" i="5" s="1"/>
  <c r="AJ238" i="5"/>
  <c r="AK238" i="5" s="1"/>
  <c r="AG238" i="5"/>
  <c r="AH238" i="5" s="1"/>
  <c r="AD238" i="5"/>
  <c r="AE238" i="5" s="1"/>
  <c r="AA238" i="5"/>
  <c r="AB238" i="5" s="1"/>
  <c r="X238" i="5"/>
  <c r="Y238" i="5" s="1"/>
  <c r="U238" i="5"/>
  <c r="V238" i="5" s="1"/>
  <c r="P238" i="5"/>
  <c r="Q238" i="5" s="1"/>
  <c r="G238" i="5"/>
  <c r="H238" i="5" s="1"/>
  <c r="U237" i="5"/>
  <c r="V237" i="5" s="1"/>
  <c r="AM236" i="5"/>
  <c r="AN236" i="5" s="1"/>
  <c r="AJ236" i="5"/>
  <c r="AK236" i="5" s="1"/>
  <c r="AG236" i="5"/>
  <c r="AH236" i="5" s="1"/>
  <c r="AD236" i="5"/>
  <c r="AE236" i="5" s="1"/>
  <c r="AA236" i="5"/>
  <c r="AB236" i="5" s="1"/>
  <c r="X236" i="5"/>
  <c r="Y236" i="5" s="1"/>
  <c r="U236" i="5"/>
  <c r="V236" i="5" s="1"/>
  <c r="P236" i="5"/>
  <c r="Q236" i="5" s="1"/>
  <c r="G236" i="5"/>
  <c r="H236" i="5" s="1"/>
  <c r="AM235" i="5"/>
  <c r="AN235" i="5" s="1"/>
  <c r="AJ235" i="5"/>
  <c r="AK235" i="5" s="1"/>
  <c r="AG235" i="5"/>
  <c r="AH235" i="5" s="1"/>
  <c r="AD235" i="5"/>
  <c r="AE235" i="5" s="1"/>
  <c r="AA235" i="5"/>
  <c r="AB235" i="5" s="1"/>
  <c r="X235" i="5"/>
  <c r="Y235" i="5" s="1"/>
  <c r="U235" i="5"/>
  <c r="V235" i="5" s="1"/>
  <c r="P235" i="5"/>
  <c r="Q235" i="5" s="1"/>
  <c r="G235" i="5"/>
  <c r="H235" i="5" s="1"/>
  <c r="AM234" i="5"/>
  <c r="AN234" i="5" s="1"/>
  <c r="AJ234" i="5"/>
  <c r="AK234" i="5" s="1"/>
  <c r="AG234" i="5"/>
  <c r="AH234" i="5" s="1"/>
  <c r="AD234" i="5"/>
  <c r="AE234" i="5" s="1"/>
  <c r="AA234" i="5"/>
  <c r="AB234" i="5" s="1"/>
  <c r="X234" i="5"/>
  <c r="Y234" i="5" s="1"/>
  <c r="U234" i="5"/>
  <c r="V234" i="5" s="1"/>
  <c r="P234" i="5"/>
  <c r="Q234" i="5" s="1"/>
  <c r="G234" i="5"/>
  <c r="H234" i="5" s="1"/>
  <c r="AM233" i="5"/>
  <c r="AN233" i="5" s="1"/>
  <c r="AJ233" i="5"/>
  <c r="AK233" i="5" s="1"/>
  <c r="AG233" i="5"/>
  <c r="AH233" i="5" s="1"/>
  <c r="AD233" i="5"/>
  <c r="AE233" i="5" s="1"/>
  <c r="AA233" i="5"/>
  <c r="AB233" i="5" s="1"/>
  <c r="X233" i="5"/>
  <c r="Y233" i="5" s="1"/>
  <c r="U233" i="5"/>
  <c r="V233" i="5" s="1"/>
  <c r="P233" i="5"/>
  <c r="Q233" i="5" s="1"/>
  <c r="G233" i="5"/>
  <c r="H233" i="5" s="1"/>
  <c r="AM232" i="5"/>
  <c r="AN232" i="5" s="1"/>
  <c r="AJ232" i="5"/>
  <c r="AK232" i="5" s="1"/>
  <c r="AG232" i="5"/>
  <c r="AH232" i="5" s="1"/>
  <c r="AD232" i="5"/>
  <c r="AE232" i="5" s="1"/>
  <c r="AA232" i="5"/>
  <c r="AB232" i="5" s="1"/>
  <c r="X232" i="5"/>
  <c r="Y232" i="5" s="1"/>
  <c r="U232" i="5"/>
  <c r="V232" i="5" s="1"/>
  <c r="P232" i="5"/>
  <c r="Q232" i="5" s="1"/>
  <c r="G232" i="5"/>
  <c r="H232" i="5" s="1"/>
  <c r="AM231" i="5"/>
  <c r="AN231" i="5" s="1"/>
  <c r="AJ231" i="5"/>
  <c r="AK231" i="5" s="1"/>
  <c r="AG231" i="5"/>
  <c r="AH231" i="5" s="1"/>
  <c r="AD231" i="5"/>
  <c r="AE231" i="5" s="1"/>
  <c r="AA231" i="5"/>
  <c r="AB231" i="5" s="1"/>
  <c r="X231" i="5"/>
  <c r="Y231" i="5" s="1"/>
  <c r="U231" i="5"/>
  <c r="V231" i="5" s="1"/>
  <c r="P231" i="5"/>
  <c r="Q231" i="5" s="1"/>
  <c r="G231" i="5"/>
  <c r="H231" i="5" s="1"/>
  <c r="AM230" i="5"/>
  <c r="AN230" i="5" s="1"/>
  <c r="AJ230" i="5"/>
  <c r="AK230" i="5" s="1"/>
  <c r="AG230" i="5"/>
  <c r="AH230" i="5" s="1"/>
  <c r="AD230" i="5"/>
  <c r="AE230" i="5" s="1"/>
  <c r="AA230" i="5"/>
  <c r="AB230" i="5" s="1"/>
  <c r="X230" i="5"/>
  <c r="Y230" i="5" s="1"/>
  <c r="U230" i="5"/>
  <c r="V230" i="5" s="1"/>
  <c r="P230" i="5"/>
  <c r="Q230" i="5" s="1"/>
  <c r="G230" i="5"/>
  <c r="H230" i="5" s="1"/>
  <c r="AM229" i="5"/>
  <c r="AN229" i="5" s="1"/>
  <c r="AJ229" i="5"/>
  <c r="AK229" i="5" s="1"/>
  <c r="AG229" i="5"/>
  <c r="AH229" i="5" s="1"/>
  <c r="AD229" i="5"/>
  <c r="AE229" i="5" s="1"/>
  <c r="AA229" i="5"/>
  <c r="AB229" i="5" s="1"/>
  <c r="X229" i="5"/>
  <c r="Y229" i="5" s="1"/>
  <c r="U229" i="5"/>
  <c r="V229" i="5" s="1"/>
  <c r="P229" i="5"/>
  <c r="Q229" i="5" s="1"/>
  <c r="G229" i="5"/>
  <c r="H229" i="5" s="1"/>
  <c r="AM228" i="5"/>
  <c r="AN228" i="5" s="1"/>
  <c r="AJ228" i="5"/>
  <c r="AK228" i="5" s="1"/>
  <c r="AG228" i="5"/>
  <c r="AH228" i="5" s="1"/>
  <c r="AD228" i="5"/>
  <c r="AE228" i="5" s="1"/>
  <c r="AA228" i="5"/>
  <c r="AB228" i="5" s="1"/>
  <c r="X228" i="5"/>
  <c r="Y228" i="5" s="1"/>
  <c r="U228" i="5"/>
  <c r="V228" i="5" s="1"/>
  <c r="P228" i="5"/>
  <c r="Q228" i="5" s="1"/>
  <c r="G228" i="5"/>
  <c r="H228" i="5" s="1"/>
  <c r="AM227" i="5"/>
  <c r="AN227" i="5" s="1"/>
  <c r="AJ227" i="5"/>
  <c r="AK227" i="5" s="1"/>
  <c r="AG227" i="5"/>
  <c r="AH227" i="5" s="1"/>
  <c r="AD227" i="5"/>
  <c r="AE227" i="5" s="1"/>
  <c r="AA227" i="5"/>
  <c r="AB227" i="5" s="1"/>
  <c r="X227" i="5"/>
  <c r="Y227" i="5" s="1"/>
  <c r="U227" i="5"/>
  <c r="V227" i="5" s="1"/>
  <c r="P227" i="5"/>
  <c r="Q227" i="5" s="1"/>
  <c r="G227" i="5"/>
  <c r="H227" i="5" s="1"/>
  <c r="AM226" i="5"/>
  <c r="AN226" i="5" s="1"/>
  <c r="AJ226" i="5"/>
  <c r="AK226" i="5" s="1"/>
  <c r="AG226" i="5"/>
  <c r="AH226" i="5" s="1"/>
  <c r="AD226" i="5"/>
  <c r="AE226" i="5" s="1"/>
  <c r="AA226" i="5"/>
  <c r="AB226" i="5" s="1"/>
  <c r="X226" i="5"/>
  <c r="Y226" i="5" s="1"/>
  <c r="U226" i="5"/>
  <c r="V226" i="5" s="1"/>
  <c r="P226" i="5"/>
  <c r="Q226" i="5" s="1"/>
  <c r="R226" i="5" s="1"/>
  <c r="S226" i="5" s="1"/>
  <c r="G226" i="5"/>
  <c r="H226" i="5" s="1"/>
  <c r="AM225" i="5"/>
  <c r="AN225" i="5" s="1"/>
  <c r="AJ225" i="5"/>
  <c r="AK225" i="5" s="1"/>
  <c r="AG225" i="5"/>
  <c r="AH225" i="5" s="1"/>
  <c r="AD225" i="5"/>
  <c r="AE225" i="5" s="1"/>
  <c r="AA225" i="5"/>
  <c r="AB225" i="5" s="1"/>
  <c r="X225" i="5"/>
  <c r="Y225" i="5" s="1"/>
  <c r="U225" i="5"/>
  <c r="V225" i="5" s="1"/>
  <c r="P225" i="5"/>
  <c r="Q225" i="5" s="1"/>
  <c r="G225" i="5"/>
  <c r="H225" i="5" s="1"/>
  <c r="U224" i="5"/>
  <c r="V224" i="5" s="1"/>
  <c r="AM223" i="5"/>
  <c r="AN223" i="5" s="1"/>
  <c r="AJ223" i="5"/>
  <c r="AK223" i="5" s="1"/>
  <c r="AG223" i="5"/>
  <c r="AH223" i="5" s="1"/>
  <c r="AD223" i="5"/>
  <c r="AE223" i="5" s="1"/>
  <c r="AA223" i="5"/>
  <c r="AB223" i="5" s="1"/>
  <c r="X223" i="5"/>
  <c r="Y223" i="5" s="1"/>
  <c r="U223" i="5"/>
  <c r="V223" i="5" s="1"/>
  <c r="P223" i="5"/>
  <c r="Q223" i="5" s="1"/>
  <c r="G223" i="5"/>
  <c r="H223" i="5" s="1"/>
  <c r="AM222" i="5"/>
  <c r="AN222" i="5" s="1"/>
  <c r="AJ222" i="5"/>
  <c r="AK222" i="5" s="1"/>
  <c r="AG222" i="5"/>
  <c r="AH222" i="5" s="1"/>
  <c r="AD222" i="5"/>
  <c r="AE222" i="5" s="1"/>
  <c r="AA222" i="5"/>
  <c r="AB222" i="5" s="1"/>
  <c r="X222" i="5"/>
  <c r="Y222" i="5" s="1"/>
  <c r="U222" i="5"/>
  <c r="V222" i="5" s="1"/>
  <c r="P222" i="5"/>
  <c r="Q222" i="5" s="1"/>
  <c r="G222" i="5"/>
  <c r="H222" i="5" s="1"/>
  <c r="AM221" i="5"/>
  <c r="AN221" i="5" s="1"/>
  <c r="AJ221" i="5"/>
  <c r="AK221" i="5" s="1"/>
  <c r="AG221" i="5"/>
  <c r="AH221" i="5" s="1"/>
  <c r="AD221" i="5"/>
  <c r="AE221" i="5" s="1"/>
  <c r="AA221" i="5"/>
  <c r="AB221" i="5" s="1"/>
  <c r="X221" i="5"/>
  <c r="Y221" i="5" s="1"/>
  <c r="U221" i="5"/>
  <c r="V221" i="5" s="1"/>
  <c r="P221" i="5"/>
  <c r="Q221" i="5" s="1"/>
  <c r="G221" i="5"/>
  <c r="H221" i="5" s="1"/>
  <c r="AM220" i="5"/>
  <c r="AN220" i="5" s="1"/>
  <c r="AJ220" i="5"/>
  <c r="AK220" i="5" s="1"/>
  <c r="AG220" i="5"/>
  <c r="AH220" i="5" s="1"/>
  <c r="AD220" i="5"/>
  <c r="AE220" i="5" s="1"/>
  <c r="AA220" i="5"/>
  <c r="AB220" i="5" s="1"/>
  <c r="X220" i="5"/>
  <c r="Y220" i="5" s="1"/>
  <c r="U220" i="5"/>
  <c r="V220" i="5" s="1"/>
  <c r="P220" i="5"/>
  <c r="Q220" i="5" s="1"/>
  <c r="G220" i="5"/>
  <c r="H220" i="5" s="1"/>
  <c r="AM219" i="5"/>
  <c r="AN219" i="5" s="1"/>
  <c r="AJ219" i="5"/>
  <c r="AK219" i="5" s="1"/>
  <c r="AG219" i="5"/>
  <c r="AH219" i="5" s="1"/>
  <c r="AD219" i="5"/>
  <c r="AE219" i="5" s="1"/>
  <c r="AA219" i="5"/>
  <c r="AB219" i="5" s="1"/>
  <c r="X219" i="5"/>
  <c r="Y219" i="5" s="1"/>
  <c r="U219" i="5"/>
  <c r="V219" i="5" s="1"/>
  <c r="P219" i="5"/>
  <c r="Q219" i="5" s="1"/>
  <c r="G219" i="5"/>
  <c r="H219" i="5" s="1"/>
  <c r="AM218" i="5"/>
  <c r="AN218" i="5" s="1"/>
  <c r="AJ218" i="5"/>
  <c r="AK218" i="5" s="1"/>
  <c r="AG218" i="5"/>
  <c r="AH218" i="5" s="1"/>
  <c r="AD218" i="5"/>
  <c r="AE218" i="5" s="1"/>
  <c r="AA218" i="5"/>
  <c r="AB218" i="5" s="1"/>
  <c r="X218" i="5"/>
  <c r="Y218" i="5" s="1"/>
  <c r="U218" i="5"/>
  <c r="V218" i="5" s="1"/>
  <c r="P218" i="5"/>
  <c r="Q218" i="5" s="1"/>
  <c r="G218" i="5"/>
  <c r="H218" i="5" s="1"/>
  <c r="AM217" i="5"/>
  <c r="AN217" i="5" s="1"/>
  <c r="AJ217" i="5"/>
  <c r="AK217" i="5" s="1"/>
  <c r="AG217" i="5"/>
  <c r="AH217" i="5" s="1"/>
  <c r="AD217" i="5"/>
  <c r="AE217" i="5" s="1"/>
  <c r="AA217" i="5"/>
  <c r="AB217" i="5" s="1"/>
  <c r="X217" i="5"/>
  <c r="Y217" i="5" s="1"/>
  <c r="U217" i="5"/>
  <c r="V217" i="5" s="1"/>
  <c r="P217" i="5"/>
  <c r="Q217" i="5" s="1"/>
  <c r="G217" i="5"/>
  <c r="H217" i="5" s="1"/>
  <c r="U216" i="5"/>
  <c r="V216" i="5" s="1"/>
  <c r="AM215" i="5"/>
  <c r="AN215" i="5" s="1"/>
  <c r="AJ215" i="5"/>
  <c r="AK215" i="5" s="1"/>
  <c r="AG215" i="5"/>
  <c r="AH215" i="5" s="1"/>
  <c r="AD215" i="5"/>
  <c r="AE215" i="5" s="1"/>
  <c r="AA215" i="5"/>
  <c r="AB215" i="5" s="1"/>
  <c r="X215" i="5"/>
  <c r="Y215" i="5" s="1"/>
  <c r="U215" i="5"/>
  <c r="V215" i="5" s="1"/>
  <c r="P215" i="5"/>
  <c r="Q215" i="5" s="1"/>
  <c r="G215" i="5"/>
  <c r="H215" i="5" s="1"/>
  <c r="AM214" i="5"/>
  <c r="AN214" i="5" s="1"/>
  <c r="AJ214" i="5"/>
  <c r="AK214" i="5" s="1"/>
  <c r="AG214" i="5"/>
  <c r="AH214" i="5" s="1"/>
  <c r="AD214" i="5"/>
  <c r="AE214" i="5" s="1"/>
  <c r="AA214" i="5"/>
  <c r="AB214" i="5" s="1"/>
  <c r="X214" i="5"/>
  <c r="Y214" i="5" s="1"/>
  <c r="U214" i="5"/>
  <c r="V214" i="5" s="1"/>
  <c r="P214" i="5"/>
  <c r="Q214" i="5" s="1"/>
  <c r="G214" i="5"/>
  <c r="H214" i="5" s="1"/>
  <c r="AM213" i="5"/>
  <c r="AN213" i="5" s="1"/>
  <c r="AJ213" i="5"/>
  <c r="AK213" i="5" s="1"/>
  <c r="AG213" i="5"/>
  <c r="AH213" i="5" s="1"/>
  <c r="AD213" i="5"/>
  <c r="AE213" i="5" s="1"/>
  <c r="AA213" i="5"/>
  <c r="AB213" i="5" s="1"/>
  <c r="X213" i="5"/>
  <c r="Y213" i="5" s="1"/>
  <c r="U213" i="5"/>
  <c r="V213" i="5" s="1"/>
  <c r="P213" i="5"/>
  <c r="Q213" i="5" s="1"/>
  <c r="G213" i="5"/>
  <c r="H213" i="5" s="1"/>
  <c r="AM212" i="5"/>
  <c r="AN212" i="5" s="1"/>
  <c r="AJ212" i="5"/>
  <c r="AK212" i="5" s="1"/>
  <c r="AG212" i="5"/>
  <c r="AH212" i="5" s="1"/>
  <c r="AD212" i="5"/>
  <c r="AE212" i="5" s="1"/>
  <c r="AA212" i="5"/>
  <c r="AB212" i="5" s="1"/>
  <c r="X212" i="5"/>
  <c r="Y212" i="5" s="1"/>
  <c r="U212" i="5"/>
  <c r="V212" i="5" s="1"/>
  <c r="P212" i="5"/>
  <c r="Q212" i="5" s="1"/>
  <c r="G212" i="5"/>
  <c r="H212" i="5" s="1"/>
  <c r="AM211" i="5"/>
  <c r="AN211" i="5" s="1"/>
  <c r="AJ211" i="5"/>
  <c r="AK211" i="5" s="1"/>
  <c r="AG211" i="5"/>
  <c r="AH211" i="5" s="1"/>
  <c r="AD211" i="5"/>
  <c r="AE211" i="5" s="1"/>
  <c r="AA211" i="5"/>
  <c r="AB211" i="5" s="1"/>
  <c r="X211" i="5"/>
  <c r="Y211" i="5" s="1"/>
  <c r="U211" i="5"/>
  <c r="V211" i="5" s="1"/>
  <c r="P211" i="5"/>
  <c r="Q211" i="5" s="1"/>
  <c r="G211" i="5"/>
  <c r="H211" i="5" s="1"/>
  <c r="AM210" i="5"/>
  <c r="AN210" i="5" s="1"/>
  <c r="AJ210" i="5"/>
  <c r="AK210" i="5" s="1"/>
  <c r="AG210" i="5"/>
  <c r="AH210" i="5" s="1"/>
  <c r="AD210" i="5"/>
  <c r="AE210" i="5" s="1"/>
  <c r="AA210" i="5"/>
  <c r="AB210" i="5" s="1"/>
  <c r="X210" i="5"/>
  <c r="Y210" i="5" s="1"/>
  <c r="U210" i="5"/>
  <c r="V210" i="5" s="1"/>
  <c r="P210" i="5"/>
  <c r="Q210" i="5" s="1"/>
  <c r="G210" i="5"/>
  <c r="H210" i="5" s="1"/>
  <c r="AM209" i="5"/>
  <c r="AN209" i="5" s="1"/>
  <c r="AJ209" i="5"/>
  <c r="AK209" i="5" s="1"/>
  <c r="AG209" i="5"/>
  <c r="AH209" i="5" s="1"/>
  <c r="AD209" i="5"/>
  <c r="AE209" i="5" s="1"/>
  <c r="AA209" i="5"/>
  <c r="AB209" i="5" s="1"/>
  <c r="X209" i="5"/>
  <c r="Y209" i="5" s="1"/>
  <c r="U209" i="5"/>
  <c r="V209" i="5" s="1"/>
  <c r="P209" i="5"/>
  <c r="Q209" i="5" s="1"/>
  <c r="G209" i="5"/>
  <c r="H209" i="5" s="1"/>
  <c r="AM208" i="5"/>
  <c r="AN208" i="5" s="1"/>
  <c r="AJ208" i="5"/>
  <c r="AK208" i="5" s="1"/>
  <c r="AG208" i="5"/>
  <c r="AH208" i="5" s="1"/>
  <c r="AD208" i="5"/>
  <c r="AE208" i="5" s="1"/>
  <c r="AA208" i="5"/>
  <c r="AB208" i="5" s="1"/>
  <c r="X208" i="5"/>
  <c r="Y208" i="5" s="1"/>
  <c r="U208" i="5"/>
  <c r="V208" i="5" s="1"/>
  <c r="P208" i="5"/>
  <c r="Q208" i="5" s="1"/>
  <c r="G208" i="5"/>
  <c r="H208" i="5" s="1"/>
  <c r="AM207" i="5"/>
  <c r="AN207" i="5" s="1"/>
  <c r="AJ207" i="5"/>
  <c r="AK207" i="5" s="1"/>
  <c r="AG207" i="5"/>
  <c r="AH207" i="5" s="1"/>
  <c r="AD207" i="5"/>
  <c r="AE207" i="5" s="1"/>
  <c r="AA207" i="5"/>
  <c r="AB207" i="5" s="1"/>
  <c r="X207" i="5"/>
  <c r="Y207" i="5" s="1"/>
  <c r="U207" i="5"/>
  <c r="V207" i="5" s="1"/>
  <c r="P207" i="5"/>
  <c r="Q207" i="5" s="1"/>
  <c r="G207" i="5"/>
  <c r="H207" i="5" s="1"/>
  <c r="AM206" i="5"/>
  <c r="AN206" i="5" s="1"/>
  <c r="AJ206" i="5"/>
  <c r="AK206" i="5" s="1"/>
  <c r="AG206" i="5"/>
  <c r="AH206" i="5" s="1"/>
  <c r="AD206" i="5"/>
  <c r="AE206" i="5" s="1"/>
  <c r="AA206" i="5"/>
  <c r="AB206" i="5" s="1"/>
  <c r="X206" i="5"/>
  <c r="Y206" i="5" s="1"/>
  <c r="U206" i="5"/>
  <c r="V206" i="5" s="1"/>
  <c r="P206" i="5"/>
  <c r="Q206" i="5" s="1"/>
  <c r="G206" i="5"/>
  <c r="H206" i="5" s="1"/>
  <c r="AM205" i="5"/>
  <c r="AN205" i="5" s="1"/>
  <c r="AJ205" i="5"/>
  <c r="AK205" i="5" s="1"/>
  <c r="AG205" i="5"/>
  <c r="AH205" i="5" s="1"/>
  <c r="AD205" i="5"/>
  <c r="AE205" i="5" s="1"/>
  <c r="AA205" i="5"/>
  <c r="AB205" i="5" s="1"/>
  <c r="X205" i="5"/>
  <c r="Y205" i="5" s="1"/>
  <c r="U205" i="5"/>
  <c r="V205" i="5" s="1"/>
  <c r="P205" i="5"/>
  <c r="Q205" i="5" s="1"/>
  <c r="G205" i="5"/>
  <c r="H205" i="5" s="1"/>
  <c r="AM204" i="5"/>
  <c r="AN204" i="5" s="1"/>
  <c r="AJ204" i="5"/>
  <c r="AK204" i="5" s="1"/>
  <c r="AG204" i="5"/>
  <c r="AH204" i="5" s="1"/>
  <c r="AD204" i="5"/>
  <c r="AE204" i="5" s="1"/>
  <c r="AA204" i="5"/>
  <c r="AB204" i="5" s="1"/>
  <c r="X204" i="5"/>
  <c r="Y204" i="5" s="1"/>
  <c r="U204" i="5"/>
  <c r="V204" i="5" s="1"/>
  <c r="P204" i="5"/>
  <c r="Q204" i="5" s="1"/>
  <c r="G204" i="5"/>
  <c r="H204" i="5" s="1"/>
  <c r="AM203" i="5"/>
  <c r="AN203" i="5" s="1"/>
  <c r="AJ203" i="5"/>
  <c r="AK203" i="5" s="1"/>
  <c r="AG203" i="5"/>
  <c r="AH203" i="5" s="1"/>
  <c r="AD203" i="5"/>
  <c r="AE203" i="5" s="1"/>
  <c r="AA203" i="5"/>
  <c r="AB203" i="5" s="1"/>
  <c r="X203" i="5"/>
  <c r="Y203" i="5" s="1"/>
  <c r="U203" i="5"/>
  <c r="V203" i="5" s="1"/>
  <c r="P203" i="5"/>
  <c r="Q203" i="5" s="1"/>
  <c r="G203" i="5"/>
  <c r="H203" i="5" s="1"/>
  <c r="AM202" i="5"/>
  <c r="AN202" i="5" s="1"/>
  <c r="AJ202" i="5"/>
  <c r="AK202" i="5" s="1"/>
  <c r="AG202" i="5"/>
  <c r="AH202" i="5" s="1"/>
  <c r="AD202" i="5"/>
  <c r="AE202" i="5" s="1"/>
  <c r="AA202" i="5"/>
  <c r="AB202" i="5" s="1"/>
  <c r="X202" i="5"/>
  <c r="Y202" i="5" s="1"/>
  <c r="U202" i="5"/>
  <c r="V202" i="5" s="1"/>
  <c r="P202" i="5"/>
  <c r="Q202" i="5" s="1"/>
  <c r="G202" i="5"/>
  <c r="H202" i="5" s="1"/>
  <c r="AM201" i="5"/>
  <c r="AN201" i="5" s="1"/>
  <c r="AJ201" i="5"/>
  <c r="AK201" i="5" s="1"/>
  <c r="AG201" i="5"/>
  <c r="AH201" i="5" s="1"/>
  <c r="AD201" i="5"/>
  <c r="AE201" i="5" s="1"/>
  <c r="AA201" i="5"/>
  <c r="AB201" i="5" s="1"/>
  <c r="X201" i="5"/>
  <c r="Y201" i="5" s="1"/>
  <c r="U201" i="5"/>
  <c r="V201" i="5" s="1"/>
  <c r="P201" i="5"/>
  <c r="Q201" i="5" s="1"/>
  <c r="G201" i="5"/>
  <c r="H201" i="5" s="1"/>
  <c r="AM200" i="5"/>
  <c r="AN200" i="5" s="1"/>
  <c r="AJ200" i="5"/>
  <c r="AK200" i="5" s="1"/>
  <c r="AG200" i="5"/>
  <c r="AH200" i="5" s="1"/>
  <c r="AD200" i="5"/>
  <c r="AE200" i="5" s="1"/>
  <c r="AA200" i="5"/>
  <c r="AB200" i="5" s="1"/>
  <c r="X200" i="5"/>
  <c r="Y200" i="5" s="1"/>
  <c r="U200" i="5"/>
  <c r="V200" i="5" s="1"/>
  <c r="P200" i="5"/>
  <c r="Q200" i="5" s="1"/>
  <c r="G200" i="5"/>
  <c r="H200" i="5" s="1"/>
  <c r="AM199" i="5"/>
  <c r="AN199" i="5" s="1"/>
  <c r="AJ199" i="5"/>
  <c r="AK199" i="5" s="1"/>
  <c r="AG199" i="5"/>
  <c r="AH199" i="5" s="1"/>
  <c r="AD199" i="5"/>
  <c r="AE199" i="5" s="1"/>
  <c r="AA199" i="5"/>
  <c r="AB199" i="5" s="1"/>
  <c r="X199" i="5"/>
  <c r="Y199" i="5" s="1"/>
  <c r="U199" i="5"/>
  <c r="V199" i="5" s="1"/>
  <c r="P199" i="5"/>
  <c r="Q199" i="5" s="1"/>
  <c r="G199" i="5"/>
  <c r="H199" i="5" s="1"/>
  <c r="AM198" i="5"/>
  <c r="AN198" i="5" s="1"/>
  <c r="AJ198" i="5"/>
  <c r="AK198" i="5" s="1"/>
  <c r="AG198" i="5"/>
  <c r="AH198" i="5" s="1"/>
  <c r="AD198" i="5"/>
  <c r="AE198" i="5" s="1"/>
  <c r="AA198" i="5"/>
  <c r="AB198" i="5" s="1"/>
  <c r="X198" i="5"/>
  <c r="Y198" i="5" s="1"/>
  <c r="U198" i="5"/>
  <c r="V198" i="5" s="1"/>
  <c r="P198" i="5"/>
  <c r="Q198" i="5" s="1"/>
  <c r="G198" i="5"/>
  <c r="H198" i="5" s="1"/>
  <c r="AM197" i="5"/>
  <c r="AN197" i="5" s="1"/>
  <c r="AJ197" i="5"/>
  <c r="AK197" i="5" s="1"/>
  <c r="AG197" i="5"/>
  <c r="AH197" i="5" s="1"/>
  <c r="AD197" i="5"/>
  <c r="AE197" i="5" s="1"/>
  <c r="AA197" i="5"/>
  <c r="AB197" i="5" s="1"/>
  <c r="X197" i="5"/>
  <c r="Y197" i="5" s="1"/>
  <c r="U197" i="5"/>
  <c r="V197" i="5" s="1"/>
  <c r="P197" i="5"/>
  <c r="Q197" i="5" s="1"/>
  <c r="G197" i="5"/>
  <c r="H197" i="5" s="1"/>
  <c r="AM196" i="5"/>
  <c r="AN196" i="5" s="1"/>
  <c r="AJ196" i="5"/>
  <c r="AK196" i="5" s="1"/>
  <c r="AG196" i="5"/>
  <c r="AH196" i="5" s="1"/>
  <c r="AD196" i="5"/>
  <c r="AE196" i="5" s="1"/>
  <c r="AA196" i="5"/>
  <c r="AB196" i="5" s="1"/>
  <c r="X196" i="5"/>
  <c r="Y196" i="5" s="1"/>
  <c r="U196" i="5"/>
  <c r="V196" i="5" s="1"/>
  <c r="P196" i="5"/>
  <c r="Q196" i="5" s="1"/>
  <c r="G196" i="5"/>
  <c r="H196" i="5" s="1"/>
  <c r="AM195" i="5"/>
  <c r="AN195" i="5" s="1"/>
  <c r="AJ195" i="5"/>
  <c r="AK195" i="5" s="1"/>
  <c r="AG195" i="5"/>
  <c r="AH195" i="5" s="1"/>
  <c r="AD195" i="5"/>
  <c r="AE195" i="5" s="1"/>
  <c r="AA195" i="5"/>
  <c r="AB195" i="5" s="1"/>
  <c r="X195" i="5"/>
  <c r="Y195" i="5" s="1"/>
  <c r="U195" i="5"/>
  <c r="V195" i="5" s="1"/>
  <c r="P195" i="5"/>
  <c r="Q195" i="5" s="1"/>
  <c r="G195" i="5"/>
  <c r="H195" i="5" s="1"/>
  <c r="AM194" i="5"/>
  <c r="AN194" i="5" s="1"/>
  <c r="AJ194" i="5"/>
  <c r="AK194" i="5" s="1"/>
  <c r="AG194" i="5"/>
  <c r="AH194" i="5" s="1"/>
  <c r="AD194" i="5"/>
  <c r="AE194" i="5" s="1"/>
  <c r="AA194" i="5"/>
  <c r="AB194" i="5" s="1"/>
  <c r="X194" i="5"/>
  <c r="Y194" i="5" s="1"/>
  <c r="U194" i="5"/>
  <c r="V194" i="5" s="1"/>
  <c r="P194" i="5"/>
  <c r="Q194" i="5" s="1"/>
  <c r="G194" i="5"/>
  <c r="H194" i="5" s="1"/>
  <c r="AM193" i="5"/>
  <c r="AN193" i="5" s="1"/>
  <c r="AJ193" i="5"/>
  <c r="AK193" i="5" s="1"/>
  <c r="AG193" i="5"/>
  <c r="AH193" i="5" s="1"/>
  <c r="AD193" i="5"/>
  <c r="AE193" i="5" s="1"/>
  <c r="AA193" i="5"/>
  <c r="AB193" i="5" s="1"/>
  <c r="X193" i="5"/>
  <c r="Y193" i="5" s="1"/>
  <c r="U193" i="5"/>
  <c r="V193" i="5" s="1"/>
  <c r="P193" i="5"/>
  <c r="Q193" i="5" s="1"/>
  <c r="G193" i="5"/>
  <c r="H193" i="5" s="1"/>
  <c r="AM192" i="5"/>
  <c r="AN192" i="5" s="1"/>
  <c r="AJ192" i="5"/>
  <c r="AK192" i="5" s="1"/>
  <c r="AG192" i="5"/>
  <c r="AH192" i="5" s="1"/>
  <c r="AD192" i="5"/>
  <c r="AE192" i="5" s="1"/>
  <c r="AA192" i="5"/>
  <c r="AB192" i="5" s="1"/>
  <c r="X192" i="5"/>
  <c r="Y192" i="5" s="1"/>
  <c r="U192" i="5"/>
  <c r="V192" i="5" s="1"/>
  <c r="P192" i="5"/>
  <c r="Q192" i="5" s="1"/>
  <c r="G192" i="5"/>
  <c r="H192" i="5" s="1"/>
  <c r="AM191" i="5"/>
  <c r="AN191" i="5" s="1"/>
  <c r="AJ191" i="5"/>
  <c r="AK191" i="5" s="1"/>
  <c r="AG191" i="5"/>
  <c r="AH191" i="5" s="1"/>
  <c r="AD191" i="5"/>
  <c r="AE191" i="5" s="1"/>
  <c r="AA191" i="5"/>
  <c r="AB191" i="5" s="1"/>
  <c r="X191" i="5"/>
  <c r="Y191" i="5" s="1"/>
  <c r="U191" i="5"/>
  <c r="V191" i="5" s="1"/>
  <c r="P191" i="5"/>
  <c r="Q191" i="5" s="1"/>
  <c r="G191" i="5"/>
  <c r="H191" i="5" s="1"/>
  <c r="AM190" i="5"/>
  <c r="AN190" i="5" s="1"/>
  <c r="AJ190" i="5"/>
  <c r="AK190" i="5" s="1"/>
  <c r="AG190" i="5"/>
  <c r="AH190" i="5" s="1"/>
  <c r="AD190" i="5"/>
  <c r="AE190" i="5" s="1"/>
  <c r="AA190" i="5"/>
  <c r="AB190" i="5" s="1"/>
  <c r="X190" i="5"/>
  <c r="Y190" i="5" s="1"/>
  <c r="U190" i="5"/>
  <c r="V190" i="5" s="1"/>
  <c r="P190" i="5"/>
  <c r="Q190" i="5" s="1"/>
  <c r="G190" i="5"/>
  <c r="H190" i="5" s="1"/>
  <c r="AM189" i="5"/>
  <c r="AN189" i="5" s="1"/>
  <c r="AJ189" i="5"/>
  <c r="AK189" i="5" s="1"/>
  <c r="AG189" i="5"/>
  <c r="AH189" i="5" s="1"/>
  <c r="AD189" i="5"/>
  <c r="AE189" i="5" s="1"/>
  <c r="AA189" i="5"/>
  <c r="AB189" i="5" s="1"/>
  <c r="X189" i="5"/>
  <c r="Y189" i="5" s="1"/>
  <c r="U189" i="5"/>
  <c r="V189" i="5" s="1"/>
  <c r="P189" i="5"/>
  <c r="Q189" i="5" s="1"/>
  <c r="G189" i="5"/>
  <c r="H189" i="5" s="1"/>
  <c r="AM188" i="5"/>
  <c r="AN188" i="5" s="1"/>
  <c r="AJ188" i="5"/>
  <c r="AK188" i="5" s="1"/>
  <c r="AG188" i="5"/>
  <c r="AH188" i="5" s="1"/>
  <c r="AD188" i="5"/>
  <c r="AE188" i="5" s="1"/>
  <c r="AA188" i="5"/>
  <c r="AB188" i="5" s="1"/>
  <c r="X188" i="5"/>
  <c r="Y188" i="5" s="1"/>
  <c r="U188" i="5"/>
  <c r="V188" i="5" s="1"/>
  <c r="P188" i="5"/>
  <c r="Q188" i="5" s="1"/>
  <c r="G188" i="5"/>
  <c r="H188" i="5" s="1"/>
  <c r="AM187" i="5"/>
  <c r="AN187" i="5" s="1"/>
  <c r="AJ187" i="5"/>
  <c r="AK187" i="5" s="1"/>
  <c r="AG187" i="5"/>
  <c r="AH187" i="5" s="1"/>
  <c r="AD187" i="5"/>
  <c r="AE187" i="5" s="1"/>
  <c r="AA187" i="5"/>
  <c r="AB187" i="5" s="1"/>
  <c r="X187" i="5"/>
  <c r="Y187" i="5" s="1"/>
  <c r="U187" i="5"/>
  <c r="V187" i="5" s="1"/>
  <c r="P187" i="5"/>
  <c r="Q187" i="5" s="1"/>
  <c r="G187" i="5"/>
  <c r="H187" i="5" s="1"/>
  <c r="AM186" i="5"/>
  <c r="AN186" i="5" s="1"/>
  <c r="AJ186" i="5"/>
  <c r="AK186" i="5" s="1"/>
  <c r="AG186" i="5"/>
  <c r="AH186" i="5" s="1"/>
  <c r="AD186" i="5"/>
  <c r="AE186" i="5" s="1"/>
  <c r="AA186" i="5"/>
  <c r="AB186" i="5" s="1"/>
  <c r="X186" i="5"/>
  <c r="Y186" i="5" s="1"/>
  <c r="U186" i="5"/>
  <c r="V186" i="5" s="1"/>
  <c r="P186" i="5"/>
  <c r="Q186" i="5" s="1"/>
  <c r="G186" i="5"/>
  <c r="H186" i="5" s="1"/>
  <c r="U185" i="5"/>
  <c r="V185" i="5" s="1"/>
  <c r="AM184" i="5"/>
  <c r="AN184" i="5" s="1"/>
  <c r="AJ184" i="5"/>
  <c r="AK184" i="5" s="1"/>
  <c r="AG184" i="5"/>
  <c r="AH184" i="5" s="1"/>
  <c r="AD184" i="5"/>
  <c r="AE184" i="5" s="1"/>
  <c r="AA184" i="5"/>
  <c r="AB184" i="5" s="1"/>
  <c r="X184" i="5"/>
  <c r="Y184" i="5" s="1"/>
  <c r="U184" i="5"/>
  <c r="V184" i="5" s="1"/>
  <c r="P184" i="5"/>
  <c r="Q184" i="5" s="1"/>
  <c r="G184" i="5"/>
  <c r="H184" i="5" s="1"/>
  <c r="AM183" i="5"/>
  <c r="AN183" i="5" s="1"/>
  <c r="AJ183" i="5"/>
  <c r="AK183" i="5" s="1"/>
  <c r="AG183" i="5"/>
  <c r="AH183" i="5" s="1"/>
  <c r="AD183" i="5"/>
  <c r="AE183" i="5" s="1"/>
  <c r="AA183" i="5"/>
  <c r="AB183" i="5" s="1"/>
  <c r="X183" i="5"/>
  <c r="Y183" i="5" s="1"/>
  <c r="U183" i="5"/>
  <c r="V183" i="5" s="1"/>
  <c r="P183" i="5"/>
  <c r="Q183" i="5" s="1"/>
  <c r="G183" i="5"/>
  <c r="H183" i="5" s="1"/>
  <c r="AM182" i="5"/>
  <c r="AN182" i="5" s="1"/>
  <c r="AJ182" i="5"/>
  <c r="AK182" i="5" s="1"/>
  <c r="AG182" i="5"/>
  <c r="AH182" i="5" s="1"/>
  <c r="AD182" i="5"/>
  <c r="AE182" i="5" s="1"/>
  <c r="AA182" i="5"/>
  <c r="AB182" i="5" s="1"/>
  <c r="X182" i="5"/>
  <c r="Y182" i="5" s="1"/>
  <c r="U182" i="5"/>
  <c r="V182" i="5" s="1"/>
  <c r="P182" i="5"/>
  <c r="Q182" i="5" s="1"/>
  <c r="G182" i="5"/>
  <c r="H182" i="5" s="1"/>
  <c r="AM181" i="5"/>
  <c r="AN181" i="5" s="1"/>
  <c r="AJ181" i="5"/>
  <c r="AK181" i="5" s="1"/>
  <c r="AG181" i="5"/>
  <c r="AH181" i="5" s="1"/>
  <c r="AD181" i="5"/>
  <c r="AE181" i="5" s="1"/>
  <c r="AA181" i="5"/>
  <c r="AB181" i="5" s="1"/>
  <c r="X181" i="5"/>
  <c r="Y181" i="5" s="1"/>
  <c r="U181" i="5"/>
  <c r="V181" i="5" s="1"/>
  <c r="P181" i="5"/>
  <c r="Q181" i="5" s="1"/>
  <c r="G181" i="5"/>
  <c r="H181" i="5" s="1"/>
  <c r="AM180" i="5"/>
  <c r="AN180" i="5" s="1"/>
  <c r="AJ180" i="5"/>
  <c r="AK180" i="5" s="1"/>
  <c r="AG180" i="5"/>
  <c r="AH180" i="5" s="1"/>
  <c r="AD180" i="5"/>
  <c r="AE180" i="5" s="1"/>
  <c r="AA180" i="5"/>
  <c r="AB180" i="5" s="1"/>
  <c r="X180" i="5"/>
  <c r="Y180" i="5" s="1"/>
  <c r="U180" i="5"/>
  <c r="V180" i="5" s="1"/>
  <c r="P180" i="5"/>
  <c r="Q180" i="5" s="1"/>
  <c r="G180" i="5"/>
  <c r="H180" i="5" s="1"/>
  <c r="AM179" i="5"/>
  <c r="AN179" i="5" s="1"/>
  <c r="AJ179" i="5"/>
  <c r="AK179" i="5" s="1"/>
  <c r="AG179" i="5"/>
  <c r="AH179" i="5" s="1"/>
  <c r="AD179" i="5"/>
  <c r="AE179" i="5" s="1"/>
  <c r="AA179" i="5"/>
  <c r="AB179" i="5" s="1"/>
  <c r="X179" i="5"/>
  <c r="Y179" i="5" s="1"/>
  <c r="U179" i="5"/>
  <c r="V179" i="5" s="1"/>
  <c r="P179" i="5"/>
  <c r="Q179" i="5" s="1"/>
  <c r="G179" i="5"/>
  <c r="H179" i="5" s="1"/>
  <c r="AM178" i="5"/>
  <c r="AN178" i="5" s="1"/>
  <c r="AJ178" i="5"/>
  <c r="AK178" i="5" s="1"/>
  <c r="AG178" i="5"/>
  <c r="AH178" i="5" s="1"/>
  <c r="AD178" i="5"/>
  <c r="AE178" i="5" s="1"/>
  <c r="AA178" i="5"/>
  <c r="AB178" i="5" s="1"/>
  <c r="X178" i="5"/>
  <c r="Y178" i="5" s="1"/>
  <c r="U178" i="5"/>
  <c r="V178" i="5" s="1"/>
  <c r="P178" i="5"/>
  <c r="Q178" i="5" s="1"/>
  <c r="G178" i="5"/>
  <c r="H178" i="5" s="1"/>
  <c r="AM177" i="5"/>
  <c r="AN177" i="5" s="1"/>
  <c r="AJ177" i="5"/>
  <c r="AK177" i="5" s="1"/>
  <c r="AG177" i="5"/>
  <c r="AH177" i="5" s="1"/>
  <c r="AD177" i="5"/>
  <c r="AE177" i="5" s="1"/>
  <c r="AA177" i="5"/>
  <c r="AB177" i="5" s="1"/>
  <c r="X177" i="5"/>
  <c r="Y177" i="5" s="1"/>
  <c r="U177" i="5"/>
  <c r="V177" i="5" s="1"/>
  <c r="P177" i="5"/>
  <c r="Q177" i="5" s="1"/>
  <c r="G177" i="5"/>
  <c r="H177" i="5" s="1"/>
  <c r="AM176" i="5"/>
  <c r="AN176" i="5" s="1"/>
  <c r="AJ176" i="5"/>
  <c r="AK176" i="5" s="1"/>
  <c r="AG176" i="5"/>
  <c r="AH176" i="5" s="1"/>
  <c r="AD176" i="5"/>
  <c r="AE176" i="5" s="1"/>
  <c r="AA176" i="5"/>
  <c r="AB176" i="5" s="1"/>
  <c r="X176" i="5"/>
  <c r="Y176" i="5" s="1"/>
  <c r="U176" i="5"/>
  <c r="V176" i="5" s="1"/>
  <c r="P176" i="5"/>
  <c r="Q176" i="5" s="1"/>
  <c r="G176" i="5"/>
  <c r="H176" i="5" s="1"/>
  <c r="AM175" i="5"/>
  <c r="AN175" i="5" s="1"/>
  <c r="AJ175" i="5"/>
  <c r="AK175" i="5" s="1"/>
  <c r="AG175" i="5"/>
  <c r="AH175" i="5" s="1"/>
  <c r="AD175" i="5"/>
  <c r="AE175" i="5" s="1"/>
  <c r="AA175" i="5"/>
  <c r="AB175" i="5" s="1"/>
  <c r="X175" i="5"/>
  <c r="Y175" i="5" s="1"/>
  <c r="U175" i="5"/>
  <c r="V175" i="5" s="1"/>
  <c r="P175" i="5"/>
  <c r="Q175" i="5" s="1"/>
  <c r="G175" i="5"/>
  <c r="H175" i="5" s="1"/>
  <c r="AM174" i="5"/>
  <c r="AN174" i="5" s="1"/>
  <c r="AJ174" i="5"/>
  <c r="AK174" i="5" s="1"/>
  <c r="AG174" i="5"/>
  <c r="AH174" i="5" s="1"/>
  <c r="AD174" i="5"/>
  <c r="AE174" i="5" s="1"/>
  <c r="AA174" i="5"/>
  <c r="AB174" i="5" s="1"/>
  <c r="X174" i="5"/>
  <c r="Y174" i="5" s="1"/>
  <c r="U174" i="5"/>
  <c r="V174" i="5" s="1"/>
  <c r="P174" i="5"/>
  <c r="Q174" i="5" s="1"/>
  <c r="G174" i="5"/>
  <c r="H174" i="5" s="1"/>
  <c r="AM173" i="5"/>
  <c r="AN173" i="5" s="1"/>
  <c r="AJ173" i="5"/>
  <c r="AK173" i="5" s="1"/>
  <c r="AG173" i="5"/>
  <c r="AH173" i="5" s="1"/>
  <c r="AD173" i="5"/>
  <c r="AE173" i="5" s="1"/>
  <c r="AA173" i="5"/>
  <c r="AB173" i="5" s="1"/>
  <c r="X173" i="5"/>
  <c r="Y173" i="5" s="1"/>
  <c r="U173" i="5"/>
  <c r="V173" i="5" s="1"/>
  <c r="P173" i="5"/>
  <c r="Q173" i="5" s="1"/>
  <c r="G173" i="5"/>
  <c r="H173" i="5" s="1"/>
  <c r="AM172" i="5"/>
  <c r="AN172" i="5" s="1"/>
  <c r="AJ172" i="5"/>
  <c r="AK172" i="5" s="1"/>
  <c r="AG172" i="5"/>
  <c r="AH172" i="5" s="1"/>
  <c r="AD172" i="5"/>
  <c r="AE172" i="5" s="1"/>
  <c r="AA172" i="5"/>
  <c r="AB172" i="5" s="1"/>
  <c r="X172" i="5"/>
  <c r="Y172" i="5" s="1"/>
  <c r="U172" i="5"/>
  <c r="V172" i="5" s="1"/>
  <c r="P172" i="5"/>
  <c r="Q172" i="5" s="1"/>
  <c r="G172" i="5"/>
  <c r="H172" i="5" s="1"/>
  <c r="AM171" i="5"/>
  <c r="AN171" i="5" s="1"/>
  <c r="AJ171" i="5"/>
  <c r="AK171" i="5" s="1"/>
  <c r="AG171" i="5"/>
  <c r="AH171" i="5" s="1"/>
  <c r="AD171" i="5"/>
  <c r="AE171" i="5" s="1"/>
  <c r="AA171" i="5"/>
  <c r="AB171" i="5" s="1"/>
  <c r="X171" i="5"/>
  <c r="Y171" i="5" s="1"/>
  <c r="U171" i="5"/>
  <c r="V171" i="5" s="1"/>
  <c r="P171" i="5"/>
  <c r="Q171" i="5" s="1"/>
  <c r="G171" i="5"/>
  <c r="H171" i="5" s="1"/>
  <c r="AM170" i="5"/>
  <c r="AN170" i="5" s="1"/>
  <c r="AJ170" i="5"/>
  <c r="AK170" i="5" s="1"/>
  <c r="AG170" i="5"/>
  <c r="AH170" i="5" s="1"/>
  <c r="AD170" i="5"/>
  <c r="AE170" i="5" s="1"/>
  <c r="AA170" i="5"/>
  <c r="AB170" i="5" s="1"/>
  <c r="X170" i="5"/>
  <c r="Y170" i="5" s="1"/>
  <c r="U170" i="5"/>
  <c r="V170" i="5" s="1"/>
  <c r="P170" i="5"/>
  <c r="Q170" i="5" s="1"/>
  <c r="G170" i="5"/>
  <c r="H170" i="5" s="1"/>
  <c r="AM169" i="5"/>
  <c r="AN169" i="5" s="1"/>
  <c r="AJ169" i="5"/>
  <c r="AK169" i="5" s="1"/>
  <c r="AG169" i="5"/>
  <c r="AH169" i="5" s="1"/>
  <c r="AD169" i="5"/>
  <c r="AE169" i="5" s="1"/>
  <c r="AA169" i="5"/>
  <c r="AB169" i="5" s="1"/>
  <c r="X169" i="5"/>
  <c r="Y169" i="5" s="1"/>
  <c r="U169" i="5"/>
  <c r="V169" i="5" s="1"/>
  <c r="P169" i="5"/>
  <c r="Q169" i="5" s="1"/>
  <c r="G169" i="5"/>
  <c r="H169" i="5" s="1"/>
  <c r="AM168" i="5"/>
  <c r="AN168" i="5" s="1"/>
  <c r="AJ168" i="5"/>
  <c r="AK168" i="5" s="1"/>
  <c r="AG168" i="5"/>
  <c r="AH168" i="5" s="1"/>
  <c r="AD168" i="5"/>
  <c r="AE168" i="5" s="1"/>
  <c r="AA168" i="5"/>
  <c r="AB168" i="5" s="1"/>
  <c r="X168" i="5"/>
  <c r="Y168" i="5" s="1"/>
  <c r="U168" i="5"/>
  <c r="V168" i="5" s="1"/>
  <c r="P168" i="5"/>
  <c r="Q168" i="5" s="1"/>
  <c r="G168" i="5"/>
  <c r="H168" i="5" s="1"/>
  <c r="U167" i="5"/>
  <c r="V167" i="5" s="1"/>
  <c r="AM166" i="5"/>
  <c r="AN166" i="5" s="1"/>
  <c r="AJ166" i="5"/>
  <c r="AK166" i="5" s="1"/>
  <c r="AG166" i="5"/>
  <c r="AH166" i="5" s="1"/>
  <c r="AD166" i="5"/>
  <c r="AE166" i="5" s="1"/>
  <c r="AA166" i="5"/>
  <c r="AB166" i="5" s="1"/>
  <c r="X166" i="5"/>
  <c r="Y166" i="5" s="1"/>
  <c r="U166" i="5"/>
  <c r="V166" i="5" s="1"/>
  <c r="P166" i="5"/>
  <c r="Q166" i="5" s="1"/>
  <c r="G166" i="5"/>
  <c r="H166" i="5" s="1"/>
  <c r="AM165" i="5"/>
  <c r="AN165" i="5" s="1"/>
  <c r="AJ165" i="5"/>
  <c r="AK165" i="5" s="1"/>
  <c r="AG165" i="5"/>
  <c r="AH165" i="5" s="1"/>
  <c r="AD165" i="5"/>
  <c r="AE165" i="5" s="1"/>
  <c r="AA165" i="5"/>
  <c r="AB165" i="5" s="1"/>
  <c r="X165" i="5"/>
  <c r="Y165" i="5" s="1"/>
  <c r="U165" i="5"/>
  <c r="V165" i="5" s="1"/>
  <c r="P165" i="5"/>
  <c r="Q165" i="5" s="1"/>
  <c r="G165" i="5"/>
  <c r="H165" i="5" s="1"/>
  <c r="AM164" i="5"/>
  <c r="AN164" i="5" s="1"/>
  <c r="AJ164" i="5"/>
  <c r="AK164" i="5" s="1"/>
  <c r="AG164" i="5"/>
  <c r="AH164" i="5" s="1"/>
  <c r="AD164" i="5"/>
  <c r="AE164" i="5" s="1"/>
  <c r="AA164" i="5"/>
  <c r="AB164" i="5" s="1"/>
  <c r="X164" i="5"/>
  <c r="Y164" i="5" s="1"/>
  <c r="U164" i="5"/>
  <c r="V164" i="5" s="1"/>
  <c r="P164" i="5"/>
  <c r="Q164" i="5" s="1"/>
  <c r="G164" i="5"/>
  <c r="H164" i="5" s="1"/>
  <c r="AM163" i="5"/>
  <c r="AN163" i="5" s="1"/>
  <c r="AJ163" i="5"/>
  <c r="AK163" i="5" s="1"/>
  <c r="AG163" i="5"/>
  <c r="AH163" i="5" s="1"/>
  <c r="AD163" i="5"/>
  <c r="AE163" i="5" s="1"/>
  <c r="AA163" i="5"/>
  <c r="AB163" i="5" s="1"/>
  <c r="X163" i="5"/>
  <c r="Y163" i="5" s="1"/>
  <c r="U163" i="5"/>
  <c r="V163" i="5" s="1"/>
  <c r="P163" i="5"/>
  <c r="Q163" i="5" s="1"/>
  <c r="G163" i="5"/>
  <c r="H163" i="5" s="1"/>
  <c r="AM162" i="5"/>
  <c r="AN162" i="5" s="1"/>
  <c r="AJ162" i="5"/>
  <c r="AK162" i="5" s="1"/>
  <c r="AG162" i="5"/>
  <c r="AH162" i="5" s="1"/>
  <c r="AD162" i="5"/>
  <c r="AE162" i="5" s="1"/>
  <c r="AA162" i="5"/>
  <c r="AB162" i="5" s="1"/>
  <c r="X162" i="5"/>
  <c r="Y162" i="5" s="1"/>
  <c r="U162" i="5"/>
  <c r="V162" i="5" s="1"/>
  <c r="P162" i="5"/>
  <c r="Q162" i="5" s="1"/>
  <c r="R162" i="5" s="1"/>
  <c r="S162" i="5" s="1"/>
  <c r="G162" i="5"/>
  <c r="H162" i="5" s="1"/>
  <c r="AM161" i="5"/>
  <c r="AN161" i="5" s="1"/>
  <c r="AJ161" i="5"/>
  <c r="AK161" i="5" s="1"/>
  <c r="AG161" i="5"/>
  <c r="AH161" i="5" s="1"/>
  <c r="AD161" i="5"/>
  <c r="AE161" i="5" s="1"/>
  <c r="AA161" i="5"/>
  <c r="AB161" i="5" s="1"/>
  <c r="X161" i="5"/>
  <c r="Y161" i="5" s="1"/>
  <c r="U161" i="5"/>
  <c r="V161" i="5" s="1"/>
  <c r="P161" i="5"/>
  <c r="Q161" i="5" s="1"/>
  <c r="G161" i="5"/>
  <c r="H161" i="5" s="1"/>
  <c r="AM160" i="5"/>
  <c r="AN160" i="5" s="1"/>
  <c r="AJ160" i="5"/>
  <c r="AK160" i="5" s="1"/>
  <c r="AG160" i="5"/>
  <c r="AH160" i="5" s="1"/>
  <c r="AD160" i="5"/>
  <c r="AE160" i="5" s="1"/>
  <c r="AA160" i="5"/>
  <c r="AB160" i="5" s="1"/>
  <c r="X160" i="5"/>
  <c r="Y160" i="5" s="1"/>
  <c r="U160" i="5"/>
  <c r="V160" i="5" s="1"/>
  <c r="P160" i="5"/>
  <c r="Q160" i="5" s="1"/>
  <c r="G160" i="5"/>
  <c r="H160" i="5" s="1"/>
  <c r="AM159" i="5"/>
  <c r="AN159" i="5" s="1"/>
  <c r="AJ159" i="5"/>
  <c r="AK159" i="5" s="1"/>
  <c r="AG159" i="5"/>
  <c r="AH159" i="5" s="1"/>
  <c r="AD159" i="5"/>
  <c r="AE159" i="5" s="1"/>
  <c r="AA159" i="5"/>
  <c r="AB159" i="5" s="1"/>
  <c r="X159" i="5"/>
  <c r="Y159" i="5" s="1"/>
  <c r="U159" i="5"/>
  <c r="V159" i="5" s="1"/>
  <c r="P159" i="5"/>
  <c r="Q159" i="5" s="1"/>
  <c r="G159" i="5"/>
  <c r="H159" i="5" s="1"/>
  <c r="AM158" i="5"/>
  <c r="AN158" i="5" s="1"/>
  <c r="AJ158" i="5"/>
  <c r="AK158" i="5" s="1"/>
  <c r="AG158" i="5"/>
  <c r="AH158" i="5" s="1"/>
  <c r="AD158" i="5"/>
  <c r="AE158" i="5" s="1"/>
  <c r="AA158" i="5"/>
  <c r="AB158" i="5" s="1"/>
  <c r="X158" i="5"/>
  <c r="Y158" i="5" s="1"/>
  <c r="U158" i="5"/>
  <c r="V158" i="5" s="1"/>
  <c r="P158" i="5"/>
  <c r="Q158" i="5" s="1"/>
  <c r="G158" i="5"/>
  <c r="H158" i="5" s="1"/>
  <c r="AM157" i="5"/>
  <c r="AN157" i="5" s="1"/>
  <c r="AJ157" i="5"/>
  <c r="AK157" i="5" s="1"/>
  <c r="AG157" i="5"/>
  <c r="AH157" i="5" s="1"/>
  <c r="AD157" i="5"/>
  <c r="AE157" i="5" s="1"/>
  <c r="AA157" i="5"/>
  <c r="AB157" i="5" s="1"/>
  <c r="X157" i="5"/>
  <c r="Y157" i="5" s="1"/>
  <c r="U157" i="5"/>
  <c r="V157" i="5" s="1"/>
  <c r="P157" i="5"/>
  <c r="Q157" i="5" s="1"/>
  <c r="G157" i="5"/>
  <c r="H157" i="5" s="1"/>
  <c r="AM156" i="5"/>
  <c r="AN156" i="5" s="1"/>
  <c r="AJ156" i="5"/>
  <c r="AK156" i="5" s="1"/>
  <c r="AG156" i="5"/>
  <c r="AH156" i="5" s="1"/>
  <c r="AD156" i="5"/>
  <c r="AE156" i="5" s="1"/>
  <c r="AA156" i="5"/>
  <c r="AB156" i="5" s="1"/>
  <c r="X156" i="5"/>
  <c r="Y156" i="5" s="1"/>
  <c r="U156" i="5"/>
  <c r="V156" i="5" s="1"/>
  <c r="P156" i="5"/>
  <c r="Q156" i="5" s="1"/>
  <c r="G156" i="5"/>
  <c r="H156" i="5" s="1"/>
  <c r="U155" i="5"/>
  <c r="V155" i="5" s="1"/>
  <c r="R155" i="5"/>
  <c r="S155" i="5" s="1"/>
  <c r="AM154" i="5"/>
  <c r="AN154" i="5" s="1"/>
  <c r="AJ154" i="5"/>
  <c r="AK154" i="5" s="1"/>
  <c r="AG154" i="5"/>
  <c r="AH154" i="5" s="1"/>
  <c r="AD154" i="5"/>
  <c r="AE154" i="5" s="1"/>
  <c r="AA154" i="5"/>
  <c r="AB154" i="5" s="1"/>
  <c r="X154" i="5"/>
  <c r="Y154" i="5" s="1"/>
  <c r="U154" i="5"/>
  <c r="V154" i="5" s="1"/>
  <c r="P154" i="5"/>
  <c r="Q154" i="5" s="1"/>
  <c r="AM153" i="5"/>
  <c r="AN153" i="5" s="1"/>
  <c r="AJ153" i="5"/>
  <c r="AK153" i="5" s="1"/>
  <c r="AG153" i="5"/>
  <c r="AH153" i="5" s="1"/>
  <c r="AD153" i="5"/>
  <c r="AE153" i="5" s="1"/>
  <c r="AA153" i="5"/>
  <c r="AB153" i="5" s="1"/>
  <c r="X153" i="5"/>
  <c r="Y153" i="5" s="1"/>
  <c r="U153" i="5"/>
  <c r="V153" i="5" s="1"/>
  <c r="P153" i="5"/>
  <c r="Q153" i="5" s="1"/>
  <c r="H153" i="5"/>
  <c r="AM152" i="5"/>
  <c r="AN152" i="5" s="1"/>
  <c r="AJ152" i="5"/>
  <c r="AK152" i="5" s="1"/>
  <c r="AG152" i="5"/>
  <c r="AH152" i="5" s="1"/>
  <c r="AD152" i="5"/>
  <c r="AE152" i="5" s="1"/>
  <c r="AA152" i="5"/>
  <c r="AB152" i="5" s="1"/>
  <c r="X152" i="5"/>
  <c r="Y152" i="5" s="1"/>
  <c r="U152" i="5"/>
  <c r="V152" i="5" s="1"/>
  <c r="P152" i="5"/>
  <c r="Q152" i="5" s="1"/>
  <c r="AM151" i="5"/>
  <c r="AN151" i="5" s="1"/>
  <c r="AJ151" i="5"/>
  <c r="AK151" i="5" s="1"/>
  <c r="AG151" i="5"/>
  <c r="AH151" i="5" s="1"/>
  <c r="AD151" i="5"/>
  <c r="AE151" i="5" s="1"/>
  <c r="AA151" i="5"/>
  <c r="AB151" i="5" s="1"/>
  <c r="X151" i="5"/>
  <c r="Y151" i="5" s="1"/>
  <c r="U151" i="5"/>
  <c r="V151" i="5" s="1"/>
  <c r="P151" i="5"/>
  <c r="Q151" i="5" s="1"/>
  <c r="AM150" i="5"/>
  <c r="AN150" i="5" s="1"/>
  <c r="AJ150" i="5"/>
  <c r="AK150" i="5" s="1"/>
  <c r="AG150" i="5"/>
  <c r="AH150" i="5" s="1"/>
  <c r="AD150" i="5"/>
  <c r="AE150" i="5" s="1"/>
  <c r="AA150" i="5"/>
  <c r="AB150" i="5" s="1"/>
  <c r="X150" i="5"/>
  <c r="Y150" i="5" s="1"/>
  <c r="U150" i="5"/>
  <c r="V150" i="5" s="1"/>
  <c r="P150" i="5"/>
  <c r="Q150" i="5" s="1"/>
  <c r="AM149" i="5"/>
  <c r="AN149" i="5" s="1"/>
  <c r="AJ149" i="5"/>
  <c r="AK149" i="5" s="1"/>
  <c r="AG149" i="5"/>
  <c r="AH149" i="5" s="1"/>
  <c r="AD149" i="5"/>
  <c r="AE149" i="5" s="1"/>
  <c r="AA149" i="5"/>
  <c r="AB149" i="5" s="1"/>
  <c r="X149" i="5"/>
  <c r="Y149" i="5" s="1"/>
  <c r="U149" i="5"/>
  <c r="V149" i="5" s="1"/>
  <c r="P149" i="5"/>
  <c r="Q149" i="5" s="1"/>
  <c r="AE147" i="5"/>
  <c r="U147" i="5"/>
  <c r="V147" i="5" s="1"/>
  <c r="P147" i="5"/>
  <c r="Q147" i="5" s="1"/>
  <c r="AN146" i="5"/>
  <c r="AH146" i="5"/>
  <c r="AE146" i="5"/>
  <c r="U146" i="5"/>
  <c r="V146" i="5" s="1"/>
  <c r="P146" i="5"/>
  <c r="Q146" i="5" s="1"/>
  <c r="H146" i="5"/>
  <c r="AN145" i="5"/>
  <c r="AH145" i="5"/>
  <c r="U145" i="5"/>
  <c r="V145" i="5" s="1"/>
  <c r="P145" i="5"/>
  <c r="Q145" i="5" s="1"/>
  <c r="H145" i="5"/>
  <c r="AK144" i="5"/>
  <c r="AH144" i="5"/>
  <c r="AB144" i="5"/>
  <c r="U144" i="5"/>
  <c r="V144" i="5" s="1"/>
  <c r="P144" i="5"/>
  <c r="Q144" i="5" s="1"/>
  <c r="AK143" i="5"/>
  <c r="AB143" i="5"/>
  <c r="Y143" i="5"/>
  <c r="U143" i="5"/>
  <c r="V143" i="5" s="1"/>
  <c r="P143" i="5"/>
  <c r="Q143" i="5" s="1"/>
  <c r="AN142" i="5"/>
  <c r="AK142" i="5"/>
  <c r="AE142" i="5"/>
  <c r="AB142" i="5"/>
  <c r="U142" i="5"/>
  <c r="V142" i="5" s="1"/>
  <c r="P142" i="5"/>
  <c r="Q142" i="5" s="1"/>
  <c r="AN141" i="5"/>
  <c r="AE141" i="5"/>
  <c r="Y141" i="5"/>
  <c r="U141" i="5"/>
  <c r="V141" i="5" s="1"/>
  <c r="P141" i="5"/>
  <c r="Q141" i="5" s="1"/>
  <c r="AH140" i="5"/>
  <c r="AE140" i="5"/>
  <c r="U140" i="5"/>
  <c r="V140" i="5" s="1"/>
  <c r="P140" i="5"/>
  <c r="Q140" i="5" s="1"/>
  <c r="AH139" i="5"/>
  <c r="U139" i="5"/>
  <c r="V139" i="5" s="1"/>
  <c r="P139" i="5"/>
  <c r="Q139" i="5" s="1"/>
  <c r="AK138" i="5"/>
  <c r="AH138" i="5"/>
  <c r="AB138" i="5"/>
  <c r="U138" i="5"/>
  <c r="V138" i="5" s="1"/>
  <c r="P138" i="5"/>
  <c r="Q138" i="5" s="1"/>
  <c r="H138" i="5"/>
  <c r="AK136" i="5"/>
  <c r="AB136" i="5"/>
  <c r="Y136" i="5"/>
  <c r="U136" i="5"/>
  <c r="V136" i="5" s="1"/>
  <c r="P136" i="5"/>
  <c r="Q136" i="5" s="1"/>
  <c r="H136" i="5"/>
  <c r="AN134" i="5"/>
  <c r="AK134" i="5"/>
  <c r="AE134" i="5"/>
  <c r="AB134" i="5"/>
  <c r="U134" i="5"/>
  <c r="V134" i="5" s="1"/>
  <c r="P134" i="5"/>
  <c r="Q134" i="5" s="1"/>
  <c r="H134" i="5"/>
  <c r="AN129" i="5"/>
  <c r="AE129" i="5"/>
  <c r="U129" i="5"/>
  <c r="V129" i="5" s="1"/>
  <c r="P129" i="5"/>
  <c r="Q129" i="5" s="1"/>
  <c r="H129" i="5"/>
  <c r="AN122" i="5"/>
  <c r="AH122" i="5"/>
  <c r="U122" i="5"/>
  <c r="V122" i="5" s="1"/>
  <c r="P122" i="5"/>
  <c r="Q122" i="5" s="1"/>
  <c r="H122" i="5"/>
  <c r="AH117" i="5"/>
  <c r="U117" i="5"/>
  <c r="V117" i="5" s="1"/>
  <c r="P117" i="5"/>
  <c r="Q117" i="5" s="1"/>
  <c r="H117" i="5"/>
  <c r="AK99" i="5"/>
  <c r="AH99" i="5"/>
  <c r="AB99" i="5"/>
  <c r="U99" i="5"/>
  <c r="V99" i="5" s="1"/>
  <c r="P99" i="5"/>
  <c r="Q99" i="5" s="1"/>
  <c r="H99" i="5"/>
  <c r="AN97" i="5"/>
  <c r="AK97" i="5"/>
  <c r="AB97" i="5"/>
  <c r="Y97" i="5"/>
  <c r="U97" i="5"/>
  <c r="V97" i="5" s="1"/>
  <c r="P97" i="5"/>
  <c r="Q97" i="5" s="1"/>
  <c r="AN90" i="5"/>
  <c r="AK90" i="5"/>
  <c r="AE90" i="5"/>
  <c r="AB90" i="5"/>
  <c r="U90" i="5"/>
  <c r="V90" i="5" s="1"/>
  <c r="P90" i="5"/>
  <c r="Q90" i="5" s="1"/>
  <c r="H90" i="5"/>
  <c r="AN83" i="5"/>
  <c r="AE83" i="5"/>
  <c r="U83" i="5"/>
  <c r="V83" i="5" s="1"/>
  <c r="P83" i="5"/>
  <c r="Q83" i="5" s="1"/>
  <c r="H83" i="5"/>
  <c r="AN77" i="5"/>
  <c r="AH77" i="5"/>
  <c r="U77" i="5"/>
  <c r="V77" i="5" s="1"/>
  <c r="P77" i="5"/>
  <c r="Q77" i="5" s="1"/>
  <c r="H77" i="5"/>
  <c r="AH73" i="5"/>
  <c r="U73" i="5"/>
  <c r="V73" i="5" s="1"/>
  <c r="P73" i="5"/>
  <c r="Q73" i="5" s="1"/>
  <c r="H73" i="5"/>
  <c r="AK70" i="5"/>
  <c r="AH70" i="5"/>
  <c r="U70" i="5"/>
  <c r="V70" i="5" s="1"/>
  <c r="P70" i="5"/>
  <c r="Q70" i="5" s="1"/>
  <c r="H70" i="5"/>
  <c r="AK63" i="5"/>
  <c r="AE63" i="5"/>
  <c r="Y63" i="5"/>
  <c r="Z63" i="5" s="1"/>
  <c r="AA63" i="5" s="1"/>
  <c r="AB63" i="5" s="1"/>
  <c r="U63" i="5"/>
  <c r="V63" i="5" s="1"/>
  <c r="P63" i="5"/>
  <c r="Q63" i="5" s="1"/>
  <c r="H63" i="5"/>
  <c r="AN56" i="5"/>
  <c r="AK56" i="5"/>
  <c r="AE56" i="5"/>
  <c r="Y56" i="5"/>
  <c r="Z56" i="5" s="1"/>
  <c r="U56" i="5"/>
  <c r="V56" i="5" s="1"/>
  <c r="P56" i="5"/>
  <c r="Q56" i="5" s="1"/>
  <c r="H56" i="5"/>
  <c r="AN49" i="5"/>
  <c r="AE49" i="5"/>
  <c r="AB49" i="5"/>
  <c r="Y49" i="5"/>
  <c r="U49" i="5"/>
  <c r="V49" i="5" s="1"/>
  <c r="P49" i="5"/>
  <c r="Q49" i="5" s="1"/>
  <c r="H49" i="5"/>
  <c r="AN48" i="5"/>
  <c r="AH48" i="5"/>
  <c r="AE48" i="5"/>
  <c r="U48" i="5"/>
  <c r="V48" i="5" s="1"/>
  <c r="P48" i="5"/>
  <c r="Q48" i="5" s="1"/>
  <c r="AH47" i="5"/>
  <c r="AB47" i="5"/>
  <c r="U47" i="5"/>
  <c r="V47" i="5" s="1"/>
  <c r="P47" i="5"/>
  <c r="Q47" i="5" s="1"/>
  <c r="AK46" i="5"/>
  <c r="AH46" i="5"/>
  <c r="U46" i="5"/>
  <c r="V46" i="5" s="1"/>
  <c r="P46" i="5"/>
  <c r="Q46" i="5" s="1"/>
  <c r="H46" i="5"/>
  <c r="Y45" i="5"/>
  <c r="U45" i="5"/>
  <c r="V45" i="5" s="1"/>
  <c r="P45" i="5"/>
  <c r="Q45" i="5" s="1"/>
  <c r="AN44" i="5"/>
  <c r="AK44" i="5"/>
  <c r="AE44" i="5"/>
  <c r="U44" i="5"/>
  <c r="V44" i="5" s="1"/>
  <c r="P44" i="5"/>
  <c r="Q44" i="5" s="1"/>
  <c r="H44" i="5"/>
  <c r="AN43" i="5"/>
  <c r="AE43" i="5"/>
  <c r="AB43" i="5"/>
  <c r="Y43" i="5"/>
  <c r="U43" i="5"/>
  <c r="V43" i="5" s="1"/>
  <c r="P43" i="5"/>
  <c r="Q43" i="5" s="1"/>
  <c r="AN42" i="5"/>
  <c r="AH42" i="5"/>
  <c r="U42" i="5"/>
  <c r="V42" i="5" s="1"/>
  <c r="P42" i="5"/>
  <c r="Q42" i="5" s="1"/>
  <c r="AH41" i="5"/>
  <c r="AB41" i="5"/>
  <c r="U41" i="5"/>
  <c r="V41" i="5" s="1"/>
  <c r="P41" i="5"/>
  <c r="Q41" i="5" s="1"/>
  <c r="AK37" i="5"/>
  <c r="AH37" i="5"/>
  <c r="U37" i="5"/>
  <c r="V37" i="5" s="1"/>
  <c r="P37" i="5"/>
  <c r="Q37" i="5" s="1"/>
  <c r="H37" i="5"/>
  <c r="Y30" i="5"/>
  <c r="U30" i="5"/>
  <c r="V30" i="5" s="1"/>
  <c r="P30" i="5"/>
  <c r="Q30" i="5" s="1"/>
  <c r="H30" i="5"/>
  <c r="AN23" i="5"/>
  <c r="AE23" i="5"/>
  <c r="Y23" i="5"/>
  <c r="U23" i="5"/>
  <c r="V23" i="5" s="1"/>
  <c r="P23" i="5"/>
  <c r="Q23" i="5" s="1"/>
  <c r="H23" i="5"/>
  <c r="AH18" i="5"/>
  <c r="AE18" i="5"/>
  <c r="AB18" i="5"/>
  <c r="Y18" i="5"/>
  <c r="P18" i="5"/>
  <c r="Q18" i="5" s="1"/>
  <c r="H18" i="5"/>
  <c r="AN12" i="5"/>
  <c r="AH12" i="5"/>
  <c r="AE12" i="5"/>
  <c r="AB12" i="5"/>
  <c r="P12" i="5"/>
  <c r="Q12" i="5" s="1"/>
  <c r="R214" i="5" l="1"/>
  <c r="S214" i="5" s="1"/>
  <c r="R193" i="5"/>
  <c r="S193" i="5" s="1"/>
  <c r="R205" i="5"/>
  <c r="S205" i="5" s="1"/>
  <c r="R171" i="5"/>
  <c r="S171" i="5" s="1"/>
  <c r="R181" i="5"/>
  <c r="S181" i="5" s="1"/>
  <c r="R142" i="5"/>
  <c r="S142" i="5" s="1"/>
  <c r="R163" i="5"/>
  <c r="S163" i="5" s="1"/>
  <c r="R204" i="5"/>
  <c r="S204" i="5" s="1"/>
  <c r="R168" i="5"/>
  <c r="S168" i="5" s="1"/>
  <c r="R178" i="5"/>
  <c r="S178" i="5" s="1"/>
  <c r="R164" i="5"/>
  <c r="S164" i="5" s="1"/>
  <c r="R177" i="5"/>
  <c r="S177" i="5" s="1"/>
  <c r="R136" i="5"/>
  <c r="S136" i="5" s="1"/>
  <c r="AA56" i="5"/>
  <c r="AB56" i="5" s="1"/>
  <c r="R99" i="5"/>
  <c r="S99" i="5" s="1"/>
  <c r="R143" i="5"/>
  <c r="S143" i="5" s="1"/>
  <c r="R157" i="5"/>
  <c r="S157" i="5" s="1"/>
  <c r="R117" i="5"/>
  <c r="S117" i="5" s="1"/>
  <c r="R147" i="5"/>
  <c r="S147" i="5" s="1"/>
  <c r="R42" i="5"/>
  <c r="S42" i="5" s="1"/>
  <c r="R122" i="5"/>
  <c r="S122" i="5" s="1"/>
  <c r="R159" i="5"/>
  <c r="S159" i="5" s="1"/>
  <c r="R260" i="5"/>
  <c r="S260" i="5" s="1"/>
  <c r="R90" i="5"/>
  <c r="S90" i="5" s="1"/>
  <c r="R144" i="5"/>
  <c r="S144" i="5" s="1"/>
  <c r="R172" i="5"/>
  <c r="S172" i="5" s="1"/>
  <c r="R183" i="5"/>
  <c r="S183" i="5" s="1"/>
  <c r="R179" i="5"/>
  <c r="S179" i="5" s="1"/>
  <c r="R139" i="5"/>
  <c r="S139" i="5" s="1"/>
  <c r="R182" i="5"/>
  <c r="S182" i="5" s="1"/>
  <c r="R97" i="5"/>
  <c r="S97" i="5" s="1"/>
  <c r="R173" i="5"/>
  <c r="S173" i="5" s="1"/>
  <c r="R212" i="5"/>
  <c r="S212" i="5" s="1"/>
  <c r="R145" i="5"/>
  <c r="S145" i="5" s="1"/>
  <c r="R154" i="5"/>
  <c r="S154" i="5" s="1"/>
  <c r="R18" i="5"/>
  <c r="S18" i="5" s="1"/>
  <c r="R48" i="5"/>
  <c r="S48" i="5" s="1"/>
  <c r="R63" i="5"/>
  <c r="S63" i="5" s="1"/>
  <c r="R77" i="5"/>
  <c r="S77" i="5" s="1"/>
  <c r="R134" i="5"/>
  <c r="S134" i="5" s="1"/>
  <c r="R141" i="5"/>
  <c r="S141" i="5" s="1"/>
  <c r="R240" i="5"/>
  <c r="S240" i="5" s="1"/>
  <c r="R262" i="5"/>
  <c r="S262" i="5" s="1"/>
  <c r="R12" i="5"/>
  <c r="S12" i="5" s="1"/>
  <c r="R129" i="5"/>
  <c r="S129" i="5" s="1"/>
  <c r="R138" i="5"/>
  <c r="S138" i="5" s="1"/>
  <c r="R210" i="5"/>
  <c r="S210" i="5" s="1"/>
  <c r="R249" i="5"/>
  <c r="S249" i="5" s="1"/>
  <c r="R251" i="5"/>
  <c r="S251" i="5" s="1"/>
  <c r="R49" i="5"/>
  <c r="S49" i="5" s="1"/>
  <c r="R180" i="5"/>
  <c r="S180" i="5" s="1"/>
  <c r="R146" i="5"/>
  <c r="S146" i="5" s="1"/>
  <c r="R151" i="5"/>
  <c r="S151" i="5" s="1"/>
  <c r="R195" i="5"/>
  <c r="S195" i="5" s="1"/>
  <c r="R229" i="5"/>
  <c r="S229" i="5" s="1"/>
  <c r="R250" i="5"/>
  <c r="S250" i="5" s="1"/>
  <c r="R149" i="5"/>
  <c r="S149" i="5" s="1"/>
  <c r="R152" i="5"/>
  <c r="S152" i="5" s="1"/>
  <c r="R169" i="5"/>
  <c r="S169" i="5" s="1"/>
  <c r="R170" i="5"/>
  <c r="S170" i="5" s="1"/>
  <c r="R184" i="5"/>
  <c r="S184" i="5" s="1"/>
  <c r="R197" i="5"/>
  <c r="S197" i="5" s="1"/>
  <c r="R211" i="5"/>
  <c r="S211" i="5" s="1"/>
  <c r="R235" i="5"/>
  <c r="S235" i="5" s="1"/>
  <c r="R263" i="5"/>
  <c r="S263" i="5" s="1"/>
  <c r="R232" i="5"/>
  <c r="S232" i="5" s="1"/>
  <c r="R174" i="5"/>
  <c r="S174" i="5" s="1"/>
  <c r="R175" i="5"/>
  <c r="S175" i="5" s="1"/>
  <c r="R176" i="5"/>
  <c r="S176" i="5" s="1"/>
  <c r="R187" i="5"/>
  <c r="S187" i="5" s="1"/>
  <c r="R199" i="5"/>
  <c r="S199" i="5" s="1"/>
  <c r="R225" i="5"/>
  <c r="S225" i="5" s="1"/>
  <c r="R234" i="5"/>
  <c r="S234" i="5" s="1"/>
  <c r="R243" i="5"/>
  <c r="S243" i="5" s="1"/>
  <c r="R246" i="5"/>
  <c r="S246" i="5" s="1"/>
  <c r="R257" i="5"/>
  <c r="S257" i="5" s="1"/>
  <c r="R37" i="5"/>
  <c r="S37" i="5" s="1"/>
  <c r="R46" i="5"/>
  <c r="S46" i="5" s="1"/>
  <c r="R83" i="5"/>
  <c r="S83" i="5" s="1"/>
  <c r="R43" i="5"/>
  <c r="S43" i="5" s="1"/>
  <c r="R70" i="5"/>
  <c r="S70" i="5" s="1"/>
  <c r="R73" i="5"/>
  <c r="S73" i="5" s="1"/>
  <c r="R56" i="5"/>
  <c r="S56" i="5" s="1"/>
  <c r="R41" i="5"/>
  <c r="S41" i="5" s="1"/>
  <c r="R30" i="5"/>
  <c r="S30" i="5" s="1"/>
  <c r="R45" i="5"/>
  <c r="S45" i="5" s="1"/>
  <c r="R140" i="5"/>
  <c r="S140" i="5" s="1"/>
  <c r="R23" i="5"/>
  <c r="S23" i="5" s="1"/>
  <c r="R44" i="5"/>
  <c r="S44" i="5" s="1"/>
  <c r="R47" i="5"/>
  <c r="S47" i="5" s="1"/>
  <c r="R165" i="5"/>
  <c r="S165" i="5" s="1"/>
  <c r="R166" i="5"/>
  <c r="S166" i="5" s="1"/>
  <c r="R189" i="5"/>
  <c r="S189" i="5" s="1"/>
  <c r="R191" i="5"/>
  <c r="S191" i="5" s="1"/>
  <c r="R208" i="5"/>
  <c r="S208" i="5" s="1"/>
  <c r="R156" i="5"/>
  <c r="S156" i="5" s="1"/>
  <c r="R158" i="5"/>
  <c r="S158" i="5" s="1"/>
  <c r="R190" i="5"/>
  <c r="S190" i="5" s="1"/>
  <c r="R153" i="5"/>
  <c r="S153" i="5" s="1"/>
  <c r="R150" i="5"/>
  <c r="S150" i="5" s="1"/>
  <c r="R161" i="5"/>
  <c r="S161" i="5" s="1"/>
  <c r="R215" i="5"/>
  <c r="S215" i="5" s="1"/>
  <c r="R160" i="5"/>
  <c r="S160" i="5" s="1"/>
  <c r="R188" i="5"/>
  <c r="S188" i="5" s="1"/>
  <c r="R201" i="5"/>
  <c r="S201" i="5" s="1"/>
  <c r="R203" i="5"/>
  <c r="S203" i="5" s="1"/>
  <c r="R202" i="5"/>
  <c r="S202" i="5" s="1"/>
  <c r="R223" i="5"/>
  <c r="S223" i="5" s="1"/>
  <c r="R196" i="5"/>
  <c r="S196" i="5" s="1"/>
  <c r="R198" i="5"/>
  <c r="S198" i="5" s="1"/>
  <c r="R206" i="5"/>
  <c r="S206" i="5" s="1"/>
  <c r="R192" i="5"/>
  <c r="S192" i="5" s="1"/>
  <c r="R200" i="5"/>
  <c r="S200" i="5" s="1"/>
  <c r="R213" i="5"/>
  <c r="S213" i="5" s="1"/>
  <c r="R217" i="5"/>
  <c r="S217" i="5" s="1"/>
  <c r="R236" i="5"/>
  <c r="S236" i="5" s="1"/>
  <c r="R186" i="5"/>
  <c r="S186" i="5" s="1"/>
  <c r="R194" i="5"/>
  <c r="S194" i="5" s="1"/>
  <c r="R207" i="5"/>
  <c r="S207" i="5" s="1"/>
  <c r="R209" i="5"/>
  <c r="S209" i="5" s="1"/>
  <c r="R222" i="5"/>
  <c r="S222" i="5" s="1"/>
  <c r="R228" i="5"/>
  <c r="S228" i="5" s="1"/>
  <c r="R218" i="5"/>
  <c r="S218" i="5" s="1"/>
  <c r="R231" i="5"/>
  <c r="S231" i="5" s="1"/>
  <c r="R233" i="5"/>
  <c r="S233" i="5" s="1"/>
  <c r="R238" i="5"/>
  <c r="S238" i="5" s="1"/>
  <c r="R242" i="5"/>
  <c r="S242" i="5" s="1"/>
  <c r="R244" i="5"/>
  <c r="S244" i="5" s="1"/>
  <c r="R258" i="5"/>
  <c r="S258" i="5" s="1"/>
  <c r="R261" i="5"/>
  <c r="S261" i="5" s="1"/>
  <c r="R219" i="5"/>
  <c r="S219" i="5" s="1"/>
  <c r="R230" i="5"/>
  <c r="S230" i="5" s="1"/>
  <c r="R220" i="5"/>
  <c r="S220" i="5" s="1"/>
  <c r="R252" i="5"/>
  <c r="S252" i="5" s="1"/>
  <c r="R221" i="5"/>
  <c r="S221" i="5" s="1"/>
  <c r="R227" i="5"/>
  <c r="S227" i="5" s="1"/>
  <c r="R254" i="5"/>
  <c r="S254" i="5" s="1"/>
  <c r="R256" i="5"/>
  <c r="S256" i="5" s="1"/>
  <c r="R245" i="5"/>
  <c r="S245" i="5" s="1"/>
  <c r="R253" i="5"/>
  <c r="S253" i="5" s="1"/>
  <c r="R259" i="5"/>
  <c r="S259" i="5" s="1"/>
</calcChain>
</file>

<file path=xl/sharedStrings.xml><?xml version="1.0" encoding="utf-8"?>
<sst xmlns="http://schemas.openxmlformats.org/spreadsheetml/2006/main" count="565" uniqueCount="322">
  <si>
    <t xml:space="preserve">DESCRIPCION </t>
  </si>
  <si>
    <t>REFERENCIA ARTICULO</t>
  </si>
  <si>
    <t>CONCEPTO</t>
  </si>
  <si>
    <t>Observación</t>
  </si>
  <si>
    <t>UNIDAD DE MEDIDA</t>
  </si>
  <si>
    <t xml:space="preserve">MEDELLIN </t>
  </si>
  <si>
    <t>ALIMENTOS</t>
  </si>
  <si>
    <t>Refrigerio No Perecedero</t>
  </si>
  <si>
    <t>•Dos (2) productos de paquete (snack) entre 35 y 70 gramos</t>
  </si>
  <si>
    <t>•Bebida: Jugo de caja de 200 ml, jugo de botella plástica de 300</t>
  </si>
  <si>
    <t>ml, gaseosa botella plástica de 250 ml</t>
  </si>
  <si>
    <t>•Fruta de cosecha</t>
  </si>
  <si>
    <t>•Empacado</t>
  </si>
  <si>
    <t>Incluye transporte y servicio (distribución en sitio de realización del evento o actividad e impuesto al consumo si aplica).</t>
  </si>
  <si>
    <t>UNIDAD</t>
  </si>
  <si>
    <t>Refrigerios Tipo A</t>
  </si>
  <si>
    <t>•Producto de panadería: de sal o de dulce de 150 gramos o sándwich (pan tipo árabe, 2 rodajas de jamón de cordero de 70 gr, 2 rodajas de queso doble crema, 60 gr de lechuga rizada)</t>
  </si>
  <si>
    <t>•Bebida: Jugo de fruta, leche o derivados, sorbetes, malteada, gaseosas en empaque comercial duro, de vidrio o plástico o tetrapack o lata. No en bolsas</t>
  </si>
  <si>
    <t>•Fruta</t>
  </si>
  <si>
    <t>Refrigerios Tipo B</t>
  </si>
  <si>
    <t>•Producto de panadería: de sal o de dulce de 200 gramos o sándwich (pan tipo árabe, 2 rodajas de jamón de cordero de 70 gr, 2 rodajas de queso doble crema, 60 gr de lechuga rizada)</t>
  </si>
  <si>
    <t>•Bebida: jugo de caja de 200 ml, jugo de botella plástica de 300 ml,</t>
  </si>
  <si>
    <t>gaseosa botella plástica de 250 ml (tipo ziplock)</t>
  </si>
  <si>
    <t>•Fruta de 150 gramos</t>
  </si>
  <si>
    <t>•Postre entre 35 y 70 gr</t>
  </si>
  <si>
    <t>Refrigerios Tipo C</t>
  </si>
  <si>
    <t>•Bebida: jugo de caja de 200 ml, jugo natural en agua servido en</t>
  </si>
  <si>
    <t>vaso o copa, gaseosa botella plástica de 250 ml (tipo ziplock)</t>
  </si>
  <si>
    <t>•Servido en loza</t>
  </si>
  <si>
    <t>Refrigerio Para Protocolo</t>
  </si>
  <si>
    <t>•Producto de panadería: muffins, sándwich gourmet, almojábana,</t>
  </si>
  <si>
    <t>•Bebida: Jugo natural de frutas, brocheta de frutas.</t>
  </si>
  <si>
    <t>•Acompañamiento: pasteles, postres, dulces.</t>
  </si>
  <si>
    <t>•Empacado o servido en menaje de loza nacional o importada según corresponda y decorado para ocasiones especiales. Incluye transporte, menaje y servicio (servido en plato o mesa según corresponda e impuesto al consumo si aplica).</t>
  </si>
  <si>
    <t xml:space="preserve">pastel </t>
  </si>
  <si>
    <t>pastel tipo refrigerio carne (150 gr) o pollo (150gr)</t>
  </si>
  <si>
    <t>Empanadas</t>
  </si>
  <si>
    <t>Empanadadas de carne o pollo (80gr)</t>
  </si>
  <si>
    <t xml:space="preserve">Deditos </t>
  </si>
  <si>
    <t>Deditos de queso (30 gr)</t>
  </si>
  <si>
    <t xml:space="preserve">Sandwich </t>
  </si>
  <si>
    <t>De pollo 200 GR</t>
  </si>
  <si>
    <t>Jamon y Queso (100 GR)</t>
  </si>
  <si>
    <t>Croissant</t>
  </si>
  <si>
    <t>40 GR</t>
  </si>
  <si>
    <t>pan de yuca</t>
  </si>
  <si>
    <t>80 GR</t>
  </si>
  <si>
    <t>Almojabana</t>
  </si>
  <si>
    <r>
      <t xml:space="preserve">Desayuno Americano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</si>
  <si>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Carbohidrato de 150 gramos</t>
  </si>
  <si>
    <t>• Bebida caliente de 12 onzas</t>
  </si>
  <si>
    <t>• Proteína 200 gramos</t>
  </si>
  <si>
    <t>• Mantequilla 10 gramos</t>
  </si>
  <si>
    <t>• Mermelada 15 gramos</t>
  </si>
  <si>
    <t>• Fruta de 150 gramos</t>
  </si>
  <si>
    <t>Incluye transporte, menaje y servicio (servido en plato o mesa según corresponda e impuesto al consumo si aplica)</t>
  </si>
  <si>
    <r>
      <t xml:space="preserve">Desayuno Continental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</si>
  <si>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Carbohidrato de 120 gramos</t>
  </si>
  <si>
    <r>
      <t xml:space="preserve">Desayuno Buffet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</si>
  <si>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Bebida caliente de 20 onzas</t>
  </si>
  <si>
    <t>Incluye transporte, menaje y servicio (servido en plato o mesa según corresponda e impuesto al consumo si aplica).</t>
  </si>
  <si>
    <r>
      <t xml:space="preserve">Desayuno Light </t>
    </r>
    <r>
      <rPr>
        <sz val="8"/>
        <color theme="1"/>
        <rFont val="Arial"/>
        <family val="2"/>
      </rPr>
      <t>(Puesto Por Persona Que</t>
    </r>
  </si>
  <si>
    <t>Incluye, Plato Base, Plato Fuerte, Plato Sopa, Vaso Largo O De Jugo, Copa De Agua, Tenedor Fuerte, Cuchillo Fuerte, Tenedor O Cuchara De Entrada, Plato Postre Cuchara O Tenedor Para Postre,</t>
  </si>
  <si>
    <t>• 3 Porciones de fruta de 150 gramos cada una</t>
  </si>
  <si>
    <r>
      <t xml:space="preserve">Desayuno Típico </t>
    </r>
    <r>
      <rPr>
        <sz val="8"/>
        <color theme="1"/>
        <rFont val="Arial"/>
        <family val="2"/>
      </rPr>
      <t>(Puesto Por Persona Que</t>
    </r>
  </si>
  <si>
    <t>• Caldo de costilla (res), tamal, changua</t>
  </si>
  <si>
    <r>
      <t xml:space="preserve">Almuerzo o Cena Ejecutivo (a)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</si>
  <si>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Sopa: cereal, crema, verduras, consomé Proteína</t>
  </si>
  <si>
    <t>2 porciones de carbohidrato Regulador</t>
  </si>
  <si>
    <t>• Bebida</t>
  </si>
  <si>
    <t>• Postre</t>
  </si>
  <si>
    <t>• Incluye el transporte, menaje y servicio (servido en plato o mesa</t>
  </si>
  <si>
    <t>según corresponda e impuesto al consumo si aplica).</t>
  </si>
  <si>
    <r>
      <t xml:space="preserve">Almuerzo o Cena Buffet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</si>
  <si>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Variedad de platos: 5 opciones de proteína de 250 gr</t>
  </si>
  <si>
    <t>• 5 opciones de carbohidratos de 150 gr</t>
  </si>
  <si>
    <t>• 5 opciones de reguladores de 150 gr</t>
  </si>
  <si>
    <t>• 2 opciones de bebida de 250 ml</t>
  </si>
  <si>
    <t>• 5 opciones de postre entre 35 y 70 gr</t>
  </si>
  <si>
    <r>
      <t xml:space="preserve">Almuerzo o Cena Protocolo </t>
    </r>
    <r>
      <rPr>
        <sz val="8"/>
        <color theme="1"/>
        <rFont val="Arial"/>
        <family val="2"/>
      </rPr>
      <t>(Puesto Por Persona Que Incluye, Plato Base, Plato Fuerte, Plato Sopa, Vaso Largo O De Jugo, Copa De Agua, Tenedor Fuerte, Cuchillo Fuerte, Tenedor O Cuchara De Entrada, Plato Postre Cuchara O Tenedor Para Postre, Cuchillo De Untar, Según Corresponda)</t>
    </r>
  </si>
  <si>
    <t>• Entrada: sopa, crema, consomé, fruta</t>
  </si>
  <si>
    <t>• Corte de carnes, aves, pescados</t>
  </si>
  <si>
    <t>• 2 porciones de carbohidrato</t>
  </si>
  <si>
    <t>• Regulador</t>
  </si>
  <si>
    <t>Almuerzo (empacado)</t>
  </si>
  <si>
    <t>Sopa o fruta, proteína 250 gr, carbohidrato, cereal, ensalada o verdura y jugo de caja.</t>
  </si>
  <si>
    <t>Para estas opciones las estaciones de café deberán venir servido en menaje de porcelana</t>
  </si>
  <si>
    <t>Estación De Café Vip</t>
  </si>
  <si>
    <t>El mismo puede contener cualquiera de las siguientes solicitudes:</t>
  </si>
  <si>
    <t>• Debe llevar tabla de queso importados,</t>
  </si>
  <si>
    <t>• Galletas saltinas noel individuales,</t>
  </si>
  <si>
    <t>• Galletas danesas,</t>
  </si>
  <si>
    <t>• Almojábanas frescas,</t>
  </si>
  <si>
    <t>• Mañanitas,</t>
  </si>
  <si>
    <t>• De todito,</t>
  </si>
  <si>
    <t>• Achiras de ramo,</t>
  </si>
  <si>
    <t>• Platanitos de frito lay,</t>
  </si>
  <si>
    <t>• Nueces por separado: marañón, almendra, maní, pistacho.</t>
  </si>
  <si>
    <t>• Jugo natural de mandarina en vaso de vidrio o cristal,</t>
  </si>
  <si>
    <t>• Pan baguete,</t>
  </si>
  <si>
    <t>• Pan arándanos,</t>
  </si>
  <si>
    <t>• Corazones y tortas.</t>
  </si>
  <si>
    <t>• Café, capuchino, chocolate, aguas aromáticas y agua servido en</t>
  </si>
  <si>
    <t>pocillo de porcelana o vaso de cristal o vidrio según corresponda.</t>
  </si>
  <si>
    <t>• Se debe servir en menaje de loza</t>
  </si>
  <si>
    <t>• Incluye el transporte, servicios, distribución en sitio de realización del evento o actividad o servido en plato o mesa según corresponda e impuesto al consumo si aplica.</t>
  </si>
  <si>
    <t>Estación de café Simple</t>
  </si>
  <si>
    <t>• Café, tinto, aromática, té servido en vaso biodegradable de 4 onzas (servido en plato o mesa según corresponda e impuesto al consumo si aplica)</t>
  </si>
  <si>
    <t>• Agua servida en vaso material biodegradable de 10 onzas.</t>
  </si>
  <si>
    <t>• Incluye el transporte, menaje y servicio (distribución en sitio de</t>
  </si>
  <si>
    <t>realización del evento o actividad o servido en plato</t>
  </si>
  <si>
    <t>o mesa según corresponda e impuesto al consumo si aplica).</t>
  </si>
  <si>
    <t>Estación de café Break</t>
  </si>
  <si>
    <t>• Café, tinto, aromática, té servido en vaso en material</t>
  </si>
  <si>
    <t>biodegradable de 4 onzas</t>
  </si>
  <si>
    <t>• Agua servida en vaso en material biodegradable de 10 onzas.</t>
  </si>
  <si>
    <t>• Acompañados de galletas y colaciones.</t>
  </si>
  <si>
    <t>Estación de café Protocolo</t>
  </si>
  <si>
    <t>• Capuccino, mocaccino, chocolate, café, tinto de 6 onzas,</t>
  </si>
  <si>
    <t>• Agua y jugos naturales de 10 onzas</t>
  </si>
  <si>
    <t>• Botella de gaseosa de 400 ml,</t>
  </si>
  <si>
    <t>• Muffins, colaciones.</t>
  </si>
  <si>
    <t>• Incluye el transporte, menaje, greca y servicio (distribución en sitio de realización del evento o actividad o servido en plato o mesa según corresponda e impuesto al consumo si aplica).</t>
  </si>
  <si>
    <t>ESTACIÓN DE CAFÉ Y AGUA SIMPLE</t>
  </si>
  <si>
    <t>(para 50 PAX)</t>
  </si>
  <si>
    <t>Cantidades y permanencia de: café, agua aromática de sabores variados, agua natural, crema para el café, azúcar normal, mezcladores y vasos 4oz..  Incluye el transporte y personal que atiende la estación</t>
  </si>
  <si>
    <t>Estación</t>
  </si>
  <si>
    <t>(para 100 PAX)</t>
  </si>
  <si>
    <t>Cantidades y permanencia de: café, agua aromática de sabores variados, agua natural, crema para el café, azúcar normal, mezcladores y vasos 4oz.. Incluye transporte y  personal que atiende la estación</t>
  </si>
  <si>
    <t>Agua en bolsa por 360 ml</t>
  </si>
  <si>
    <t>Agua natural en envase de bolsa plástica por 360 ml  y que cuente con Registro Sanitario Invima</t>
  </si>
  <si>
    <t>Agua en bolsa por 600 ml</t>
  </si>
  <si>
    <t>Agua natural en envase de bolsa plástica por 600 ml  y que cuente con Registro Sanitario Invima</t>
  </si>
  <si>
    <t>Agua Natural en botella plástica por 300 ml</t>
  </si>
  <si>
    <t>Agua natural sin gas en envase no retornable en botella de plástico por 300 ml  y que cuente con Registro Sanitario Invima</t>
  </si>
  <si>
    <t>Agua Natural en botella plástica por 600 ml</t>
  </si>
  <si>
    <t>Agua natural sin gas en envase no retornable en botella de plástico por 600 ml  y que cuente con Registro Sanitario Invima</t>
  </si>
  <si>
    <t>Gaseosa En Botella Plástica 250 Ml</t>
  </si>
  <si>
    <t>Que cuente con Registro Sanitario Invima</t>
  </si>
  <si>
    <t>Gaseosa En Botella Plástica 400 Ml</t>
  </si>
  <si>
    <t>Gaseosa En Botella Plástica 600 Ml</t>
  </si>
  <si>
    <t>Jugo Natural En Vaso De 12 Onzas</t>
  </si>
  <si>
    <t>Jugo De Caja De 200 Ml</t>
  </si>
  <si>
    <t>Jugo De Botella Plástica De 300 Ml</t>
  </si>
  <si>
    <t>MENAJE</t>
  </si>
  <si>
    <t>Menaje Comidas Principales</t>
  </si>
  <si>
    <t>(Puesto Por Persona Que Incluye, Plato Base, Plato Fuerte, Plato Sopa y/o consomé, Vaso Largo O De Jugo, Copa De Agua, Tenedor Fuerte, Cuchillo Fuerte, Tenedor O Cuchara De Entrada, Plato Postre Cuchara o Tenedor Para Postre, Cuchillo De Untar, Según Corresponda) (Cerámica y/o porcelana)</t>
  </si>
  <si>
    <t>Menaje Comidas Principales con servilletas de tela e individuales</t>
  </si>
  <si>
    <t>Puesto Por Persona</t>
  </si>
  <si>
    <t>Menaje refrigerios</t>
  </si>
  <si>
    <t>Manteles Para Mesa</t>
  </si>
  <si>
    <t>Servilletas De Tela</t>
  </si>
  <si>
    <t>Individual De Tela</t>
  </si>
  <si>
    <t>ALQUILER DE ESPACIOS</t>
  </si>
  <si>
    <t>Auditorio Principal  Para 25  pax</t>
  </si>
  <si>
    <t>Alquiler Salón amplio con capacidad de hasta 25 personas, con mobiliario, ventilación adecuada, conexiones eléctricas e iluminación adecuada para el desarrollo de actividades tipo taller o seminario. Se debe garantizar el fácil acceso y desplazamiento para personas con movilidad reducida</t>
  </si>
  <si>
    <t>Unidad</t>
  </si>
  <si>
    <t>Auditorio Principal  Para  50 pax</t>
  </si>
  <si>
    <t>Alquiler Salón amplio con capacidad de hasta 50 personas, con mobiliario, ventilación adecuada, conexiones eléctricas e iluminación adecuada para el desarrollo de actividades tipo taller o seminario. Se debe garantizar el fácil acceso y desplazamiento para personas con movilidad reducida</t>
  </si>
  <si>
    <t>Auditorio Principal  Para  100 pax</t>
  </si>
  <si>
    <t>Alquiler Salón amplio con capacidad de hasta 100 personas, con mobiliario,  ventilación adecuada, conexiones eléctricas e iluminación adecuada para el desarrollo de actividades tipo taller o seminario. Se debe garantizar el fácil acceso y desplazamiento para personas con movilidad reducida</t>
  </si>
  <si>
    <t>Salones  Alternos Para 25  pax</t>
  </si>
  <si>
    <t>Salones  Alternos Para  50 pax</t>
  </si>
  <si>
    <t>Salones  Alternos Salas VIP (15 pax)</t>
  </si>
  <si>
    <t>Alquiler Salón amplio con capacidad de hasta 15 personas, con ventilación adecuada, conexiones eléctricas e iluminación adecuada para el desarrollo de actividades tipo taller o seminario. Se debe garantizar el fácil acceso y desplazamiento para personas con movilidad reducida</t>
  </si>
  <si>
    <t>Hotel Salon alterno Salas VIP (15 pax)</t>
  </si>
  <si>
    <t>MULTISALON TIPO 1 CON DOTACION</t>
  </si>
  <si>
    <t>Alquiler Salón principal amplio para 100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</si>
  <si>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2 CON DOTACION</t>
  </si>
  <si>
    <t>Alquiler Salón principal amplio para 200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</si>
  <si>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3 CON DOTACION</t>
  </si>
  <si>
    <t>Alquiler Salón principal amplio para 300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</si>
  <si>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MULTISALON TIPO 4 CON DOTACION</t>
  </si>
  <si>
    <t>Alquiler Salón principal amplio para 500 pax y mínimo 3 salones auxiliares para 10-50 pax,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</si>
  <si>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MOBILIARIO</t>
  </si>
  <si>
    <t>Sillas Plásticas Con Apoya Brazo</t>
  </si>
  <si>
    <t>Alquiler por día</t>
  </si>
  <si>
    <t>Sillas Plásticas Sin Apoya Brazo</t>
  </si>
  <si>
    <t>Silla De Malla Con Apoya Brazo</t>
  </si>
  <si>
    <t>Silla Tipo Bar Con Espaldar</t>
  </si>
  <si>
    <t>Silla Malinche</t>
  </si>
  <si>
    <t>Silla Cian</t>
  </si>
  <si>
    <t>Sillas Tifanny</t>
  </si>
  <si>
    <t>Mesas Plásticas Redonda</t>
  </si>
  <si>
    <t>Mesas Para Eventos Redonda 1.50 Mt</t>
  </si>
  <si>
    <t>Mesón Para Eventos Rectangular 1.80Mt</t>
  </si>
  <si>
    <t>Mesón Para Eventos Rectangular 2.00Mt</t>
  </si>
  <si>
    <t>Mesas Cocteleras</t>
  </si>
  <si>
    <t>Puff De Cuero</t>
  </si>
  <si>
    <t>Puff De Rustico o Vintage</t>
  </si>
  <si>
    <t>Salas Lounge Para 4 Personas por día</t>
  </si>
  <si>
    <t>Salas Lounge Para 6 Personas por día</t>
  </si>
  <si>
    <t>Salas Lounge Para 8 Personas por día</t>
  </si>
  <si>
    <t>MONTAJE</t>
  </si>
  <si>
    <t>ATRIL</t>
  </si>
  <si>
    <t>Alquiler Atril, soporte de madera, que permita sostener papeles, libros, computadores portátiles o soporte de metal que sea regulable en altura e inclinación.</t>
  </si>
  <si>
    <t>TARIMA 3x3</t>
  </si>
  <si>
    <t>Alquiler Tarima 3 x 3: 9 m2, incluye estructura, piso, escalera o rampa.</t>
  </si>
  <si>
    <t>TARIMA 3x3 con carpa</t>
  </si>
  <si>
    <t>Alquiler Tarima 3 x 3: 9 m2, incluye estructura, piso, escalera o rampa y carpa del tamaño del área de la tarima</t>
  </si>
  <si>
    <t>TARIMA 4x4</t>
  </si>
  <si>
    <t>Alquiler Tarima 4 x 4: 16 m2, incluye estructura, piso, escalera o rampa.</t>
  </si>
  <si>
    <t>TARIMA 4x4 con carpa</t>
  </si>
  <si>
    <t>Alquiler Tarima 4 x 4: 16 m2, incluye estructura, piso, escalera o rampa y carpa del tamaño del área de la tarima</t>
  </si>
  <si>
    <t>TARIMA 5x5</t>
  </si>
  <si>
    <t>Alquiler Tarima 5 x 5: 25 m2, incluye estructura, piso, escalera o rampa.</t>
  </si>
  <si>
    <t>TARIMA 5x5 con carpa</t>
  </si>
  <si>
    <t>Alquiler Tarima 5 x 5: 25 m2, incluye estructura, piso, escalera o rampa y carpa del tamaño del área de la tarima</t>
  </si>
  <si>
    <t>TARIMA 6x6</t>
  </si>
  <si>
    <t>Alquiler Tarima 6 x 6: 36 m2, incluye estructura, piso, escalera o rampa.</t>
  </si>
  <si>
    <t>TARIMA 6x6 con carpa</t>
  </si>
  <si>
    <t>Alquiler Tarima 6 x 6: 36 m2, incluye estructura, piso, escalera o rampa y carpa del tamaño del área de la tarima</t>
  </si>
  <si>
    <t>TARIMA 8x8</t>
  </si>
  <si>
    <t>Alquiler Tarima 8 x 8: 64 m2, incluye estructura, piso, escalera o rampa.</t>
  </si>
  <si>
    <t>TARIMA 8x8 con carpa</t>
  </si>
  <si>
    <t>Alquiler Tarima 8 x 8: 64 m2, incluye estructura, piso, escalera o rampa y carpa del tamaño del área de la tarima</t>
  </si>
  <si>
    <t>TARIMA 12x6</t>
  </si>
  <si>
    <t>Alquiler Tarima 12 x 6: 72 m2, incluye estructura, piso, escalera o rampa.</t>
  </si>
  <si>
    <t>TARIMA 12x6 con carpa</t>
  </si>
  <si>
    <t>Alquiler Tarima 12 x 6: 72 m2, incluye estructura, piso, escalera o rampa y carpa del tamaño del área de la tarima</t>
  </si>
  <si>
    <t>TARIMA 12x12</t>
  </si>
  <si>
    <t>Alquiler Tarima 12 x 12: 144 m2, incluye estructura, piso, escalera o rampa.</t>
  </si>
  <si>
    <t>TARIMA 12x12 con carpa</t>
  </si>
  <si>
    <t>Alquiler Tarima 12 x 12: 144 m2, incluye estructura, piso, escalera o rampa y carpa del tamaño del área de la tarima</t>
  </si>
  <si>
    <t>Carpas 2M X 2M (por día)</t>
  </si>
  <si>
    <t>Carpa Tipo Hangar Modulares 6X12 (por día)</t>
  </si>
  <si>
    <t>Carpa Tipo Hangar Modulares 12M X 18M (por día)</t>
  </si>
  <si>
    <t>Carpa Tipo Hangar Modulares 12M X 30M (por día)</t>
  </si>
  <si>
    <t>Carpa Tipo Hangar Modulares 12M X 42M (por día)</t>
  </si>
  <si>
    <t>Carpa Tipo Hangar Modulares 12M X 60M (por día)</t>
  </si>
  <si>
    <t>Carpa Tipo Hangar Modulares 21M X 40M (por día)</t>
  </si>
  <si>
    <t>Carpa Tipo Hangar Modulares 25M X 40M (por día)</t>
  </si>
  <si>
    <t>Carpa Tipo Hangar Modulares 12 X 6 M (por día)</t>
  </si>
  <si>
    <t>Vallas (por día)</t>
  </si>
  <si>
    <t>Separadores De Fila (por día)</t>
  </si>
  <si>
    <t>Escenografía (por día)</t>
  </si>
  <si>
    <t>Bandera de Colombia con asta</t>
  </si>
  <si>
    <t>Señalización</t>
  </si>
  <si>
    <t>(Entrada, salida de emergencia, PMU, Punto de Encuentro, Punto de Información, Punto de personas desaparecidas, zona de bienestar, baños, camerinos, sala juntas, señales de tránsito, PARE, DESVIO, MALETINES, CONOS DE 50 CMS, COLOMBINAS, PASACALLES.) (por día)</t>
  </si>
  <si>
    <t>Baños Portátiles</t>
  </si>
  <si>
    <t>(Juego De 2 Baños Que Incluyen Mantenimiento y Lavamanos) (por día)</t>
  </si>
  <si>
    <t>SONIDO</t>
  </si>
  <si>
    <t>Sonido Profesional Para Conferencia (Incluye Un Micrófono) (desde 20 hasta 50 personas)</t>
  </si>
  <si>
    <t>Alquiler de Sonido básico</t>
  </si>
  <si>
    <t>Sonido Profesional Asamblea  (desde 51 hasta 200 personas)</t>
  </si>
  <si>
    <t>Alquiler Sonido: Cabinas con consola, potencia del sonido deberá ser acorde al número de personas.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 Incluye instalación y desinstalación.</t>
  </si>
  <si>
    <t>Micrófono Inalámbrico</t>
  </si>
  <si>
    <t>Alquiler</t>
  </si>
  <si>
    <t>Micrófono De Cabeza De Boom</t>
  </si>
  <si>
    <t>Microfono Solapa</t>
  </si>
  <si>
    <t>Alquiler micrófono de solapa. FP 35 con receptor inalámbrico</t>
  </si>
  <si>
    <t>Micrófono Cuello De Ganso</t>
  </si>
  <si>
    <t>Megáfono</t>
  </si>
  <si>
    <t>Alquiler Sistema de perifoneo portátil entre 40 - 90 db de alcance (incluye baterías para su correcto funcionamiento)</t>
  </si>
  <si>
    <t>VIDEO Y GRABACIÓN</t>
  </si>
  <si>
    <t>Video Wall 4 Pantallas (por día)</t>
  </si>
  <si>
    <t>Video Wall 6 Pantallas (por día)</t>
  </si>
  <si>
    <t>Video Wall 8 Pantallas (por día)</t>
  </si>
  <si>
    <t>Pantallas De Gran Formato (por día)</t>
  </si>
  <si>
    <t>Pantallas De Relevo (por día)</t>
  </si>
  <si>
    <t>Telón De Protección 1,50M X 1,50M (por día)</t>
  </si>
  <si>
    <t>Telón De Protección 1,80M X 1,80M (por día)</t>
  </si>
  <si>
    <t>Telón De Protección 2M X 2M (por día)</t>
  </si>
  <si>
    <t>Telón De Protección 3M X 4M (por día)</t>
  </si>
  <si>
    <t>Grabación de audio hasta 60 minutos (zoom h4 profesional)</t>
  </si>
  <si>
    <t>Grabación de audio de 30 a 60 Min. Grabador ZOOM H4 profesional de disco duro o de acuerdo con las especificidades contempladas en el formato de solicitud puntual del requerimiento.</t>
  </si>
  <si>
    <t>Grabación de vídeo hasta 60 minutos</t>
  </si>
  <si>
    <t>Grabación de Video de Óptima calidad, incluye personal que realiza el video y todos los accesorios para su correcto funcionamiento</t>
  </si>
  <si>
    <t>Grabación de vídeo full hd hasta 60 minutos</t>
  </si>
  <si>
    <t>Grabación de Video de en FULL HD, incluye personal que realiza el video y todos los accesorios para su correcto funcionamiento</t>
  </si>
  <si>
    <t>ALQUILER TECNOLOGICO</t>
  </si>
  <si>
    <t>Computador De Escritorio (por día)</t>
  </si>
  <si>
    <t>Alquiler Computador de escritorio. CPU Procesador min. Intel Core i5 U o AMD PRO, MRAM min. 4GB DDR2, Disco Duro 250 GB</t>
  </si>
  <si>
    <t>(7200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</si>
  <si>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Computador Portátil (por día)</t>
  </si>
  <si>
    <t>Alquiler Computador Portátil. CPU Procesador min. Intel Core i5 U o AMD PRO, MRAM min. 4GB DDR2, Disco Duro 250 GB (7200</t>
  </si>
  <si>
    <t>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</si>
  <si>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Video Beam Hd De 3000 A 5000 Lumens (por día)</t>
  </si>
  <si>
    <t>Alquiler Video Beam con cableado</t>
  </si>
  <si>
    <t>Video Beam Hd De 5000 A 8000 Lumens (por día)</t>
  </si>
  <si>
    <t>Video Beam Hd De 8000 Lumens En Adelante (por día)</t>
  </si>
  <si>
    <t>Pantalla Led De 32 Pulgadas A 42 Pulgadas (por día)</t>
  </si>
  <si>
    <t>MODEM INTERNET PORTATIL Min 3-8</t>
  </si>
  <si>
    <t>mbps</t>
  </si>
  <si>
    <t>Alquiler Modem Internet Portátil. Min. 3-8 Mbps, sistema móvil hasta para 10 computadores</t>
  </si>
  <si>
    <t>ALOJAMIENTO</t>
  </si>
  <si>
    <t>Alojamiento en acomodación sencilla</t>
  </si>
  <si>
    <t>Hotel Tres Estrellas</t>
  </si>
  <si>
    <t>Alojamiento en acomodación doble</t>
  </si>
  <si>
    <t>Alojamiento en acomodación triple</t>
  </si>
  <si>
    <t>Hotel Cuatro Estrellas</t>
  </si>
  <si>
    <t>PERSONAL DE APOYO</t>
  </si>
  <si>
    <t>Apoyo</t>
  </si>
  <si>
    <t>(Por día)</t>
  </si>
  <si>
    <t>Productor</t>
  </si>
  <si>
    <t>Asistente Operativo de eventos</t>
  </si>
  <si>
    <t>Fotógrafo profesional con equipo</t>
  </si>
  <si>
    <t>Personal De Aseo</t>
  </si>
  <si>
    <t>Mesero, Optima Presentación Personal, Actitud De Servicio, Conocimientos Básicos En Cocina Y Protocolo)</t>
  </si>
  <si>
    <t xml:space="preserve">IVA </t>
  </si>
  <si>
    <t xml:space="preserve">VALOR TOTAL IVA INCLUIDO </t>
  </si>
  <si>
    <t>VALOR ANTES DE IVA</t>
  </si>
  <si>
    <t xml:space="preserve">VALOR COSTO ANTES DE IVA </t>
  </si>
  <si>
    <t xml:space="preserve">POR  DIA </t>
  </si>
  <si>
    <t xml:space="preserve">POR DIA </t>
  </si>
  <si>
    <t xml:space="preserve">PROMEDIO </t>
  </si>
  <si>
    <t xml:space="preserve">PRECIOS HISTORICOS MEDELLIN </t>
  </si>
  <si>
    <t xml:space="preserve">VARIACION </t>
  </si>
  <si>
    <t xml:space="preserve">CON IPC </t>
  </si>
  <si>
    <t>IPC</t>
  </si>
  <si>
    <t xml:space="preserve">PRECIO REFERENCIA DEL MERCADO MEDELLIN </t>
  </si>
  <si>
    <t>PRECIOS REFERENCIA DEL MERCADO BUCARAMANGA</t>
  </si>
  <si>
    <t xml:space="preserve">PRECIO REFERENCIA DEL MERCADO MONTERIA </t>
  </si>
  <si>
    <t xml:space="preserve">PRECIO REFERENCUIA DEL MERCADO VILLAVICENCIO </t>
  </si>
  <si>
    <t xml:space="preserve">PRECIO REFERENCIA DEL MERCADO CALI </t>
  </si>
  <si>
    <t xml:space="preserve">PRECIOS REFERENCIA DEL MERCADO NEIVA </t>
  </si>
  <si>
    <t xml:space="preserve">PRECIOS REFERENCIA DEL MERCADO  BOGOTA </t>
  </si>
  <si>
    <t>PRECIOS REFERENCIA DEL MERCADO SANTA MARTA</t>
  </si>
  <si>
    <t xml:space="preserve">ANEXO EXCELL PRECIOS DE REFERENCIA DEL MERCAD0 </t>
  </si>
  <si>
    <t xml:space="preserve">Coordinador profesional  en administración de empresas, economía, ingeniería industrial o carreras afines  con mínimo 1 año de experiencia   como coordinador  de eventos (se debe enviar hoja de vida con soportes en ejecucion ) </t>
  </si>
  <si>
    <t xml:space="preserve">Ingeniero de luces profesional en ingeniería con mínimo 6 meses de experiencia en manejo de luces ( se debe enviar hoja de vida con soportes en ejecucion ) </t>
  </si>
  <si>
    <t xml:space="preserve">Ingeniero de sonido profesional en ingeniería con mínimo 6 meses de experiencia en manejo de sonido  ( se debe enviar hoja de vida con soportes en ejecucion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</si>
</sst>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 #,##0;[Red]\-&quot;$&quot;\ #,##0"/>
    <numFmt numFmtId="42" formatCode="_-&quot;$&quot;\ * #,##0_-;\-&quot;$&quot;\ * #,##0_-;_-&quot;$&quot;\ * &quot;-&quot;_-;_-@_-"/>
  </numFmts>
  <fonts count="12" x14ac:knownFonts="1">
    <font>
      <sz val="11"/>
      <color theme="1"/>
      <name val="Calibri"/>
      <family val="2"/>
      <scheme val="minor"/>
    </font>
    <font>
      <b/>
      <sz val="8"/>
      <color rgb="FF000000"/>
      <name val="Arial"/>
      <family val="2"/>
    </font>
    <font>
      <sz val="8"/>
      <color rgb="FF000000"/>
      <name val="Arial"/>
      <family val="2"/>
    </font>
    <font>
      <b/>
      <sz val="8"/>
      <color theme="1"/>
      <name val="Arial"/>
      <family val="2"/>
    </font>
    <font>
      <sz val="8"/>
      <color theme="1"/>
      <name val="Arial"/>
      <family val="2"/>
    </font>
    <font>
      <b/>
      <i/>
      <sz val="8"/>
      <color theme="1"/>
      <name val="Arial"/>
      <family val="2"/>
    </font>
    <font>
      <sz val="11"/>
      <color theme="1"/>
      <name val="Calibri"/>
      <family val="2"/>
      <scheme val="minor"/>
    </font>
    <font>
      <u/>
      <sz val="11"/>
      <color theme="10"/>
      <name val="Calibri"/>
      <family val="2"/>
      <scheme val="minor"/>
    </font>
    <font>
      <sz val="9"/>
      <color theme="1"/>
      <name val="Calibri"/>
      <family val="2"/>
      <scheme val="minor"/>
    </font>
    <font>
      <sz val="7"/>
      <color rgb="FF000000"/>
      <name val="Arial"/>
      <family val="2"/>
    </font>
    <font>
      <sz val="6"/>
      <color rgb="FF000000"/>
      <name val="Arial Narrow"/>
      <family val="2"/>
    </font>
    <font>
      <b/>
      <sz val="12"/>
      <color theme="1"/>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42" fontId="6" fillId="0" borderId="0" applyFont="0" applyFill="0" applyBorder="0" applyAlignment="0" applyProtection="0"/>
    <xf numFmtId="0" fontId="7" fillId="0" borderId="0" applyNumberFormat="0" applyFill="0" applyBorder="0" applyAlignment="0" applyProtection="0"/>
  </cellStyleXfs>
  <cellXfs count="109">
    <xf numFmtId="0" fontId="0" fillId="0" borderId="0" xfId="0"/>
    <xf numFmtId="42" fontId="0" fillId="0" borderId="0" xfId="1" applyFont="1"/>
    <xf numFmtId="0" fontId="8" fillId="0" borderId="0" xfId="0" applyFont="1"/>
    <xf numFmtId="0" fontId="7" fillId="0" borderId="0" xfId="2"/>
    <xf numFmtId="42" fontId="0" fillId="0" borderId="0" xfId="1" applyFont="1" applyFill="1"/>
    <xf numFmtId="0" fontId="2" fillId="0" borderId="0" xfId="0" applyFont="1" applyBorder="1" applyAlignment="1">
      <alignment horizontal="center" vertical="center"/>
    </xf>
    <xf numFmtId="0" fontId="2" fillId="0" borderId="0" xfId="0" applyFont="1" applyBorder="1" applyAlignment="1">
      <alignment vertical="center" wrapText="1"/>
    </xf>
    <xf numFmtId="0" fontId="2" fillId="0" borderId="0" xfId="0" applyFont="1" applyBorder="1" applyAlignment="1">
      <alignment vertical="center"/>
    </xf>
    <xf numFmtId="42" fontId="2" fillId="0" borderId="0" xfId="1" applyFont="1" applyFill="1" applyBorder="1" applyAlignment="1">
      <alignment vertical="center" wrapText="1"/>
    </xf>
    <xf numFmtId="42" fontId="2" fillId="0" borderId="0" xfId="1" applyFont="1" applyBorder="1" applyAlignment="1">
      <alignment vertical="center" wrapText="1"/>
    </xf>
    <xf numFmtId="42" fontId="2" fillId="0" borderId="0" xfId="0" applyNumberFormat="1" applyFont="1" applyBorder="1" applyAlignment="1">
      <alignment vertical="center" wrapText="1"/>
    </xf>
    <xf numFmtId="0" fontId="0" fillId="3" borderId="0" xfId="0" applyFill="1"/>
    <xf numFmtId="42" fontId="2" fillId="3" borderId="0" xfId="1" applyFont="1" applyFill="1" applyBorder="1" applyAlignment="1">
      <alignment vertical="center" wrapText="1"/>
    </xf>
    <xf numFmtId="0" fontId="8" fillId="0" borderId="2" xfId="0"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42" fontId="3" fillId="0" borderId="1" xfId="1" applyFont="1" applyFill="1" applyBorder="1" applyAlignment="1">
      <alignment vertical="center" wrapText="1"/>
    </xf>
    <xf numFmtId="42" fontId="3" fillId="0" borderId="1" xfId="1" applyFont="1" applyBorder="1" applyAlignment="1">
      <alignment vertical="center" wrapText="1"/>
    </xf>
    <xf numFmtId="0" fontId="3" fillId="0" borderId="1" xfId="0" applyFont="1" applyBorder="1" applyAlignment="1">
      <alignment vertical="center" wrapText="1"/>
    </xf>
    <xf numFmtId="0" fontId="3" fillId="3" borderId="1" xfId="0" applyFont="1" applyFill="1" applyBorder="1" applyAlignment="1">
      <alignment vertical="center" wrapText="1"/>
    </xf>
    <xf numFmtId="42" fontId="3" fillId="0" borderId="1" xfId="1" applyFont="1" applyFill="1" applyBorder="1" applyAlignment="1">
      <alignment horizontal="center" vertical="center" wrapText="1"/>
    </xf>
    <xf numFmtId="42" fontId="3" fillId="2" borderId="1"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Border="1" applyAlignment="1">
      <alignment horizontal="justify" vertical="center" wrapText="1"/>
    </xf>
    <xf numFmtId="42"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vertical="center" wrapText="1"/>
    </xf>
    <xf numFmtId="0" fontId="2" fillId="0" borderId="1" xfId="0" applyFont="1" applyBorder="1" applyAlignment="1">
      <alignment horizontal="justify" vertical="center" wrapText="1"/>
    </xf>
    <xf numFmtId="42" fontId="4" fillId="0" borderId="1" xfId="1" applyFont="1" applyBorder="1" applyAlignment="1">
      <alignment horizontal="center" vertical="center" wrapText="1"/>
    </xf>
    <xf numFmtId="42" fontId="4" fillId="0" borderId="1" xfId="1" applyFont="1" applyFill="1" applyBorder="1" applyAlignment="1">
      <alignment horizontal="center" vertical="center" wrapText="1"/>
    </xf>
    <xf numFmtId="4" fontId="9" fillId="0" borderId="1" xfId="0" applyNumberFormat="1" applyFont="1" applyBorder="1" applyAlignment="1">
      <alignment horizontal="center" vertical="center" textRotation="90"/>
    </xf>
    <xf numFmtId="6" fontId="10" fillId="0" borderId="1" xfId="0" applyNumberFormat="1" applyFont="1" applyBorder="1" applyAlignment="1">
      <alignment horizontal="center" vertical="center" textRotation="90" wrapText="1"/>
    </xf>
    <xf numFmtId="42" fontId="4" fillId="3" borderId="1" xfId="1" applyFont="1" applyFill="1" applyBorder="1" applyAlignment="1">
      <alignment horizontal="center" vertical="center" wrapText="1"/>
    </xf>
    <xf numFmtId="0" fontId="9" fillId="0" borderId="1" xfId="0" applyFont="1" applyBorder="1" applyAlignment="1">
      <alignment horizontal="center" vertical="center" textRotation="90"/>
    </xf>
    <xf numFmtId="0" fontId="10" fillId="0" borderId="1" xfId="0" applyFont="1" applyBorder="1" applyAlignment="1">
      <alignment horizontal="center" vertical="center" textRotation="90" wrapText="1"/>
    </xf>
    <xf numFmtId="0" fontId="0" fillId="0" borderId="1" xfId="0" applyBorder="1" applyAlignment="1">
      <alignment vertical="top" wrapText="1"/>
    </xf>
    <xf numFmtId="42" fontId="5" fillId="0" borderId="1" xfId="1" applyFont="1" applyFill="1" applyBorder="1" applyAlignment="1">
      <alignment vertical="center" wrapText="1"/>
    </xf>
    <xf numFmtId="42" fontId="5" fillId="0" borderId="1" xfId="1" applyFont="1" applyBorder="1" applyAlignment="1">
      <alignment vertical="center" wrapText="1"/>
    </xf>
    <xf numFmtId="0" fontId="5" fillId="0" borderId="1" xfId="0" applyFont="1" applyBorder="1" applyAlignment="1">
      <alignment vertical="center" wrapText="1"/>
    </xf>
    <xf numFmtId="42" fontId="5" fillId="3" borderId="1" xfId="1" applyFont="1" applyFill="1" applyBorder="1" applyAlignment="1">
      <alignment vertical="center" wrapText="1"/>
    </xf>
    <xf numFmtId="42" fontId="3" fillId="3" borderId="1" xfId="1" applyFont="1" applyFill="1" applyBorder="1" applyAlignment="1">
      <alignment horizontal="center" vertical="center" wrapText="1"/>
    </xf>
    <xf numFmtId="0" fontId="2" fillId="2" borderId="1"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center" vertical="center" wrapText="1"/>
    </xf>
    <xf numFmtId="42" fontId="4" fillId="2" borderId="1" xfId="1" applyFont="1" applyFill="1" applyBorder="1" applyAlignment="1">
      <alignment horizontal="center" vertical="center" wrapText="1"/>
    </xf>
    <xf numFmtId="42" fontId="4" fillId="2"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42" fontId="2" fillId="0" borderId="1" xfId="1" applyFont="1" applyFill="1" applyBorder="1" applyAlignment="1">
      <alignment horizontal="center" vertical="center" wrapText="1"/>
    </xf>
    <xf numFmtId="42" fontId="2" fillId="2" borderId="1" xfId="1" applyFont="1" applyFill="1" applyBorder="1" applyAlignment="1">
      <alignment vertical="center" wrapText="1"/>
    </xf>
    <xf numFmtId="42" fontId="2" fillId="2" borderId="1" xfId="0" applyNumberFormat="1" applyFont="1" applyFill="1" applyBorder="1" applyAlignment="1">
      <alignment vertical="center" wrapText="1"/>
    </xf>
    <xf numFmtId="42" fontId="2" fillId="3" borderId="1" xfId="1" applyFont="1" applyFill="1" applyBorder="1" applyAlignment="1">
      <alignment horizontal="center" vertical="center" wrapText="1"/>
    </xf>
    <xf numFmtId="42" fontId="1" fillId="0" borderId="1" xfId="1" applyFont="1" applyFill="1" applyBorder="1" applyAlignment="1">
      <alignment horizontal="center" vertical="center" wrapText="1"/>
    </xf>
    <xf numFmtId="42" fontId="1" fillId="2" borderId="1" xfId="1" applyFont="1" applyFill="1" applyBorder="1" applyAlignment="1">
      <alignment horizontal="center" vertical="center" wrapText="1"/>
    </xf>
    <xf numFmtId="0" fontId="1" fillId="2" borderId="1" xfId="0" applyFont="1" applyFill="1" applyBorder="1" applyAlignment="1">
      <alignment horizontal="center" vertical="center" wrapText="1"/>
    </xf>
    <xf numFmtId="42" fontId="1" fillId="3" borderId="1" xfId="1" applyFont="1" applyFill="1" applyBorder="1" applyAlignment="1">
      <alignment horizontal="center" vertical="center" wrapText="1"/>
    </xf>
    <xf numFmtId="0" fontId="2" fillId="0" borderId="1" xfId="0" applyFont="1" applyBorder="1" applyAlignment="1">
      <alignment vertical="center"/>
    </xf>
    <xf numFmtId="42" fontId="2" fillId="0" borderId="1" xfId="1" applyFont="1" applyFill="1" applyBorder="1" applyAlignment="1">
      <alignment vertical="center" wrapText="1"/>
    </xf>
    <xf numFmtId="42" fontId="2" fillId="0" borderId="1" xfId="1" applyFont="1" applyBorder="1" applyAlignment="1">
      <alignment vertical="center" wrapText="1"/>
    </xf>
    <xf numFmtId="42" fontId="2" fillId="0" borderId="1" xfId="0" applyNumberFormat="1" applyFont="1" applyBorder="1" applyAlignment="1">
      <alignment vertical="center" wrapText="1"/>
    </xf>
    <xf numFmtId="42" fontId="2" fillId="3" borderId="1" xfId="1"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42" fontId="4"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vertical="center" wrapText="1"/>
    </xf>
    <xf numFmtId="42" fontId="2" fillId="3" borderId="0" xfId="0" applyNumberFormat="1" applyFont="1" applyFill="1" applyBorder="1" applyAlignment="1">
      <alignment vertical="center" wrapText="1"/>
    </xf>
    <xf numFmtId="42" fontId="4" fillId="0" borderId="1" xfId="0" applyNumberFormat="1" applyFont="1" applyBorder="1" applyAlignment="1">
      <alignment horizontal="center" vertical="center" wrapText="1"/>
    </xf>
    <xf numFmtId="0" fontId="11" fillId="0" borderId="0" xfId="0" applyFont="1" applyAlignment="1">
      <alignment horizontal="center"/>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42" fontId="4" fillId="0" borderId="1" xfId="1" applyFont="1" applyFill="1" applyBorder="1" applyAlignment="1">
      <alignment horizontal="center" vertical="center" wrapText="1"/>
    </xf>
    <xf numFmtId="42" fontId="4" fillId="0" borderId="1" xfId="1" applyFont="1" applyBorder="1" applyAlignment="1">
      <alignment horizontal="center" vertical="center" wrapText="1"/>
    </xf>
    <xf numFmtId="42" fontId="4" fillId="0" borderId="1" xfId="0" applyNumberFormat="1" applyFont="1" applyBorder="1" applyAlignment="1">
      <alignment horizontal="center" vertical="center" wrapText="1"/>
    </xf>
    <xf numFmtId="4" fontId="9" fillId="0" borderId="3" xfId="0" applyNumberFormat="1" applyFont="1" applyBorder="1" applyAlignment="1">
      <alignment horizontal="center" vertical="center" textRotation="90"/>
    </xf>
    <xf numFmtId="4" fontId="9" fillId="0" borderId="5" xfId="0" applyNumberFormat="1" applyFont="1" applyBorder="1" applyAlignment="1">
      <alignment horizontal="center" vertical="center" textRotation="90"/>
    </xf>
    <xf numFmtId="4" fontId="9" fillId="0" borderId="4" xfId="0" applyNumberFormat="1" applyFont="1" applyBorder="1" applyAlignment="1">
      <alignment horizontal="center" vertical="center" textRotation="90"/>
    </xf>
    <xf numFmtId="6" fontId="10" fillId="0" borderId="3" xfId="0" applyNumberFormat="1" applyFont="1" applyBorder="1" applyAlignment="1">
      <alignment horizontal="center" vertical="center" textRotation="90" wrapText="1"/>
    </xf>
    <xf numFmtId="6" fontId="10" fillId="0" borderId="5" xfId="0" applyNumberFormat="1" applyFont="1" applyBorder="1" applyAlignment="1">
      <alignment horizontal="center" vertical="center" textRotation="90" wrapText="1"/>
    </xf>
    <xf numFmtId="6" fontId="10" fillId="0" borderId="4" xfId="0" applyNumberFormat="1" applyFont="1" applyBorder="1" applyAlignment="1">
      <alignment horizontal="center" vertical="center" textRotation="90" wrapText="1"/>
    </xf>
    <xf numFmtId="4" fontId="4" fillId="0" borderId="3" xfId="0" applyNumberFormat="1" applyFont="1" applyBorder="1" applyAlignment="1">
      <alignment horizontal="center" vertical="center" wrapText="1"/>
    </xf>
    <xf numFmtId="4" fontId="4" fillId="0" borderId="5" xfId="0" applyNumberFormat="1" applyFont="1" applyBorder="1" applyAlignment="1">
      <alignment horizontal="center" vertical="center" wrapText="1"/>
    </xf>
    <xf numFmtId="4" fontId="4" fillId="0" borderId="4" xfId="0" applyNumberFormat="1" applyFont="1" applyBorder="1" applyAlignment="1">
      <alignment horizontal="center" vertical="center" wrapText="1"/>
    </xf>
    <xf numFmtId="42" fontId="4" fillId="3" borderId="1" xfId="1"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2" fontId="4" fillId="0" borderId="3"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2" fillId="2" borderId="1"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42" fontId="4" fillId="2" borderId="1" xfId="1" applyFont="1" applyFill="1" applyBorder="1" applyAlignment="1">
      <alignment horizontal="center" vertical="center" wrapText="1"/>
    </xf>
    <xf numFmtId="42" fontId="4" fillId="2" borderId="1" xfId="0" applyNumberFormat="1" applyFont="1" applyFill="1" applyBorder="1" applyAlignment="1">
      <alignment horizontal="center" vertical="center" wrapText="1"/>
    </xf>
    <xf numFmtId="0" fontId="4" fillId="2" borderId="1" xfId="0" applyFont="1" applyFill="1" applyBorder="1" applyAlignment="1">
      <alignment horizontal="justify" vertical="center" wrapText="1"/>
    </xf>
    <xf numFmtId="0" fontId="1" fillId="2" borderId="1" xfId="0" applyFont="1" applyFill="1" applyBorder="1" applyAlignment="1">
      <alignment horizontal="center" vertical="center"/>
    </xf>
  </cellXfs>
  <cellStyles count="3">
    <cellStyle name="Hipervínculo" xfId="2" builtinId="8"/>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66"/>
  <sheetViews>
    <sheetView tabSelected="1" topLeftCell="K259" workbookViewId="0">
      <selection activeCell="T263" sqref="T263"/>
    </sheetView>
  </sheetViews>
  <sheetFormatPr baseColWidth="10" defaultRowHeight="15" x14ac:dyDescent="0.25"/>
  <cols>
    <col min="1" max="1" width="5.85546875" style="2" customWidth="1"/>
    <col min="2" max="2" width="12.7109375" customWidth="1"/>
    <col min="3" max="3" width="20.140625" customWidth="1"/>
    <col min="4" max="4" width="26.140625" customWidth="1"/>
    <col min="5" max="5" width="10.7109375" customWidth="1"/>
    <col min="6" max="6" width="13.85546875" style="4" customWidth="1"/>
    <col min="7" max="7" width="13.85546875" style="1" customWidth="1"/>
    <col min="8" max="8" width="13.7109375" customWidth="1"/>
    <col min="9" max="10" width="13.85546875" customWidth="1"/>
    <col min="11" max="14" width="11.42578125" customWidth="1"/>
    <col min="15" max="19" width="13.85546875" customWidth="1"/>
    <col min="20" max="22" width="13.85546875" style="11" customWidth="1"/>
    <col min="23" max="33" width="13.85546875" customWidth="1"/>
    <col min="34" max="34" width="14" customWidth="1"/>
    <col min="35" max="37" width="13.85546875" customWidth="1"/>
    <col min="38" max="38" width="13.85546875" style="11" customWidth="1"/>
    <col min="39" max="40" width="13.85546875" customWidth="1"/>
  </cols>
  <sheetData>
    <row r="1" spans="2:40" ht="15.75" hidden="1" customHeight="1" x14ac:dyDescent="0.25">
      <c r="B1" s="71" t="s">
        <v>318</v>
      </c>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1"/>
      <c r="AH1" s="71"/>
      <c r="AI1" s="71"/>
      <c r="AJ1" s="71"/>
      <c r="AK1" s="71"/>
      <c r="AL1" s="71"/>
      <c r="AM1" s="71"/>
      <c r="AN1" s="71"/>
    </row>
    <row r="2" spans="2:40" ht="15.75" hidden="1" customHeight="1" x14ac:dyDescent="0.25">
      <c r="B2" s="71"/>
      <c r="C2" s="71"/>
      <c r="D2" s="71"/>
      <c r="E2" s="71"/>
      <c r="F2" s="71"/>
      <c r="G2" s="71"/>
      <c r="H2" s="71"/>
      <c r="I2" s="71"/>
      <c r="J2" s="71"/>
      <c r="K2" s="71"/>
      <c r="L2" s="71"/>
      <c r="M2" s="71"/>
      <c r="N2" s="71"/>
      <c r="O2" s="71"/>
      <c r="P2" s="71"/>
      <c r="Q2" s="71"/>
      <c r="R2" s="71"/>
      <c r="S2" s="71"/>
      <c r="T2" s="71"/>
      <c r="U2" s="71"/>
      <c r="V2" s="71"/>
      <c r="W2" s="71"/>
      <c r="X2" s="71"/>
      <c r="Y2" s="71"/>
      <c r="Z2" s="71"/>
      <c r="AA2" s="71"/>
      <c r="AB2" s="71"/>
      <c r="AC2" s="71"/>
      <c r="AD2" s="71"/>
      <c r="AE2" s="71"/>
      <c r="AF2" s="71"/>
      <c r="AG2" s="71"/>
      <c r="AH2" s="71"/>
      <c r="AI2" s="71"/>
      <c r="AJ2" s="71"/>
      <c r="AK2" s="71"/>
      <c r="AL2" s="71"/>
      <c r="AM2" s="71"/>
      <c r="AN2" s="71"/>
    </row>
    <row r="3" spans="2:40" ht="15.75" hidden="1" customHeight="1" x14ac:dyDescent="0.25">
      <c r="B3" s="71"/>
      <c r="C3" s="71"/>
      <c r="D3" s="71"/>
      <c r="E3" s="71"/>
      <c r="F3" s="71"/>
      <c r="G3" s="71"/>
      <c r="H3" s="71"/>
      <c r="I3" s="71"/>
      <c r="J3" s="71"/>
      <c r="K3" s="71"/>
      <c r="L3" s="71"/>
      <c r="M3" s="71"/>
      <c r="N3" s="71"/>
      <c r="O3" s="71"/>
      <c r="P3" s="71"/>
      <c r="Q3" s="71"/>
      <c r="R3" s="71"/>
      <c r="S3" s="71"/>
      <c r="T3" s="71"/>
      <c r="U3" s="71"/>
      <c r="V3" s="71"/>
      <c r="W3" s="71"/>
      <c r="X3" s="71"/>
      <c r="Y3" s="71"/>
      <c r="Z3" s="71"/>
      <c r="AA3" s="71"/>
      <c r="AB3" s="71"/>
      <c r="AC3" s="71"/>
      <c r="AD3" s="71"/>
      <c r="AE3" s="71"/>
      <c r="AF3" s="71"/>
      <c r="AG3" s="71"/>
      <c r="AH3" s="71"/>
      <c r="AI3" s="71"/>
      <c r="AJ3" s="71"/>
      <c r="AK3" s="71"/>
      <c r="AL3" s="71"/>
      <c r="AM3" s="71"/>
      <c r="AN3" s="71"/>
    </row>
    <row r="4" spans="2:40" ht="15.75" hidden="1" customHeight="1" x14ac:dyDescent="0.25">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row>
    <row r="5" spans="2:40" ht="15.75" hidden="1" customHeight="1" x14ac:dyDescent="0.25">
      <c r="B5" s="71"/>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1"/>
      <c r="AH5" s="71"/>
      <c r="AI5" s="71"/>
      <c r="AJ5" s="71"/>
      <c r="AK5" s="71"/>
      <c r="AL5" s="71"/>
      <c r="AM5" s="71"/>
      <c r="AN5" s="71"/>
    </row>
    <row r="6" spans="2:40" ht="15.75" hidden="1" customHeight="1" x14ac:dyDescent="0.25">
      <c r="B6" s="71"/>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71"/>
      <c r="AN6" s="71"/>
    </row>
    <row r="7" spans="2:40" ht="15.75" customHeight="1" x14ac:dyDescent="0.25">
      <c r="B7" s="71"/>
      <c r="C7" s="71"/>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row>
    <row r="8" spans="2:40" ht="15.75" customHeight="1" x14ac:dyDescent="0.25"/>
    <row r="9" spans="2:40" ht="15.75" customHeight="1" x14ac:dyDescent="0.25">
      <c r="B9" s="72" t="s">
        <v>0</v>
      </c>
      <c r="C9" s="72"/>
      <c r="D9" s="72"/>
      <c r="E9" s="64"/>
      <c r="F9" s="72" t="s">
        <v>317</v>
      </c>
      <c r="G9" s="72"/>
      <c r="H9" s="72"/>
      <c r="I9" s="73" t="s">
        <v>306</v>
      </c>
      <c r="J9" s="74"/>
      <c r="K9" s="74"/>
      <c r="L9" s="74"/>
      <c r="M9" s="75"/>
      <c r="N9" s="65"/>
      <c r="O9" s="72" t="s">
        <v>5</v>
      </c>
      <c r="P9" s="72"/>
      <c r="Q9" s="72"/>
      <c r="R9" s="65"/>
      <c r="S9" s="65"/>
      <c r="T9" s="76" t="s">
        <v>310</v>
      </c>
      <c r="U9" s="76"/>
      <c r="V9" s="76"/>
      <c r="W9" s="72" t="s">
        <v>311</v>
      </c>
      <c r="X9" s="72"/>
      <c r="Y9" s="72"/>
      <c r="Z9" s="72" t="s">
        <v>312</v>
      </c>
      <c r="AA9" s="72"/>
      <c r="AB9" s="72"/>
      <c r="AC9" s="72" t="s">
        <v>313</v>
      </c>
      <c r="AD9" s="72"/>
      <c r="AE9" s="72"/>
      <c r="AF9" s="72" t="s">
        <v>314</v>
      </c>
      <c r="AG9" s="72"/>
      <c r="AH9" s="72"/>
      <c r="AI9" s="72" t="s">
        <v>315</v>
      </c>
      <c r="AJ9" s="72"/>
      <c r="AK9" s="72"/>
      <c r="AL9" s="72" t="s">
        <v>316</v>
      </c>
      <c r="AM9" s="72"/>
      <c r="AN9" s="72"/>
    </row>
    <row r="10" spans="2:40" ht="22.5" x14ac:dyDescent="0.25">
      <c r="B10" s="15" t="s">
        <v>1</v>
      </c>
      <c r="C10" s="15" t="s">
        <v>2</v>
      </c>
      <c r="D10" s="15" t="s">
        <v>3</v>
      </c>
      <c r="E10" s="15" t="s">
        <v>4</v>
      </c>
      <c r="F10" s="16" t="s">
        <v>302</v>
      </c>
      <c r="G10" s="17" t="s">
        <v>299</v>
      </c>
      <c r="H10" s="18" t="s">
        <v>300</v>
      </c>
      <c r="I10" s="18">
        <v>2020</v>
      </c>
      <c r="J10" s="18">
        <v>2021</v>
      </c>
      <c r="K10" s="15" t="s">
        <v>307</v>
      </c>
      <c r="L10" s="15" t="s">
        <v>305</v>
      </c>
      <c r="M10" s="15" t="s">
        <v>309</v>
      </c>
      <c r="N10" s="15" t="s">
        <v>308</v>
      </c>
      <c r="O10" s="18" t="s">
        <v>301</v>
      </c>
      <c r="P10" s="18" t="s">
        <v>299</v>
      </c>
      <c r="Q10" s="18" t="s">
        <v>300</v>
      </c>
      <c r="R10" s="18" t="s">
        <v>307</v>
      </c>
      <c r="S10" s="18" t="s">
        <v>305</v>
      </c>
      <c r="T10" s="19" t="s">
        <v>301</v>
      </c>
      <c r="U10" s="19" t="s">
        <v>299</v>
      </c>
      <c r="V10" s="19" t="s">
        <v>300</v>
      </c>
      <c r="W10" s="18" t="s">
        <v>301</v>
      </c>
      <c r="X10" s="18" t="s">
        <v>299</v>
      </c>
      <c r="Y10" s="18" t="s">
        <v>300</v>
      </c>
      <c r="Z10" s="18" t="s">
        <v>301</v>
      </c>
      <c r="AA10" s="18" t="s">
        <v>299</v>
      </c>
      <c r="AB10" s="18" t="s">
        <v>300</v>
      </c>
      <c r="AC10" s="18" t="s">
        <v>301</v>
      </c>
      <c r="AD10" s="18" t="s">
        <v>299</v>
      </c>
      <c r="AE10" s="18" t="s">
        <v>300</v>
      </c>
      <c r="AF10" s="18" t="s">
        <v>301</v>
      </c>
      <c r="AG10" s="18" t="s">
        <v>299</v>
      </c>
      <c r="AH10" s="18" t="s">
        <v>300</v>
      </c>
      <c r="AI10" s="18" t="s">
        <v>301</v>
      </c>
      <c r="AJ10" s="18" t="s">
        <v>299</v>
      </c>
      <c r="AK10" s="18" t="s">
        <v>300</v>
      </c>
      <c r="AL10" s="19" t="s">
        <v>301</v>
      </c>
      <c r="AM10" s="18" t="s">
        <v>299</v>
      </c>
      <c r="AN10" s="18" t="s">
        <v>300</v>
      </c>
    </row>
    <row r="11" spans="2:40" ht="15.75" customHeight="1" x14ac:dyDescent="0.25">
      <c r="B11" s="77" t="s">
        <v>6</v>
      </c>
      <c r="C11" s="77"/>
      <c r="D11" s="77"/>
      <c r="E11" s="77"/>
      <c r="F11" s="20"/>
      <c r="G11" s="21"/>
      <c r="H11" s="22"/>
      <c r="I11" s="22"/>
      <c r="J11" s="22"/>
      <c r="K11" s="22"/>
      <c r="L11" s="22"/>
      <c r="M11" s="22"/>
      <c r="N11" s="22"/>
      <c r="O11" s="22"/>
      <c r="P11" s="22"/>
      <c r="Q11" s="22"/>
      <c r="R11" s="22"/>
      <c r="S11" s="22"/>
      <c r="T11" s="23"/>
      <c r="U11" s="23"/>
      <c r="V11" s="23"/>
      <c r="W11" s="22"/>
      <c r="X11" s="22"/>
      <c r="Y11" s="22"/>
      <c r="Z11" s="22"/>
      <c r="AA11" s="22"/>
      <c r="AB11" s="22"/>
      <c r="AC11" s="22"/>
      <c r="AD11" s="22"/>
      <c r="AE11" s="22"/>
      <c r="AF11" s="22"/>
      <c r="AG11" s="22"/>
      <c r="AH11" s="22"/>
      <c r="AI11" s="22"/>
      <c r="AJ11" s="22"/>
      <c r="AK11" s="22"/>
      <c r="AL11" s="23"/>
      <c r="AM11" s="22"/>
      <c r="AN11" s="22"/>
    </row>
    <row r="12" spans="2:40" ht="22.5" customHeight="1" x14ac:dyDescent="0.25">
      <c r="B12" s="78">
        <v>1</v>
      </c>
      <c r="C12" s="79" t="s">
        <v>7</v>
      </c>
      <c r="D12" s="24" t="s">
        <v>8</v>
      </c>
      <c r="E12" s="80" t="s">
        <v>14</v>
      </c>
      <c r="F12" s="81">
        <v>29000</v>
      </c>
      <c r="G12" s="82">
        <f>+F12*8%</f>
        <v>2320</v>
      </c>
      <c r="H12" s="83">
        <f>+G12+F12</f>
        <v>31320</v>
      </c>
      <c r="I12" s="84">
        <v>8503.7099999999991</v>
      </c>
      <c r="J12" s="87">
        <v>9567</v>
      </c>
      <c r="K12" s="90">
        <f>+J12+I12</f>
        <v>18070.71</v>
      </c>
      <c r="L12" s="90">
        <f>+K12/2</f>
        <v>9035.3549999999996</v>
      </c>
      <c r="M12" s="90">
        <f>+L12*6.9%</f>
        <v>623.43949499999997</v>
      </c>
      <c r="N12" s="90">
        <f>+M12+L12</f>
        <v>9658.7944950000001</v>
      </c>
      <c r="O12" s="81">
        <v>29000</v>
      </c>
      <c r="P12" s="82">
        <f>O12*19%</f>
        <v>5510</v>
      </c>
      <c r="Q12" s="83">
        <f>O12+P12</f>
        <v>34510</v>
      </c>
      <c r="R12" s="25">
        <f>+Q12+N12</f>
        <v>44168.794495000002</v>
      </c>
      <c r="S12" s="25">
        <f>+R12/2</f>
        <v>22084.397247500001</v>
      </c>
      <c r="T12" s="66">
        <v>22084</v>
      </c>
      <c r="U12" s="66">
        <f>+T12*8%</f>
        <v>1766.72</v>
      </c>
      <c r="V12" s="66">
        <f>+U12+T12</f>
        <v>23850.720000000001</v>
      </c>
      <c r="W12" s="81">
        <v>29000</v>
      </c>
      <c r="X12" s="82">
        <f>+W12*8%</f>
        <v>2320</v>
      </c>
      <c r="Y12" s="83">
        <f>W12+X12</f>
        <v>31320</v>
      </c>
      <c r="Z12" s="81">
        <v>29000</v>
      </c>
      <c r="AA12" s="82">
        <f>Z12*8%</f>
        <v>2320</v>
      </c>
      <c r="AB12" s="83">
        <f>Z12+AA12</f>
        <v>31320</v>
      </c>
      <c r="AC12" s="81">
        <v>29000</v>
      </c>
      <c r="AD12" s="82">
        <f>AC12*8%</f>
        <v>2320</v>
      </c>
      <c r="AE12" s="83">
        <f>AC12+AD12</f>
        <v>31320</v>
      </c>
      <c r="AF12" s="81">
        <v>29000</v>
      </c>
      <c r="AG12" s="82">
        <f>AF12*8%</f>
        <v>2320</v>
      </c>
      <c r="AH12" s="83">
        <f>AF12+AG12</f>
        <v>31320</v>
      </c>
      <c r="AI12" s="81">
        <v>29000</v>
      </c>
      <c r="AJ12" s="82">
        <f>AI12*8%</f>
        <v>2320</v>
      </c>
      <c r="AK12" s="83">
        <f>AI12+AJ12</f>
        <v>31320</v>
      </c>
      <c r="AL12" s="93">
        <v>29000</v>
      </c>
      <c r="AM12" s="82">
        <f>AL12*8%</f>
        <v>2320</v>
      </c>
      <c r="AN12" s="83">
        <f>AL12+AM12</f>
        <v>31320</v>
      </c>
    </row>
    <row r="13" spans="2:40" ht="22.5" customHeight="1" x14ac:dyDescent="0.25">
      <c r="B13" s="78"/>
      <c r="C13" s="79"/>
      <c r="D13" s="24" t="s">
        <v>9</v>
      </c>
      <c r="E13" s="80"/>
      <c r="F13" s="81"/>
      <c r="G13" s="82"/>
      <c r="H13" s="83"/>
      <c r="I13" s="85"/>
      <c r="J13" s="88"/>
      <c r="K13" s="91"/>
      <c r="L13" s="91"/>
      <c r="M13" s="91"/>
      <c r="N13" s="91"/>
      <c r="O13" s="81"/>
      <c r="P13" s="82"/>
      <c r="Q13" s="83"/>
      <c r="R13" s="25"/>
      <c r="S13" s="25"/>
      <c r="T13" s="66"/>
      <c r="U13" s="66"/>
      <c r="V13" s="66"/>
      <c r="W13" s="81"/>
      <c r="X13" s="82"/>
      <c r="Y13" s="83"/>
      <c r="Z13" s="81"/>
      <c r="AA13" s="82"/>
      <c r="AB13" s="83"/>
      <c r="AC13" s="81"/>
      <c r="AD13" s="82"/>
      <c r="AE13" s="83"/>
      <c r="AF13" s="81"/>
      <c r="AG13" s="82"/>
      <c r="AH13" s="83"/>
      <c r="AI13" s="81"/>
      <c r="AJ13" s="82"/>
      <c r="AK13" s="83"/>
      <c r="AL13" s="93"/>
      <c r="AM13" s="82"/>
      <c r="AN13" s="83"/>
    </row>
    <row r="14" spans="2:40" ht="32.25" customHeight="1" x14ac:dyDescent="0.25">
      <c r="B14" s="78"/>
      <c r="C14" s="79"/>
      <c r="D14" s="24" t="s">
        <v>10</v>
      </c>
      <c r="E14" s="80"/>
      <c r="F14" s="81"/>
      <c r="G14" s="82"/>
      <c r="H14" s="83"/>
      <c r="I14" s="85"/>
      <c r="J14" s="88"/>
      <c r="K14" s="91"/>
      <c r="L14" s="91"/>
      <c r="M14" s="91"/>
      <c r="N14" s="91"/>
      <c r="O14" s="81"/>
      <c r="P14" s="82"/>
      <c r="Q14" s="83"/>
      <c r="R14" s="25"/>
      <c r="S14" s="25"/>
      <c r="T14" s="66"/>
      <c r="U14" s="66"/>
      <c r="V14" s="66"/>
      <c r="W14" s="81"/>
      <c r="X14" s="82"/>
      <c r="Y14" s="83"/>
      <c r="Z14" s="81"/>
      <c r="AA14" s="82"/>
      <c r="AB14" s="83"/>
      <c r="AC14" s="81"/>
      <c r="AD14" s="82"/>
      <c r="AE14" s="83"/>
      <c r="AF14" s="81"/>
      <c r="AG14" s="82"/>
      <c r="AH14" s="83"/>
      <c r="AI14" s="81"/>
      <c r="AJ14" s="82"/>
      <c r="AK14" s="83"/>
      <c r="AL14" s="93"/>
      <c r="AM14" s="82"/>
      <c r="AN14" s="83"/>
    </row>
    <row r="15" spans="2:40" x14ac:dyDescent="0.25">
      <c r="B15" s="78"/>
      <c r="C15" s="79"/>
      <c r="D15" s="24" t="s">
        <v>11</v>
      </c>
      <c r="E15" s="80"/>
      <c r="F15" s="81"/>
      <c r="G15" s="82"/>
      <c r="H15" s="83"/>
      <c r="I15" s="85"/>
      <c r="J15" s="88"/>
      <c r="K15" s="91"/>
      <c r="L15" s="91"/>
      <c r="M15" s="91"/>
      <c r="N15" s="91"/>
      <c r="O15" s="81"/>
      <c r="P15" s="82"/>
      <c r="Q15" s="83"/>
      <c r="R15" s="25"/>
      <c r="S15" s="25"/>
      <c r="T15" s="66"/>
      <c r="U15" s="66"/>
      <c r="V15" s="66"/>
      <c r="W15" s="81"/>
      <c r="X15" s="82"/>
      <c r="Y15" s="83"/>
      <c r="Z15" s="81"/>
      <c r="AA15" s="82"/>
      <c r="AB15" s="83"/>
      <c r="AC15" s="81"/>
      <c r="AD15" s="82"/>
      <c r="AE15" s="83"/>
      <c r="AF15" s="81"/>
      <c r="AG15" s="82"/>
      <c r="AH15" s="83"/>
      <c r="AI15" s="81"/>
      <c r="AJ15" s="82"/>
      <c r="AK15" s="83"/>
      <c r="AL15" s="93"/>
      <c r="AM15" s="82"/>
      <c r="AN15" s="83"/>
    </row>
    <row r="16" spans="2:40" x14ac:dyDescent="0.25">
      <c r="B16" s="78"/>
      <c r="C16" s="79"/>
      <c r="D16" s="24" t="s">
        <v>12</v>
      </c>
      <c r="E16" s="80"/>
      <c r="F16" s="81"/>
      <c r="G16" s="82"/>
      <c r="H16" s="83"/>
      <c r="I16" s="85"/>
      <c r="J16" s="88"/>
      <c r="K16" s="91"/>
      <c r="L16" s="91"/>
      <c r="M16" s="91"/>
      <c r="N16" s="91"/>
      <c r="O16" s="81"/>
      <c r="P16" s="82"/>
      <c r="Q16" s="83"/>
      <c r="R16" s="25"/>
      <c r="S16" s="25"/>
      <c r="T16" s="66"/>
      <c r="U16" s="66"/>
      <c r="V16" s="66"/>
      <c r="W16" s="81"/>
      <c r="X16" s="82"/>
      <c r="Y16" s="83"/>
      <c r="Z16" s="81"/>
      <c r="AA16" s="82"/>
      <c r="AB16" s="83"/>
      <c r="AC16" s="81"/>
      <c r="AD16" s="82"/>
      <c r="AE16" s="83"/>
      <c r="AF16" s="81"/>
      <c r="AG16" s="82"/>
      <c r="AH16" s="83"/>
      <c r="AI16" s="81"/>
      <c r="AJ16" s="82"/>
      <c r="AK16" s="83"/>
      <c r="AL16" s="93"/>
      <c r="AM16" s="82"/>
      <c r="AN16" s="83"/>
    </row>
    <row r="17" spans="2:40" ht="78.75" customHeight="1" x14ac:dyDescent="0.25">
      <c r="B17" s="78"/>
      <c r="C17" s="79"/>
      <c r="D17" s="24" t="s">
        <v>13</v>
      </c>
      <c r="E17" s="80"/>
      <c r="F17" s="81"/>
      <c r="G17" s="82"/>
      <c r="H17" s="83"/>
      <c r="I17" s="86"/>
      <c r="J17" s="89"/>
      <c r="K17" s="92"/>
      <c r="L17" s="92"/>
      <c r="M17" s="92"/>
      <c r="N17" s="92"/>
      <c r="O17" s="81"/>
      <c r="P17" s="82"/>
      <c r="Q17" s="83"/>
      <c r="R17" s="25"/>
      <c r="S17" s="25"/>
      <c r="T17" s="66"/>
      <c r="U17" s="66"/>
      <c r="V17" s="66"/>
      <c r="W17" s="81"/>
      <c r="X17" s="82"/>
      <c r="Y17" s="83"/>
      <c r="Z17" s="81"/>
      <c r="AA17" s="82"/>
      <c r="AB17" s="83"/>
      <c r="AC17" s="81"/>
      <c r="AD17" s="82"/>
      <c r="AE17" s="83"/>
      <c r="AF17" s="81"/>
      <c r="AG17" s="82"/>
      <c r="AH17" s="83"/>
      <c r="AI17" s="81"/>
      <c r="AJ17" s="82"/>
      <c r="AK17" s="83"/>
      <c r="AL17" s="93"/>
      <c r="AM17" s="82"/>
      <c r="AN17" s="83"/>
    </row>
    <row r="18" spans="2:40" ht="56.25" customHeight="1" x14ac:dyDescent="0.25">
      <c r="B18" s="78">
        <v>2</v>
      </c>
      <c r="C18" s="79" t="s">
        <v>15</v>
      </c>
      <c r="D18" s="24" t="s">
        <v>16</v>
      </c>
      <c r="E18" s="80" t="s">
        <v>14</v>
      </c>
      <c r="F18" s="81">
        <v>31000</v>
      </c>
      <c r="G18" s="82">
        <v>2320</v>
      </c>
      <c r="H18" s="83">
        <f>F18+G18</f>
        <v>33320</v>
      </c>
      <c r="I18" s="84">
        <v>11945.69</v>
      </c>
      <c r="J18" s="87">
        <v>13439</v>
      </c>
      <c r="K18" s="90">
        <f>+I18+J18</f>
        <v>25384.690000000002</v>
      </c>
      <c r="L18" s="90">
        <f>+K18/2</f>
        <v>12692.345000000001</v>
      </c>
      <c r="M18" s="90">
        <f>+L18*6.9%</f>
        <v>875.7718050000002</v>
      </c>
      <c r="N18" s="90">
        <f>+M18+L18</f>
        <v>13568.116805000001</v>
      </c>
      <c r="O18" s="81">
        <v>31000</v>
      </c>
      <c r="P18" s="82">
        <f>O18*19%</f>
        <v>5890</v>
      </c>
      <c r="Q18" s="83">
        <f>O18+P18</f>
        <v>36890</v>
      </c>
      <c r="R18" s="25">
        <f>+Q18+N18</f>
        <v>50458.116804999998</v>
      </c>
      <c r="S18" s="25">
        <f>+R18/2</f>
        <v>25229.058402499999</v>
      </c>
      <c r="T18" s="70">
        <v>25229</v>
      </c>
      <c r="U18" s="66">
        <f>+T18*8%</f>
        <v>2018.32</v>
      </c>
      <c r="V18" s="66">
        <f>+U18+T18</f>
        <v>27247.32</v>
      </c>
      <c r="W18" s="81">
        <v>31000</v>
      </c>
      <c r="X18" s="82">
        <f>+W18*8%</f>
        <v>2480</v>
      </c>
      <c r="Y18" s="83">
        <f>W18+X18</f>
        <v>33480</v>
      </c>
      <c r="Z18" s="81">
        <v>31000</v>
      </c>
      <c r="AA18" s="82">
        <f>+Z18*8%</f>
        <v>2480</v>
      </c>
      <c r="AB18" s="83">
        <f>Z18+AA18</f>
        <v>33480</v>
      </c>
      <c r="AC18" s="81">
        <v>31000</v>
      </c>
      <c r="AD18" s="82">
        <f>AC18*8%</f>
        <v>2480</v>
      </c>
      <c r="AE18" s="83">
        <f>AC18+AD18</f>
        <v>33480</v>
      </c>
      <c r="AF18" s="81">
        <v>31000</v>
      </c>
      <c r="AG18" s="82">
        <f>+AF18*8%</f>
        <v>2480</v>
      </c>
      <c r="AH18" s="83">
        <f>AF18+AG18</f>
        <v>33480</v>
      </c>
      <c r="AI18" s="81">
        <v>31000</v>
      </c>
      <c r="AJ18" s="82">
        <f>AI18*8%</f>
        <v>2480</v>
      </c>
      <c r="AK18" s="83">
        <f>AI18+AJ18</f>
        <v>33480</v>
      </c>
      <c r="AL18" s="93">
        <v>31000</v>
      </c>
      <c r="AM18" s="82">
        <f>AL18*8%</f>
        <v>2480</v>
      </c>
      <c r="AN18" s="83">
        <f>AL18+AM18</f>
        <v>33480</v>
      </c>
    </row>
    <row r="19" spans="2:40" ht="45" customHeight="1" x14ac:dyDescent="0.25">
      <c r="B19" s="78"/>
      <c r="C19" s="79"/>
      <c r="D19" s="24" t="s">
        <v>17</v>
      </c>
      <c r="E19" s="80"/>
      <c r="F19" s="81"/>
      <c r="G19" s="82"/>
      <c r="H19" s="80"/>
      <c r="I19" s="85"/>
      <c r="J19" s="88"/>
      <c r="K19" s="91"/>
      <c r="L19" s="91"/>
      <c r="M19" s="91"/>
      <c r="N19" s="91"/>
      <c r="O19" s="81"/>
      <c r="P19" s="82"/>
      <c r="Q19" s="80"/>
      <c r="R19" s="26"/>
      <c r="S19" s="26"/>
      <c r="T19" s="67"/>
      <c r="U19" s="67"/>
      <c r="V19" s="67"/>
      <c r="W19" s="81"/>
      <c r="X19" s="82"/>
      <c r="Y19" s="80"/>
      <c r="Z19" s="81"/>
      <c r="AA19" s="82"/>
      <c r="AB19" s="80"/>
      <c r="AC19" s="81"/>
      <c r="AD19" s="82"/>
      <c r="AE19" s="80"/>
      <c r="AF19" s="81"/>
      <c r="AG19" s="82"/>
      <c r="AH19" s="80"/>
      <c r="AI19" s="81"/>
      <c r="AJ19" s="82"/>
      <c r="AK19" s="80"/>
      <c r="AL19" s="93"/>
      <c r="AM19" s="82"/>
      <c r="AN19" s="80"/>
    </row>
    <row r="20" spans="2:40" x14ac:dyDescent="0.25">
      <c r="B20" s="78"/>
      <c r="C20" s="79"/>
      <c r="D20" s="24" t="s">
        <v>18</v>
      </c>
      <c r="E20" s="80"/>
      <c r="F20" s="81"/>
      <c r="G20" s="82"/>
      <c r="H20" s="80"/>
      <c r="I20" s="85"/>
      <c r="J20" s="88"/>
      <c r="K20" s="91"/>
      <c r="L20" s="91"/>
      <c r="M20" s="91"/>
      <c r="N20" s="91"/>
      <c r="O20" s="81"/>
      <c r="P20" s="82"/>
      <c r="Q20" s="80"/>
      <c r="R20" s="26"/>
      <c r="S20" s="26"/>
      <c r="T20" s="67"/>
      <c r="U20" s="67"/>
      <c r="V20" s="67"/>
      <c r="W20" s="81"/>
      <c r="X20" s="82"/>
      <c r="Y20" s="80"/>
      <c r="Z20" s="81"/>
      <c r="AA20" s="82"/>
      <c r="AB20" s="80"/>
      <c r="AC20" s="81"/>
      <c r="AD20" s="82"/>
      <c r="AE20" s="80"/>
      <c r="AF20" s="81"/>
      <c r="AG20" s="82"/>
      <c r="AH20" s="80"/>
      <c r="AI20" s="81"/>
      <c r="AJ20" s="82"/>
      <c r="AK20" s="80"/>
      <c r="AL20" s="93"/>
      <c r="AM20" s="82"/>
      <c r="AN20" s="80"/>
    </row>
    <row r="21" spans="2:40" x14ac:dyDescent="0.25">
      <c r="B21" s="78"/>
      <c r="C21" s="79"/>
      <c r="D21" s="24" t="s">
        <v>12</v>
      </c>
      <c r="E21" s="80"/>
      <c r="F21" s="81"/>
      <c r="G21" s="82"/>
      <c r="H21" s="80"/>
      <c r="I21" s="85"/>
      <c r="J21" s="88"/>
      <c r="K21" s="91"/>
      <c r="L21" s="91"/>
      <c r="M21" s="91"/>
      <c r="N21" s="91"/>
      <c r="O21" s="81"/>
      <c r="P21" s="82"/>
      <c r="Q21" s="80"/>
      <c r="R21" s="26"/>
      <c r="S21" s="26"/>
      <c r="T21" s="67"/>
      <c r="U21" s="67"/>
      <c r="V21" s="67"/>
      <c r="W21" s="81"/>
      <c r="X21" s="82"/>
      <c r="Y21" s="80"/>
      <c r="Z21" s="81"/>
      <c r="AA21" s="82"/>
      <c r="AB21" s="80"/>
      <c r="AC21" s="81"/>
      <c r="AD21" s="82"/>
      <c r="AE21" s="80"/>
      <c r="AF21" s="81"/>
      <c r="AG21" s="82"/>
      <c r="AH21" s="80"/>
      <c r="AI21" s="81"/>
      <c r="AJ21" s="82"/>
      <c r="AK21" s="80"/>
      <c r="AL21" s="93"/>
      <c r="AM21" s="82"/>
      <c r="AN21" s="80"/>
    </row>
    <row r="22" spans="2:40" ht="75.75" customHeight="1" x14ac:dyDescent="0.25">
      <c r="B22" s="78"/>
      <c r="C22" s="79"/>
      <c r="D22" s="24" t="s">
        <v>13</v>
      </c>
      <c r="E22" s="80"/>
      <c r="F22" s="81"/>
      <c r="G22" s="82"/>
      <c r="H22" s="80"/>
      <c r="I22" s="86"/>
      <c r="J22" s="89"/>
      <c r="K22" s="92"/>
      <c r="L22" s="92"/>
      <c r="M22" s="92"/>
      <c r="N22" s="92"/>
      <c r="O22" s="81"/>
      <c r="P22" s="82"/>
      <c r="Q22" s="80"/>
      <c r="R22" s="26"/>
      <c r="S22" s="26"/>
      <c r="T22" s="67"/>
      <c r="U22" s="67"/>
      <c r="V22" s="67"/>
      <c r="W22" s="81"/>
      <c r="X22" s="82"/>
      <c r="Y22" s="80"/>
      <c r="Z22" s="81"/>
      <c r="AA22" s="82"/>
      <c r="AB22" s="80"/>
      <c r="AC22" s="81"/>
      <c r="AD22" s="82"/>
      <c r="AE22" s="80"/>
      <c r="AF22" s="81"/>
      <c r="AG22" s="82"/>
      <c r="AH22" s="80"/>
      <c r="AI22" s="81"/>
      <c r="AJ22" s="82"/>
      <c r="AK22" s="80"/>
      <c r="AL22" s="93"/>
      <c r="AM22" s="82"/>
      <c r="AN22" s="80"/>
    </row>
    <row r="23" spans="2:40" ht="56.25" customHeight="1" x14ac:dyDescent="0.25">
      <c r="B23" s="78">
        <v>3</v>
      </c>
      <c r="C23" s="79" t="s">
        <v>19</v>
      </c>
      <c r="D23" s="24" t="s">
        <v>20</v>
      </c>
      <c r="E23" s="80" t="s">
        <v>14</v>
      </c>
      <c r="F23" s="81">
        <v>32000</v>
      </c>
      <c r="G23" s="82">
        <v>2320</v>
      </c>
      <c r="H23" s="83">
        <f>F23+G23</f>
        <v>34320</v>
      </c>
      <c r="I23" s="84">
        <v>13423.71</v>
      </c>
      <c r="J23" s="87">
        <v>15102</v>
      </c>
      <c r="K23" s="90">
        <f>+J23+I23</f>
        <v>28525.71</v>
      </c>
      <c r="L23" s="90">
        <f>+K23/2</f>
        <v>14262.855</v>
      </c>
      <c r="M23" s="90">
        <f>+L23*6.9%</f>
        <v>984.13699500000007</v>
      </c>
      <c r="N23" s="90">
        <f>+M23+L23</f>
        <v>15246.991995</v>
      </c>
      <c r="O23" s="81">
        <v>32000</v>
      </c>
      <c r="P23" s="82">
        <f>O23*19%</f>
        <v>6080</v>
      </c>
      <c r="Q23" s="83">
        <f>O23+P23</f>
        <v>38080</v>
      </c>
      <c r="R23" s="25">
        <f>+Q23+N23</f>
        <v>53326.991995000004</v>
      </c>
      <c r="S23" s="25">
        <f>+R23/2</f>
        <v>26663.495997500002</v>
      </c>
      <c r="T23" s="66">
        <v>26663</v>
      </c>
      <c r="U23" s="66">
        <f>+T23*8%</f>
        <v>2133.04</v>
      </c>
      <c r="V23" s="66">
        <f>+U23+T23</f>
        <v>28796.04</v>
      </c>
      <c r="W23" s="81">
        <v>32000</v>
      </c>
      <c r="X23" s="82">
        <f>+W23*8%</f>
        <v>2560</v>
      </c>
      <c r="Y23" s="83">
        <f>W23+X23</f>
        <v>34560</v>
      </c>
      <c r="Z23" s="81">
        <v>32000</v>
      </c>
      <c r="AA23" s="82">
        <f>+Z23*8%</f>
        <v>2560</v>
      </c>
      <c r="AB23" s="83">
        <f>Z23+AA23</f>
        <v>34560</v>
      </c>
      <c r="AC23" s="81">
        <v>32000</v>
      </c>
      <c r="AD23" s="82">
        <f>AC23*8%</f>
        <v>2560</v>
      </c>
      <c r="AE23" s="83">
        <f>AC23+AD23</f>
        <v>34560</v>
      </c>
      <c r="AF23" s="81">
        <v>32000</v>
      </c>
      <c r="AG23" s="82">
        <f>AF23*8%</f>
        <v>2560</v>
      </c>
      <c r="AH23" s="83">
        <f>AF23+AG23</f>
        <v>34560</v>
      </c>
      <c r="AI23" s="81">
        <v>32000</v>
      </c>
      <c r="AJ23" s="82">
        <f>AI23*8%</f>
        <v>2560</v>
      </c>
      <c r="AK23" s="83">
        <f>AI23+AJ23</f>
        <v>34560</v>
      </c>
      <c r="AL23" s="93">
        <v>32000</v>
      </c>
      <c r="AM23" s="82">
        <f>AL23*8%</f>
        <v>2560</v>
      </c>
      <c r="AN23" s="83">
        <f>AL23+AM23</f>
        <v>34560</v>
      </c>
    </row>
    <row r="24" spans="2:40" ht="22.5" customHeight="1" x14ac:dyDescent="0.25">
      <c r="B24" s="78"/>
      <c r="C24" s="79"/>
      <c r="D24" s="24" t="s">
        <v>21</v>
      </c>
      <c r="E24" s="80"/>
      <c r="F24" s="81"/>
      <c r="G24" s="82"/>
      <c r="H24" s="80"/>
      <c r="I24" s="85"/>
      <c r="J24" s="88"/>
      <c r="K24" s="91"/>
      <c r="L24" s="91"/>
      <c r="M24" s="91"/>
      <c r="N24" s="91"/>
      <c r="O24" s="81"/>
      <c r="P24" s="82"/>
      <c r="Q24" s="80"/>
      <c r="R24" s="26"/>
      <c r="S24" s="26"/>
      <c r="T24" s="67"/>
      <c r="U24" s="67"/>
      <c r="V24" s="67"/>
      <c r="W24" s="81"/>
      <c r="X24" s="82"/>
      <c r="Y24" s="80"/>
      <c r="Z24" s="81"/>
      <c r="AA24" s="82"/>
      <c r="AB24" s="80"/>
      <c r="AC24" s="81"/>
      <c r="AD24" s="82"/>
      <c r="AE24" s="80"/>
      <c r="AF24" s="81"/>
      <c r="AG24" s="82"/>
      <c r="AH24" s="80"/>
      <c r="AI24" s="81"/>
      <c r="AJ24" s="82"/>
      <c r="AK24" s="80"/>
      <c r="AL24" s="93"/>
      <c r="AM24" s="82"/>
      <c r="AN24" s="80"/>
    </row>
    <row r="25" spans="2:40" ht="22.5" x14ac:dyDescent="0.25">
      <c r="B25" s="78"/>
      <c r="C25" s="79"/>
      <c r="D25" s="24" t="s">
        <v>22</v>
      </c>
      <c r="E25" s="80"/>
      <c r="F25" s="81"/>
      <c r="G25" s="82"/>
      <c r="H25" s="80"/>
      <c r="I25" s="85"/>
      <c r="J25" s="88"/>
      <c r="K25" s="91"/>
      <c r="L25" s="91"/>
      <c r="M25" s="91"/>
      <c r="N25" s="91"/>
      <c r="O25" s="81"/>
      <c r="P25" s="82"/>
      <c r="Q25" s="80"/>
      <c r="R25" s="26"/>
      <c r="S25" s="26"/>
      <c r="T25" s="67"/>
      <c r="U25" s="67"/>
      <c r="V25" s="67"/>
      <c r="W25" s="81"/>
      <c r="X25" s="82"/>
      <c r="Y25" s="80"/>
      <c r="Z25" s="81"/>
      <c r="AA25" s="82"/>
      <c r="AB25" s="80"/>
      <c r="AC25" s="81"/>
      <c r="AD25" s="82"/>
      <c r="AE25" s="80"/>
      <c r="AF25" s="81"/>
      <c r="AG25" s="82"/>
      <c r="AH25" s="80"/>
      <c r="AI25" s="81"/>
      <c r="AJ25" s="82"/>
      <c r="AK25" s="80"/>
      <c r="AL25" s="93"/>
      <c r="AM25" s="82"/>
      <c r="AN25" s="80"/>
    </row>
    <row r="26" spans="2:40" x14ac:dyDescent="0.25">
      <c r="B26" s="78"/>
      <c r="C26" s="79"/>
      <c r="D26" s="24" t="s">
        <v>23</v>
      </c>
      <c r="E26" s="80"/>
      <c r="F26" s="81"/>
      <c r="G26" s="82"/>
      <c r="H26" s="80"/>
      <c r="I26" s="85"/>
      <c r="J26" s="88"/>
      <c r="K26" s="91"/>
      <c r="L26" s="91"/>
      <c r="M26" s="91"/>
      <c r="N26" s="91"/>
      <c r="O26" s="81"/>
      <c r="P26" s="82"/>
      <c r="Q26" s="80"/>
      <c r="R26" s="26"/>
      <c r="S26" s="26"/>
      <c r="T26" s="67"/>
      <c r="U26" s="67"/>
      <c r="V26" s="67"/>
      <c r="W26" s="81"/>
      <c r="X26" s="82"/>
      <c r="Y26" s="80"/>
      <c r="Z26" s="81"/>
      <c r="AA26" s="82"/>
      <c r="AB26" s="80"/>
      <c r="AC26" s="81"/>
      <c r="AD26" s="82"/>
      <c r="AE26" s="80"/>
      <c r="AF26" s="81"/>
      <c r="AG26" s="82"/>
      <c r="AH26" s="80"/>
      <c r="AI26" s="81"/>
      <c r="AJ26" s="82"/>
      <c r="AK26" s="80"/>
      <c r="AL26" s="93"/>
      <c r="AM26" s="82"/>
      <c r="AN26" s="80"/>
    </row>
    <row r="27" spans="2:40" x14ac:dyDescent="0.25">
      <c r="B27" s="78"/>
      <c r="C27" s="79"/>
      <c r="D27" s="24" t="s">
        <v>24</v>
      </c>
      <c r="E27" s="80"/>
      <c r="F27" s="81"/>
      <c r="G27" s="82"/>
      <c r="H27" s="80"/>
      <c r="I27" s="85"/>
      <c r="J27" s="88"/>
      <c r="K27" s="91"/>
      <c r="L27" s="91"/>
      <c r="M27" s="91"/>
      <c r="N27" s="91"/>
      <c r="O27" s="81"/>
      <c r="P27" s="82"/>
      <c r="Q27" s="80"/>
      <c r="R27" s="26"/>
      <c r="S27" s="26"/>
      <c r="T27" s="67"/>
      <c r="U27" s="67"/>
      <c r="V27" s="67"/>
      <c r="W27" s="81"/>
      <c r="X27" s="82"/>
      <c r="Y27" s="80"/>
      <c r="Z27" s="81"/>
      <c r="AA27" s="82"/>
      <c r="AB27" s="80"/>
      <c r="AC27" s="81"/>
      <c r="AD27" s="82"/>
      <c r="AE27" s="80"/>
      <c r="AF27" s="81"/>
      <c r="AG27" s="82"/>
      <c r="AH27" s="80"/>
      <c r="AI27" s="81"/>
      <c r="AJ27" s="82"/>
      <c r="AK27" s="80"/>
      <c r="AL27" s="93"/>
      <c r="AM27" s="82"/>
      <c r="AN27" s="80"/>
    </row>
    <row r="28" spans="2:40" x14ac:dyDescent="0.25">
      <c r="B28" s="78"/>
      <c r="C28" s="79"/>
      <c r="D28" s="24" t="s">
        <v>12</v>
      </c>
      <c r="E28" s="80"/>
      <c r="F28" s="81"/>
      <c r="G28" s="82"/>
      <c r="H28" s="80"/>
      <c r="I28" s="85"/>
      <c r="J28" s="88"/>
      <c r="K28" s="91"/>
      <c r="L28" s="91"/>
      <c r="M28" s="91"/>
      <c r="N28" s="91"/>
      <c r="O28" s="81"/>
      <c r="P28" s="82"/>
      <c r="Q28" s="80"/>
      <c r="R28" s="26"/>
      <c r="S28" s="26"/>
      <c r="T28" s="67"/>
      <c r="U28" s="67"/>
      <c r="V28" s="67"/>
      <c r="W28" s="81"/>
      <c r="X28" s="82"/>
      <c r="Y28" s="80"/>
      <c r="Z28" s="81"/>
      <c r="AA28" s="82"/>
      <c r="AB28" s="80"/>
      <c r="AC28" s="81"/>
      <c r="AD28" s="82"/>
      <c r="AE28" s="80"/>
      <c r="AF28" s="81"/>
      <c r="AG28" s="82"/>
      <c r="AH28" s="80"/>
      <c r="AI28" s="81"/>
      <c r="AJ28" s="82"/>
      <c r="AK28" s="80"/>
      <c r="AL28" s="93"/>
      <c r="AM28" s="82"/>
      <c r="AN28" s="80"/>
    </row>
    <row r="29" spans="2:40" ht="79.5" customHeight="1" x14ac:dyDescent="0.25">
      <c r="B29" s="78"/>
      <c r="C29" s="79"/>
      <c r="D29" s="24" t="s">
        <v>13</v>
      </c>
      <c r="E29" s="80"/>
      <c r="F29" s="81"/>
      <c r="G29" s="82"/>
      <c r="H29" s="80"/>
      <c r="I29" s="86"/>
      <c r="J29" s="89"/>
      <c r="K29" s="92"/>
      <c r="L29" s="92"/>
      <c r="M29" s="92"/>
      <c r="N29" s="92"/>
      <c r="O29" s="81"/>
      <c r="P29" s="82"/>
      <c r="Q29" s="80"/>
      <c r="R29" s="26"/>
      <c r="S29" s="26"/>
      <c r="T29" s="67"/>
      <c r="U29" s="67"/>
      <c r="V29" s="67"/>
      <c r="W29" s="81"/>
      <c r="X29" s="82"/>
      <c r="Y29" s="80"/>
      <c r="Z29" s="81"/>
      <c r="AA29" s="82"/>
      <c r="AB29" s="80"/>
      <c r="AC29" s="81"/>
      <c r="AD29" s="82"/>
      <c r="AE29" s="80"/>
      <c r="AF29" s="81"/>
      <c r="AG29" s="82"/>
      <c r="AH29" s="80"/>
      <c r="AI29" s="81"/>
      <c r="AJ29" s="82"/>
      <c r="AK29" s="80"/>
      <c r="AL29" s="93"/>
      <c r="AM29" s="82"/>
      <c r="AN29" s="80"/>
    </row>
    <row r="30" spans="2:40" ht="94.5" customHeight="1" x14ac:dyDescent="0.25">
      <c r="B30" s="78">
        <v>4</v>
      </c>
      <c r="C30" s="79" t="s">
        <v>25</v>
      </c>
      <c r="D30" s="24" t="s">
        <v>20</v>
      </c>
      <c r="E30" s="80" t="s">
        <v>14</v>
      </c>
      <c r="F30" s="81">
        <v>37000</v>
      </c>
      <c r="G30" s="82">
        <v>2320</v>
      </c>
      <c r="H30" s="83">
        <f>F30+G30</f>
        <v>39320</v>
      </c>
      <c r="I30" s="84">
        <v>15083.96</v>
      </c>
      <c r="J30" s="87">
        <v>16969</v>
      </c>
      <c r="K30" s="90">
        <f>+J30+I30</f>
        <v>32052.959999999999</v>
      </c>
      <c r="L30" s="90">
        <f>+K30/2</f>
        <v>16026.48</v>
      </c>
      <c r="M30" s="90">
        <f>+L30*6.9%</f>
        <v>1105.8271200000001</v>
      </c>
      <c r="N30" s="90">
        <f>+M30+L30</f>
        <v>17132.307120000001</v>
      </c>
      <c r="O30" s="81">
        <v>37000</v>
      </c>
      <c r="P30" s="82">
        <f>O30*19%</f>
        <v>7030</v>
      </c>
      <c r="Q30" s="83">
        <f>O30+P30</f>
        <v>44030</v>
      </c>
      <c r="R30" s="25">
        <f>+Q30+N30</f>
        <v>61162.307119999998</v>
      </c>
      <c r="S30" s="25">
        <f>+R30/2</f>
        <v>30581.153559999999</v>
      </c>
      <c r="T30" s="66">
        <v>30581</v>
      </c>
      <c r="U30" s="66">
        <f>+T30*8%</f>
        <v>2446.48</v>
      </c>
      <c r="V30" s="66">
        <f>+U30+T30</f>
        <v>33027.480000000003</v>
      </c>
      <c r="W30" s="81">
        <v>37000</v>
      </c>
      <c r="X30" s="82">
        <f>+W30*8%</f>
        <v>2960</v>
      </c>
      <c r="Y30" s="83">
        <f>W30+X30</f>
        <v>39960</v>
      </c>
      <c r="Z30" s="81">
        <v>37000</v>
      </c>
      <c r="AA30" s="82">
        <f>+Z30*8%</f>
        <v>2960</v>
      </c>
      <c r="AB30" s="83">
        <f>Z30+AA30</f>
        <v>39960</v>
      </c>
      <c r="AC30" s="81">
        <v>37000</v>
      </c>
      <c r="AD30" s="82">
        <f>AC30*8%</f>
        <v>2960</v>
      </c>
      <c r="AE30" s="83">
        <f>AC30+AD30</f>
        <v>39960</v>
      </c>
      <c r="AF30" s="81">
        <v>37000</v>
      </c>
      <c r="AG30" s="82">
        <f>AF30*8%</f>
        <v>2960</v>
      </c>
      <c r="AH30" s="83">
        <f>AF30+AG30</f>
        <v>39960</v>
      </c>
      <c r="AI30" s="81">
        <v>37000</v>
      </c>
      <c r="AJ30" s="82">
        <f>AI30*8%</f>
        <v>2960</v>
      </c>
      <c r="AK30" s="83">
        <f>AI30+AJ30</f>
        <v>39960</v>
      </c>
      <c r="AL30" s="93">
        <v>37000</v>
      </c>
      <c r="AM30" s="82">
        <f>AL30*8%</f>
        <v>2960</v>
      </c>
      <c r="AN30" s="83">
        <f>AL30+AM30</f>
        <v>39960</v>
      </c>
    </row>
    <row r="31" spans="2:40" ht="22.5" customHeight="1" x14ac:dyDescent="0.25">
      <c r="B31" s="78"/>
      <c r="C31" s="79"/>
      <c r="D31" s="24" t="s">
        <v>26</v>
      </c>
      <c r="E31" s="80"/>
      <c r="F31" s="81"/>
      <c r="G31" s="82"/>
      <c r="H31" s="80"/>
      <c r="I31" s="85"/>
      <c r="J31" s="88"/>
      <c r="K31" s="91"/>
      <c r="L31" s="91"/>
      <c r="M31" s="91"/>
      <c r="N31" s="91"/>
      <c r="O31" s="81"/>
      <c r="P31" s="82"/>
      <c r="Q31" s="80"/>
      <c r="R31" s="26"/>
      <c r="S31" s="26"/>
      <c r="T31" s="67"/>
      <c r="U31" s="67"/>
      <c r="V31" s="67"/>
      <c r="W31" s="81"/>
      <c r="X31" s="82"/>
      <c r="Y31" s="80"/>
      <c r="Z31" s="81"/>
      <c r="AA31" s="82"/>
      <c r="AB31" s="80"/>
      <c r="AC31" s="81"/>
      <c r="AD31" s="82"/>
      <c r="AE31" s="80"/>
      <c r="AF31" s="81"/>
      <c r="AG31" s="82"/>
      <c r="AH31" s="80"/>
      <c r="AI31" s="81"/>
      <c r="AJ31" s="82"/>
      <c r="AK31" s="80"/>
      <c r="AL31" s="93"/>
      <c r="AM31" s="82"/>
      <c r="AN31" s="80"/>
    </row>
    <row r="32" spans="2:40" ht="22.5" customHeight="1" x14ac:dyDescent="0.25">
      <c r="B32" s="78"/>
      <c r="C32" s="79"/>
      <c r="D32" s="24" t="s">
        <v>27</v>
      </c>
      <c r="E32" s="80"/>
      <c r="F32" s="81"/>
      <c r="G32" s="82"/>
      <c r="H32" s="80"/>
      <c r="I32" s="85"/>
      <c r="J32" s="88"/>
      <c r="K32" s="91"/>
      <c r="L32" s="91"/>
      <c r="M32" s="91"/>
      <c r="N32" s="91"/>
      <c r="O32" s="81"/>
      <c r="P32" s="82"/>
      <c r="Q32" s="80"/>
      <c r="R32" s="26"/>
      <c r="S32" s="26"/>
      <c r="T32" s="67"/>
      <c r="U32" s="67"/>
      <c r="V32" s="67"/>
      <c r="W32" s="81"/>
      <c r="X32" s="82"/>
      <c r="Y32" s="80"/>
      <c r="Z32" s="81"/>
      <c r="AA32" s="82"/>
      <c r="AB32" s="80"/>
      <c r="AC32" s="81"/>
      <c r="AD32" s="82"/>
      <c r="AE32" s="80"/>
      <c r="AF32" s="81"/>
      <c r="AG32" s="82"/>
      <c r="AH32" s="80"/>
      <c r="AI32" s="81"/>
      <c r="AJ32" s="82"/>
      <c r="AK32" s="80"/>
      <c r="AL32" s="93"/>
      <c r="AM32" s="82"/>
      <c r="AN32" s="80"/>
    </row>
    <row r="33" spans="2:40" x14ac:dyDescent="0.25">
      <c r="B33" s="78"/>
      <c r="C33" s="79"/>
      <c r="D33" s="24" t="s">
        <v>23</v>
      </c>
      <c r="E33" s="80"/>
      <c r="F33" s="81"/>
      <c r="G33" s="82"/>
      <c r="H33" s="80"/>
      <c r="I33" s="85"/>
      <c r="J33" s="88"/>
      <c r="K33" s="91"/>
      <c r="L33" s="91"/>
      <c r="M33" s="91"/>
      <c r="N33" s="91"/>
      <c r="O33" s="81"/>
      <c r="P33" s="82"/>
      <c r="Q33" s="80"/>
      <c r="R33" s="26"/>
      <c r="S33" s="26"/>
      <c r="T33" s="67"/>
      <c r="U33" s="67"/>
      <c r="V33" s="67"/>
      <c r="W33" s="81"/>
      <c r="X33" s="82"/>
      <c r="Y33" s="80"/>
      <c r="Z33" s="81"/>
      <c r="AA33" s="82"/>
      <c r="AB33" s="80"/>
      <c r="AC33" s="81"/>
      <c r="AD33" s="82"/>
      <c r="AE33" s="80"/>
      <c r="AF33" s="81"/>
      <c r="AG33" s="82"/>
      <c r="AH33" s="80"/>
      <c r="AI33" s="81"/>
      <c r="AJ33" s="82"/>
      <c r="AK33" s="80"/>
      <c r="AL33" s="93"/>
      <c r="AM33" s="82"/>
      <c r="AN33" s="80"/>
    </row>
    <row r="34" spans="2:40" x14ac:dyDescent="0.25">
      <c r="B34" s="78"/>
      <c r="C34" s="79"/>
      <c r="D34" s="24" t="s">
        <v>24</v>
      </c>
      <c r="E34" s="80"/>
      <c r="F34" s="81"/>
      <c r="G34" s="82"/>
      <c r="H34" s="80"/>
      <c r="I34" s="85"/>
      <c r="J34" s="88"/>
      <c r="K34" s="91"/>
      <c r="L34" s="91"/>
      <c r="M34" s="91"/>
      <c r="N34" s="91"/>
      <c r="O34" s="81"/>
      <c r="P34" s="82"/>
      <c r="Q34" s="80"/>
      <c r="R34" s="26"/>
      <c r="S34" s="26"/>
      <c r="T34" s="67"/>
      <c r="U34" s="67"/>
      <c r="V34" s="67"/>
      <c r="W34" s="81"/>
      <c r="X34" s="82"/>
      <c r="Y34" s="80"/>
      <c r="Z34" s="81"/>
      <c r="AA34" s="82"/>
      <c r="AB34" s="80"/>
      <c r="AC34" s="81"/>
      <c r="AD34" s="82"/>
      <c r="AE34" s="80"/>
      <c r="AF34" s="81"/>
      <c r="AG34" s="82"/>
      <c r="AH34" s="80"/>
      <c r="AI34" s="81"/>
      <c r="AJ34" s="82"/>
      <c r="AK34" s="80"/>
      <c r="AL34" s="93"/>
      <c r="AM34" s="82"/>
      <c r="AN34" s="80"/>
    </row>
    <row r="35" spans="2:40" x14ac:dyDescent="0.25">
      <c r="B35" s="78"/>
      <c r="C35" s="79"/>
      <c r="D35" s="24" t="s">
        <v>28</v>
      </c>
      <c r="E35" s="80"/>
      <c r="F35" s="81"/>
      <c r="G35" s="82"/>
      <c r="H35" s="80"/>
      <c r="I35" s="85"/>
      <c r="J35" s="88"/>
      <c r="K35" s="91"/>
      <c r="L35" s="91"/>
      <c r="M35" s="91"/>
      <c r="N35" s="91"/>
      <c r="O35" s="81"/>
      <c r="P35" s="82"/>
      <c r="Q35" s="80"/>
      <c r="R35" s="26"/>
      <c r="S35" s="26"/>
      <c r="T35" s="67"/>
      <c r="U35" s="67"/>
      <c r="V35" s="67"/>
      <c r="W35" s="81"/>
      <c r="X35" s="82"/>
      <c r="Y35" s="80"/>
      <c r="Z35" s="81"/>
      <c r="AA35" s="82"/>
      <c r="AB35" s="80"/>
      <c r="AC35" s="81"/>
      <c r="AD35" s="82"/>
      <c r="AE35" s="80"/>
      <c r="AF35" s="81"/>
      <c r="AG35" s="82"/>
      <c r="AH35" s="80"/>
      <c r="AI35" s="81"/>
      <c r="AJ35" s="82"/>
      <c r="AK35" s="80"/>
      <c r="AL35" s="93"/>
      <c r="AM35" s="82"/>
      <c r="AN35" s="80"/>
    </row>
    <row r="36" spans="2:40" ht="34.5" customHeight="1" x14ac:dyDescent="0.25">
      <c r="B36" s="78"/>
      <c r="C36" s="79"/>
      <c r="D36" s="24" t="s">
        <v>13</v>
      </c>
      <c r="E36" s="80"/>
      <c r="F36" s="81"/>
      <c r="G36" s="82"/>
      <c r="H36" s="80"/>
      <c r="I36" s="86"/>
      <c r="J36" s="89"/>
      <c r="K36" s="92"/>
      <c r="L36" s="92"/>
      <c r="M36" s="92"/>
      <c r="N36" s="92"/>
      <c r="O36" s="81"/>
      <c r="P36" s="82"/>
      <c r="Q36" s="80"/>
      <c r="R36" s="26"/>
      <c r="S36" s="26"/>
      <c r="T36" s="67"/>
      <c r="U36" s="67"/>
      <c r="V36" s="67"/>
      <c r="W36" s="81"/>
      <c r="X36" s="82"/>
      <c r="Y36" s="80"/>
      <c r="Z36" s="81"/>
      <c r="AA36" s="82"/>
      <c r="AB36" s="80"/>
      <c r="AC36" s="81"/>
      <c r="AD36" s="82"/>
      <c r="AE36" s="80"/>
      <c r="AF36" s="81"/>
      <c r="AG36" s="82"/>
      <c r="AH36" s="80"/>
      <c r="AI36" s="81"/>
      <c r="AJ36" s="82"/>
      <c r="AK36" s="80"/>
      <c r="AL36" s="93"/>
      <c r="AM36" s="82"/>
      <c r="AN36" s="80"/>
    </row>
    <row r="37" spans="2:40" ht="51.75" customHeight="1" x14ac:dyDescent="0.25">
      <c r="B37" s="78">
        <v>5</v>
      </c>
      <c r="C37" s="79" t="s">
        <v>29</v>
      </c>
      <c r="D37" s="24" t="s">
        <v>30</v>
      </c>
      <c r="E37" s="80" t="s">
        <v>14</v>
      </c>
      <c r="F37" s="81">
        <v>36000</v>
      </c>
      <c r="G37" s="82">
        <v>2320</v>
      </c>
      <c r="H37" s="83">
        <f>F37+G37</f>
        <v>38320</v>
      </c>
      <c r="I37" s="84">
        <v>13616.06</v>
      </c>
      <c r="J37" s="87">
        <v>15318</v>
      </c>
      <c r="K37" s="90">
        <f>+J37+I37</f>
        <v>28934.059999999998</v>
      </c>
      <c r="L37" s="94">
        <f>+K37/2</f>
        <v>14467.029999999999</v>
      </c>
      <c r="M37" s="94">
        <f>+L37*6.9%</f>
        <v>998.22506999999996</v>
      </c>
      <c r="N37" s="97">
        <f>+M37+L37</f>
        <v>15465.255069999999</v>
      </c>
      <c r="O37" s="81">
        <v>36000</v>
      </c>
      <c r="P37" s="82">
        <f>O37*19%</f>
        <v>6840</v>
      </c>
      <c r="Q37" s="83">
        <f>O37+P37</f>
        <v>42840</v>
      </c>
      <c r="R37" s="25">
        <f>+Q37+N37</f>
        <v>58305.255069999999</v>
      </c>
      <c r="S37" s="25">
        <f>+R37/2</f>
        <v>29152.627535</v>
      </c>
      <c r="T37" s="66">
        <v>29153</v>
      </c>
      <c r="U37" s="66">
        <f>+T37*8%</f>
        <v>2332.2400000000002</v>
      </c>
      <c r="V37" s="66">
        <f>+U37+T37</f>
        <v>31485.24</v>
      </c>
      <c r="W37" s="81">
        <v>36000</v>
      </c>
      <c r="X37" s="82">
        <f>+W37*8%</f>
        <v>2880</v>
      </c>
      <c r="Y37" s="83">
        <f>W37+X37</f>
        <v>38880</v>
      </c>
      <c r="Z37" s="81">
        <v>36000</v>
      </c>
      <c r="AA37" s="82">
        <f>+Z37*8%</f>
        <v>2880</v>
      </c>
      <c r="AB37" s="83">
        <f>Z37+AA37</f>
        <v>38880</v>
      </c>
      <c r="AC37" s="81">
        <v>36000</v>
      </c>
      <c r="AD37" s="82">
        <f>AC37*8%</f>
        <v>2880</v>
      </c>
      <c r="AE37" s="83">
        <f>AC37+AD37</f>
        <v>38880</v>
      </c>
      <c r="AF37" s="81">
        <v>36000</v>
      </c>
      <c r="AG37" s="82">
        <f>AF37*8%</f>
        <v>2880</v>
      </c>
      <c r="AH37" s="83">
        <f>AF37+AG37</f>
        <v>38880</v>
      </c>
      <c r="AI37" s="81">
        <v>36000</v>
      </c>
      <c r="AJ37" s="82">
        <f>AI37*8%</f>
        <v>2880</v>
      </c>
      <c r="AK37" s="83">
        <f>AI37+AJ37</f>
        <v>38880</v>
      </c>
      <c r="AL37" s="93">
        <v>36000</v>
      </c>
      <c r="AM37" s="82">
        <f>AL37*8%</f>
        <v>2880</v>
      </c>
      <c r="AN37" s="83">
        <f>AL37+AM37</f>
        <v>38880</v>
      </c>
    </row>
    <row r="38" spans="2:40" ht="22.5" customHeight="1" x14ac:dyDescent="0.25">
      <c r="B38" s="78"/>
      <c r="C38" s="79"/>
      <c r="D38" s="24" t="s">
        <v>31</v>
      </c>
      <c r="E38" s="80"/>
      <c r="F38" s="81"/>
      <c r="G38" s="82"/>
      <c r="H38" s="80"/>
      <c r="I38" s="85"/>
      <c r="J38" s="88"/>
      <c r="K38" s="91"/>
      <c r="L38" s="95"/>
      <c r="M38" s="95"/>
      <c r="N38" s="98"/>
      <c r="O38" s="81"/>
      <c r="P38" s="82"/>
      <c r="Q38" s="80"/>
      <c r="R38" s="26"/>
      <c r="S38" s="26"/>
      <c r="T38" s="67"/>
      <c r="U38" s="67"/>
      <c r="V38" s="67"/>
      <c r="W38" s="81"/>
      <c r="X38" s="82"/>
      <c r="Y38" s="80"/>
      <c r="Z38" s="81"/>
      <c r="AA38" s="82"/>
      <c r="AB38" s="80"/>
      <c r="AC38" s="81"/>
      <c r="AD38" s="82"/>
      <c r="AE38" s="80"/>
      <c r="AF38" s="81"/>
      <c r="AG38" s="82"/>
      <c r="AH38" s="80"/>
      <c r="AI38" s="81"/>
      <c r="AJ38" s="82"/>
      <c r="AK38" s="80"/>
      <c r="AL38" s="93"/>
      <c r="AM38" s="82"/>
      <c r="AN38" s="80"/>
    </row>
    <row r="39" spans="2:40" ht="15" customHeight="1" x14ac:dyDescent="0.25">
      <c r="B39" s="78"/>
      <c r="C39" s="79"/>
      <c r="D39" s="24" t="s">
        <v>32</v>
      </c>
      <c r="E39" s="80"/>
      <c r="F39" s="81"/>
      <c r="G39" s="82"/>
      <c r="H39" s="80"/>
      <c r="I39" s="85"/>
      <c r="J39" s="88"/>
      <c r="K39" s="91"/>
      <c r="L39" s="95"/>
      <c r="M39" s="95"/>
      <c r="N39" s="98"/>
      <c r="O39" s="81"/>
      <c r="P39" s="82"/>
      <c r="Q39" s="80"/>
      <c r="R39" s="26"/>
      <c r="S39" s="26"/>
      <c r="T39" s="67"/>
      <c r="U39" s="67"/>
      <c r="V39" s="67"/>
      <c r="W39" s="81"/>
      <c r="X39" s="82"/>
      <c r="Y39" s="80"/>
      <c r="Z39" s="81"/>
      <c r="AA39" s="82"/>
      <c r="AB39" s="80"/>
      <c r="AC39" s="81"/>
      <c r="AD39" s="82"/>
      <c r="AE39" s="80"/>
      <c r="AF39" s="81"/>
      <c r="AG39" s="82"/>
      <c r="AH39" s="80"/>
      <c r="AI39" s="81"/>
      <c r="AJ39" s="82"/>
      <c r="AK39" s="80"/>
      <c r="AL39" s="93"/>
      <c r="AM39" s="82"/>
      <c r="AN39" s="80"/>
    </row>
    <row r="40" spans="2:40" ht="129.75" customHeight="1" x14ac:dyDescent="0.25">
      <c r="B40" s="78"/>
      <c r="C40" s="79"/>
      <c r="D40" s="24" t="s">
        <v>33</v>
      </c>
      <c r="E40" s="80"/>
      <c r="F40" s="81"/>
      <c r="G40" s="82"/>
      <c r="H40" s="80"/>
      <c r="I40" s="86"/>
      <c r="J40" s="89"/>
      <c r="K40" s="92"/>
      <c r="L40" s="96"/>
      <c r="M40" s="96"/>
      <c r="N40" s="99"/>
      <c r="O40" s="81"/>
      <c r="P40" s="82"/>
      <c r="Q40" s="80"/>
      <c r="R40" s="26"/>
      <c r="S40" s="26"/>
      <c r="T40" s="67"/>
      <c r="U40" s="67"/>
      <c r="V40" s="67"/>
      <c r="W40" s="81"/>
      <c r="X40" s="82"/>
      <c r="Y40" s="80"/>
      <c r="Z40" s="81"/>
      <c r="AA40" s="82"/>
      <c r="AB40" s="80"/>
      <c r="AC40" s="81"/>
      <c r="AD40" s="82"/>
      <c r="AE40" s="80"/>
      <c r="AF40" s="81"/>
      <c r="AG40" s="82"/>
      <c r="AH40" s="80"/>
      <c r="AI40" s="81"/>
      <c r="AJ40" s="82"/>
      <c r="AK40" s="80"/>
      <c r="AL40" s="93"/>
      <c r="AM40" s="82"/>
      <c r="AN40" s="80"/>
    </row>
    <row r="41" spans="2:40" ht="78.75" customHeight="1" x14ac:dyDescent="0.25">
      <c r="B41" s="27">
        <v>6</v>
      </c>
      <c r="C41" s="28" t="s">
        <v>34</v>
      </c>
      <c r="D41" s="29" t="s">
        <v>35</v>
      </c>
      <c r="E41" s="30" t="s">
        <v>14</v>
      </c>
      <c r="F41" s="31">
        <v>10000</v>
      </c>
      <c r="G41" s="30">
        <f t="shared" ref="G41:G48" si="0">+F41*8%</f>
        <v>800</v>
      </c>
      <c r="H41" s="25">
        <f>F41+G41</f>
        <v>10800</v>
      </c>
      <c r="I41" s="32">
        <v>1062.96</v>
      </c>
      <c r="J41" s="33">
        <v>1196</v>
      </c>
      <c r="K41" s="30">
        <f>+J41+I41</f>
        <v>2258.96</v>
      </c>
      <c r="L41" s="30">
        <f>+K41/2</f>
        <v>1129.48</v>
      </c>
      <c r="M41" s="30">
        <f>+L41*6.9%</f>
        <v>77.934120000000007</v>
      </c>
      <c r="N41" s="30">
        <f>+M41+L41</f>
        <v>1207.4141199999999</v>
      </c>
      <c r="O41" s="31">
        <v>10000</v>
      </c>
      <c r="P41" s="30">
        <f>O41*19%</f>
        <v>1900</v>
      </c>
      <c r="Q41" s="25">
        <f t="shared" ref="Q41:Q49" si="1">O41+P41</f>
        <v>11900</v>
      </c>
      <c r="R41" s="25">
        <f t="shared" ref="R41:R49" si="2">+Q41+N41</f>
        <v>13107.414119999999</v>
      </c>
      <c r="S41" s="25">
        <f t="shared" ref="S41:S49" si="3">+R41/2</f>
        <v>6553.7070599999997</v>
      </c>
      <c r="T41" s="66">
        <v>6554</v>
      </c>
      <c r="U41" s="66">
        <f t="shared" ref="U41:U49" si="4">+T41*8%</f>
        <v>524.32000000000005</v>
      </c>
      <c r="V41" s="66">
        <f t="shared" ref="V41:V49" si="5">+U41+T41</f>
        <v>7078.32</v>
      </c>
      <c r="W41" s="31">
        <v>10000</v>
      </c>
      <c r="X41" s="30">
        <f t="shared" ref="X41:X49" si="6">+W41*8%</f>
        <v>800</v>
      </c>
      <c r="Y41" s="25">
        <f>W41+X41</f>
        <v>10800</v>
      </c>
      <c r="Z41" s="31">
        <v>10000</v>
      </c>
      <c r="AA41" s="30">
        <f t="shared" ref="AA41:AA49" si="7">+Z41*8%</f>
        <v>800</v>
      </c>
      <c r="AB41" s="25">
        <f>Z41+AA41</f>
        <v>10800</v>
      </c>
      <c r="AC41" s="31">
        <v>10000</v>
      </c>
      <c r="AD41" s="30">
        <f t="shared" ref="AD41:AD49" si="8">AC41*8%</f>
        <v>800</v>
      </c>
      <c r="AE41" s="25">
        <f>AC41+AD41</f>
        <v>10800</v>
      </c>
      <c r="AF41" s="31">
        <v>10000</v>
      </c>
      <c r="AG41" s="30">
        <f t="shared" ref="AG41:AG49" si="9">AF41*8%</f>
        <v>800</v>
      </c>
      <c r="AH41" s="25">
        <f>AF41+AG41</f>
        <v>10800</v>
      </c>
      <c r="AI41" s="31">
        <v>10000</v>
      </c>
      <c r="AJ41" s="30">
        <f t="shared" ref="AJ41:AJ49" si="10">AI41*8%</f>
        <v>800</v>
      </c>
      <c r="AK41" s="25">
        <f>AI41+AJ41</f>
        <v>10800</v>
      </c>
      <c r="AL41" s="34">
        <v>10000</v>
      </c>
      <c r="AM41" s="30">
        <f t="shared" ref="AM41:AM49" si="11">AL41*8%</f>
        <v>800</v>
      </c>
      <c r="AN41" s="25">
        <f>AL41+AM41</f>
        <v>10800</v>
      </c>
    </row>
    <row r="42" spans="2:40" ht="50.25" customHeight="1" x14ac:dyDescent="0.25">
      <c r="B42" s="27">
        <v>7</v>
      </c>
      <c r="C42" s="28" t="s">
        <v>36</v>
      </c>
      <c r="D42" s="29" t="s">
        <v>37</v>
      </c>
      <c r="E42" s="30" t="s">
        <v>14</v>
      </c>
      <c r="F42" s="31">
        <v>10000</v>
      </c>
      <c r="G42" s="30">
        <f t="shared" si="0"/>
        <v>800</v>
      </c>
      <c r="H42" s="25">
        <f t="shared" ref="H42:H48" si="12">F42+G42</f>
        <v>10800</v>
      </c>
      <c r="I42" s="35">
        <v>906.05</v>
      </c>
      <c r="J42" s="36">
        <v>906.5</v>
      </c>
      <c r="K42" s="30">
        <f>+J42+I42</f>
        <v>1812.55</v>
      </c>
      <c r="L42" s="30">
        <f>+K42/2</f>
        <v>906.27499999999998</v>
      </c>
      <c r="M42" s="30">
        <f>+L42*6.9%</f>
        <v>62.532975</v>
      </c>
      <c r="N42" s="30">
        <f>+M42+L42</f>
        <v>968.80797499999994</v>
      </c>
      <c r="O42" s="31">
        <v>10000</v>
      </c>
      <c r="P42" s="30">
        <f t="shared" ref="P42:P48" si="13">O42*19%</f>
        <v>1900</v>
      </c>
      <c r="Q42" s="25">
        <f t="shared" si="1"/>
        <v>11900</v>
      </c>
      <c r="R42" s="25">
        <f t="shared" si="2"/>
        <v>12868.807975</v>
      </c>
      <c r="S42" s="25">
        <f t="shared" si="3"/>
        <v>6434.4039874999999</v>
      </c>
      <c r="T42" s="66">
        <v>6434</v>
      </c>
      <c r="U42" s="66">
        <f t="shared" si="4"/>
        <v>514.72</v>
      </c>
      <c r="V42" s="66">
        <f t="shared" si="5"/>
        <v>6948.72</v>
      </c>
      <c r="W42" s="31">
        <v>10000</v>
      </c>
      <c r="X42" s="30">
        <f t="shared" si="6"/>
        <v>800</v>
      </c>
      <c r="Y42" s="25">
        <f t="shared" ref="Y42:Y48" si="14">W42+X42</f>
        <v>10800</v>
      </c>
      <c r="Z42" s="31">
        <v>10000</v>
      </c>
      <c r="AA42" s="30">
        <f t="shared" si="7"/>
        <v>800</v>
      </c>
      <c r="AB42" s="25">
        <f t="shared" ref="AB42:AB48" si="15">Z42+AA42</f>
        <v>10800</v>
      </c>
      <c r="AC42" s="31">
        <v>10000</v>
      </c>
      <c r="AD42" s="30">
        <f t="shared" si="8"/>
        <v>800</v>
      </c>
      <c r="AE42" s="25">
        <f t="shared" ref="AE42:AE48" si="16">AC42+AD42</f>
        <v>10800</v>
      </c>
      <c r="AF42" s="31">
        <v>10000</v>
      </c>
      <c r="AG42" s="30">
        <f t="shared" si="9"/>
        <v>800</v>
      </c>
      <c r="AH42" s="25">
        <f t="shared" ref="AH42:AH48" si="17">AF42+AG42</f>
        <v>10800</v>
      </c>
      <c r="AI42" s="31">
        <v>10000</v>
      </c>
      <c r="AJ42" s="30">
        <f t="shared" si="10"/>
        <v>800</v>
      </c>
      <c r="AK42" s="25">
        <f t="shared" ref="AK42:AK48" si="18">AI42+AJ42</f>
        <v>10800</v>
      </c>
      <c r="AL42" s="34">
        <v>10000</v>
      </c>
      <c r="AM42" s="30">
        <f t="shared" si="11"/>
        <v>800</v>
      </c>
      <c r="AN42" s="25">
        <f t="shared" ref="AN42:AN48" si="19">AL42+AM42</f>
        <v>10800</v>
      </c>
    </row>
    <row r="43" spans="2:40" ht="84" customHeight="1" x14ac:dyDescent="0.25">
      <c r="B43" s="27">
        <v>8</v>
      </c>
      <c r="C43" s="28" t="s">
        <v>38</v>
      </c>
      <c r="D43" s="29" t="s">
        <v>39</v>
      </c>
      <c r="E43" s="30" t="s">
        <v>14</v>
      </c>
      <c r="F43" s="31">
        <v>8000</v>
      </c>
      <c r="G43" s="30">
        <f t="shared" si="0"/>
        <v>640</v>
      </c>
      <c r="H43" s="25">
        <f t="shared" si="12"/>
        <v>8640</v>
      </c>
      <c r="I43" s="35">
        <v>906.05</v>
      </c>
      <c r="J43" s="33">
        <v>1019</v>
      </c>
      <c r="K43" s="30">
        <f t="shared" ref="K43:K106" si="20">+J43+I43</f>
        <v>1925.05</v>
      </c>
      <c r="L43" s="30">
        <f t="shared" ref="L43:L106" si="21">+K43/2</f>
        <v>962.52499999999998</v>
      </c>
      <c r="M43" s="30">
        <f t="shared" ref="M43:M106" si="22">+L43*6.9%</f>
        <v>66.414225000000002</v>
      </c>
      <c r="N43" s="30">
        <f t="shared" ref="N43:N106" si="23">+M43+L43</f>
        <v>1028.9392250000001</v>
      </c>
      <c r="O43" s="31">
        <v>8000</v>
      </c>
      <c r="P43" s="30">
        <f t="shared" si="13"/>
        <v>1520</v>
      </c>
      <c r="Q43" s="25">
        <f t="shared" si="1"/>
        <v>9520</v>
      </c>
      <c r="R43" s="25">
        <f t="shared" si="2"/>
        <v>10548.939225</v>
      </c>
      <c r="S43" s="25">
        <f t="shared" si="3"/>
        <v>5274.4696125</v>
      </c>
      <c r="T43" s="66">
        <v>5274</v>
      </c>
      <c r="U43" s="66">
        <f t="shared" si="4"/>
        <v>421.92</v>
      </c>
      <c r="V43" s="66">
        <f t="shared" si="5"/>
        <v>5695.92</v>
      </c>
      <c r="W43" s="31">
        <v>8000</v>
      </c>
      <c r="X43" s="30">
        <f t="shared" si="6"/>
        <v>640</v>
      </c>
      <c r="Y43" s="25">
        <f t="shared" si="14"/>
        <v>8640</v>
      </c>
      <c r="Z43" s="31">
        <v>8000</v>
      </c>
      <c r="AA43" s="30">
        <f t="shared" si="7"/>
        <v>640</v>
      </c>
      <c r="AB43" s="25">
        <f t="shared" si="15"/>
        <v>8640</v>
      </c>
      <c r="AC43" s="31">
        <v>8000</v>
      </c>
      <c r="AD43" s="30">
        <f t="shared" si="8"/>
        <v>640</v>
      </c>
      <c r="AE43" s="25">
        <f t="shared" si="16"/>
        <v>8640</v>
      </c>
      <c r="AF43" s="31">
        <v>8000</v>
      </c>
      <c r="AG43" s="30">
        <f t="shared" si="9"/>
        <v>640</v>
      </c>
      <c r="AH43" s="25">
        <f t="shared" si="17"/>
        <v>8640</v>
      </c>
      <c r="AI43" s="31">
        <v>8000</v>
      </c>
      <c r="AJ43" s="30">
        <f t="shared" si="10"/>
        <v>640</v>
      </c>
      <c r="AK43" s="25">
        <f t="shared" si="18"/>
        <v>8640</v>
      </c>
      <c r="AL43" s="34">
        <v>8000</v>
      </c>
      <c r="AM43" s="30">
        <f t="shared" si="11"/>
        <v>640</v>
      </c>
      <c r="AN43" s="25">
        <f t="shared" si="19"/>
        <v>8640</v>
      </c>
    </row>
    <row r="44" spans="2:40" ht="29.25" x14ac:dyDescent="0.25">
      <c r="B44" s="27">
        <v>9</v>
      </c>
      <c r="C44" s="28" t="s">
        <v>40</v>
      </c>
      <c r="D44" s="29" t="s">
        <v>41</v>
      </c>
      <c r="E44" s="30" t="s">
        <v>14</v>
      </c>
      <c r="F44" s="31">
        <v>12000</v>
      </c>
      <c r="G44" s="30">
        <f t="shared" si="0"/>
        <v>960</v>
      </c>
      <c r="H44" s="25">
        <f t="shared" si="12"/>
        <v>12960</v>
      </c>
      <c r="I44" s="32">
        <v>1872.84</v>
      </c>
      <c r="J44" s="33">
        <v>2106</v>
      </c>
      <c r="K44" s="30">
        <f t="shared" si="20"/>
        <v>3978.84</v>
      </c>
      <c r="L44" s="30">
        <f t="shared" si="21"/>
        <v>1989.42</v>
      </c>
      <c r="M44" s="30">
        <f t="shared" si="22"/>
        <v>137.26998</v>
      </c>
      <c r="N44" s="30">
        <f t="shared" si="23"/>
        <v>2126.6899800000001</v>
      </c>
      <c r="O44" s="31">
        <v>12000</v>
      </c>
      <c r="P44" s="30">
        <f t="shared" si="13"/>
        <v>2280</v>
      </c>
      <c r="Q44" s="25">
        <f t="shared" si="1"/>
        <v>14280</v>
      </c>
      <c r="R44" s="25">
        <f t="shared" si="2"/>
        <v>16406.689979999999</v>
      </c>
      <c r="S44" s="25">
        <f t="shared" si="3"/>
        <v>8203.3449899999996</v>
      </c>
      <c r="T44" s="66">
        <v>8203</v>
      </c>
      <c r="U44" s="66">
        <f t="shared" si="4"/>
        <v>656.24</v>
      </c>
      <c r="V44" s="66">
        <f t="shared" si="5"/>
        <v>8859.24</v>
      </c>
      <c r="W44" s="31">
        <v>12000</v>
      </c>
      <c r="X44" s="30">
        <f t="shared" si="6"/>
        <v>960</v>
      </c>
      <c r="Y44" s="25">
        <f t="shared" si="14"/>
        <v>12960</v>
      </c>
      <c r="Z44" s="31">
        <v>12000</v>
      </c>
      <c r="AA44" s="30">
        <f t="shared" si="7"/>
        <v>960</v>
      </c>
      <c r="AB44" s="25">
        <f t="shared" si="15"/>
        <v>12960</v>
      </c>
      <c r="AC44" s="31">
        <v>12000</v>
      </c>
      <c r="AD44" s="30">
        <f t="shared" si="8"/>
        <v>960</v>
      </c>
      <c r="AE44" s="25">
        <f t="shared" si="16"/>
        <v>12960</v>
      </c>
      <c r="AF44" s="31">
        <v>12000</v>
      </c>
      <c r="AG44" s="30">
        <f t="shared" si="9"/>
        <v>960</v>
      </c>
      <c r="AH44" s="25">
        <f t="shared" si="17"/>
        <v>12960</v>
      </c>
      <c r="AI44" s="31">
        <v>12000</v>
      </c>
      <c r="AJ44" s="30">
        <f t="shared" si="10"/>
        <v>960</v>
      </c>
      <c r="AK44" s="25">
        <f t="shared" si="18"/>
        <v>12960</v>
      </c>
      <c r="AL44" s="34">
        <v>12000</v>
      </c>
      <c r="AM44" s="30">
        <f t="shared" si="11"/>
        <v>960</v>
      </c>
      <c r="AN44" s="25">
        <f t="shared" si="19"/>
        <v>12960</v>
      </c>
    </row>
    <row r="45" spans="2:40" ht="71.25" customHeight="1" x14ac:dyDescent="0.25">
      <c r="B45" s="27">
        <v>10</v>
      </c>
      <c r="C45" s="28" t="s">
        <v>40</v>
      </c>
      <c r="D45" s="29" t="s">
        <v>42</v>
      </c>
      <c r="E45" s="30" t="s">
        <v>14</v>
      </c>
      <c r="F45" s="31">
        <v>12000</v>
      </c>
      <c r="G45" s="30">
        <f t="shared" si="0"/>
        <v>960</v>
      </c>
      <c r="H45" s="25">
        <f t="shared" si="12"/>
        <v>12960</v>
      </c>
      <c r="I45" s="32">
        <v>1594.45</v>
      </c>
      <c r="J45" s="33">
        <v>1794</v>
      </c>
      <c r="K45" s="30">
        <f t="shared" si="20"/>
        <v>3388.45</v>
      </c>
      <c r="L45" s="30">
        <f t="shared" si="21"/>
        <v>1694.2249999999999</v>
      </c>
      <c r="M45" s="30">
        <f t="shared" si="22"/>
        <v>116.90152500000001</v>
      </c>
      <c r="N45" s="30">
        <f t="shared" si="23"/>
        <v>1811.1265249999999</v>
      </c>
      <c r="O45" s="31">
        <v>12000</v>
      </c>
      <c r="P45" s="30">
        <f t="shared" si="13"/>
        <v>2280</v>
      </c>
      <c r="Q45" s="25">
        <f t="shared" si="1"/>
        <v>14280</v>
      </c>
      <c r="R45" s="25">
        <f t="shared" si="2"/>
        <v>16091.126525</v>
      </c>
      <c r="S45" s="25">
        <f t="shared" si="3"/>
        <v>8045.5632624999998</v>
      </c>
      <c r="T45" s="66">
        <v>8046</v>
      </c>
      <c r="U45" s="66">
        <f t="shared" si="4"/>
        <v>643.68000000000006</v>
      </c>
      <c r="V45" s="66">
        <f t="shared" si="5"/>
        <v>8689.68</v>
      </c>
      <c r="W45" s="31">
        <v>12000</v>
      </c>
      <c r="X45" s="30">
        <f t="shared" si="6"/>
        <v>960</v>
      </c>
      <c r="Y45" s="25">
        <f t="shared" si="14"/>
        <v>12960</v>
      </c>
      <c r="Z45" s="31">
        <v>12000</v>
      </c>
      <c r="AA45" s="30">
        <f t="shared" si="7"/>
        <v>960</v>
      </c>
      <c r="AB45" s="25">
        <f t="shared" si="15"/>
        <v>12960</v>
      </c>
      <c r="AC45" s="31">
        <v>12000</v>
      </c>
      <c r="AD45" s="30">
        <f t="shared" si="8"/>
        <v>960</v>
      </c>
      <c r="AE45" s="25">
        <f t="shared" si="16"/>
        <v>12960</v>
      </c>
      <c r="AF45" s="31">
        <v>12000</v>
      </c>
      <c r="AG45" s="30">
        <f t="shared" si="9"/>
        <v>960</v>
      </c>
      <c r="AH45" s="25">
        <f t="shared" si="17"/>
        <v>12960</v>
      </c>
      <c r="AI45" s="31">
        <v>12000</v>
      </c>
      <c r="AJ45" s="30">
        <f t="shared" si="10"/>
        <v>960</v>
      </c>
      <c r="AK45" s="25">
        <f t="shared" si="18"/>
        <v>12960</v>
      </c>
      <c r="AL45" s="34">
        <v>12000</v>
      </c>
      <c r="AM45" s="30">
        <f t="shared" si="11"/>
        <v>960</v>
      </c>
      <c r="AN45" s="25">
        <f t="shared" si="19"/>
        <v>12960</v>
      </c>
    </row>
    <row r="46" spans="2:40" ht="25.5" x14ac:dyDescent="0.25">
      <c r="B46" s="27">
        <v>11</v>
      </c>
      <c r="C46" s="28" t="s">
        <v>43</v>
      </c>
      <c r="D46" s="29" t="s">
        <v>44</v>
      </c>
      <c r="E46" s="30" t="s">
        <v>14</v>
      </c>
      <c r="F46" s="31">
        <v>8000</v>
      </c>
      <c r="G46" s="30">
        <f t="shared" si="0"/>
        <v>640</v>
      </c>
      <c r="H46" s="25">
        <f t="shared" si="12"/>
        <v>8640</v>
      </c>
      <c r="I46" s="35">
        <v>906.05</v>
      </c>
      <c r="J46" s="33">
        <v>1019</v>
      </c>
      <c r="K46" s="30">
        <f t="shared" si="20"/>
        <v>1925.05</v>
      </c>
      <c r="L46" s="30">
        <f t="shared" si="21"/>
        <v>962.52499999999998</v>
      </c>
      <c r="M46" s="30">
        <f t="shared" si="22"/>
        <v>66.414225000000002</v>
      </c>
      <c r="N46" s="30">
        <f t="shared" si="23"/>
        <v>1028.9392250000001</v>
      </c>
      <c r="O46" s="31">
        <v>8000</v>
      </c>
      <c r="P46" s="30">
        <f t="shared" si="13"/>
        <v>1520</v>
      </c>
      <c r="Q46" s="25">
        <f t="shared" si="1"/>
        <v>9520</v>
      </c>
      <c r="R46" s="25">
        <f t="shared" si="2"/>
        <v>10548.939225</v>
      </c>
      <c r="S46" s="25">
        <f t="shared" si="3"/>
        <v>5274.4696125</v>
      </c>
      <c r="T46" s="66">
        <v>5274</v>
      </c>
      <c r="U46" s="66">
        <f t="shared" si="4"/>
        <v>421.92</v>
      </c>
      <c r="V46" s="66">
        <f t="shared" si="5"/>
        <v>5695.92</v>
      </c>
      <c r="W46" s="31">
        <v>8000</v>
      </c>
      <c r="X46" s="30">
        <f t="shared" si="6"/>
        <v>640</v>
      </c>
      <c r="Y46" s="25">
        <f t="shared" si="14"/>
        <v>8640</v>
      </c>
      <c r="Z46" s="31">
        <v>8000</v>
      </c>
      <c r="AA46" s="30">
        <f t="shared" si="7"/>
        <v>640</v>
      </c>
      <c r="AB46" s="25">
        <f t="shared" si="15"/>
        <v>8640</v>
      </c>
      <c r="AC46" s="31">
        <v>8000</v>
      </c>
      <c r="AD46" s="30">
        <f t="shared" si="8"/>
        <v>640</v>
      </c>
      <c r="AE46" s="25">
        <f t="shared" si="16"/>
        <v>8640</v>
      </c>
      <c r="AF46" s="31">
        <v>8000</v>
      </c>
      <c r="AG46" s="30">
        <f t="shared" si="9"/>
        <v>640</v>
      </c>
      <c r="AH46" s="25">
        <f t="shared" si="17"/>
        <v>8640</v>
      </c>
      <c r="AI46" s="31">
        <v>8000</v>
      </c>
      <c r="AJ46" s="30">
        <f t="shared" si="10"/>
        <v>640</v>
      </c>
      <c r="AK46" s="25">
        <f t="shared" si="18"/>
        <v>8640</v>
      </c>
      <c r="AL46" s="34">
        <v>8000</v>
      </c>
      <c r="AM46" s="30">
        <f t="shared" si="11"/>
        <v>640</v>
      </c>
      <c r="AN46" s="25">
        <f t="shared" si="19"/>
        <v>8640</v>
      </c>
    </row>
    <row r="47" spans="2:40" ht="25.5" x14ac:dyDescent="0.25">
      <c r="B47" s="27">
        <v>12</v>
      </c>
      <c r="C47" s="28" t="s">
        <v>45</v>
      </c>
      <c r="D47" s="29" t="s">
        <v>46</v>
      </c>
      <c r="E47" s="30" t="s">
        <v>14</v>
      </c>
      <c r="F47" s="31">
        <v>10000</v>
      </c>
      <c r="G47" s="30">
        <f t="shared" si="0"/>
        <v>800</v>
      </c>
      <c r="H47" s="25">
        <f t="shared" si="12"/>
        <v>10800</v>
      </c>
      <c r="I47" s="35">
        <v>906.05</v>
      </c>
      <c r="J47" s="33">
        <v>1019</v>
      </c>
      <c r="K47" s="30">
        <f t="shared" si="20"/>
        <v>1925.05</v>
      </c>
      <c r="L47" s="30">
        <f t="shared" si="21"/>
        <v>962.52499999999998</v>
      </c>
      <c r="M47" s="30">
        <f t="shared" si="22"/>
        <v>66.414225000000002</v>
      </c>
      <c r="N47" s="30">
        <f t="shared" si="23"/>
        <v>1028.9392250000001</v>
      </c>
      <c r="O47" s="31">
        <v>10000</v>
      </c>
      <c r="P47" s="30">
        <f t="shared" si="13"/>
        <v>1900</v>
      </c>
      <c r="Q47" s="25">
        <f t="shared" si="1"/>
        <v>11900</v>
      </c>
      <c r="R47" s="25">
        <f t="shared" si="2"/>
        <v>12928.939225</v>
      </c>
      <c r="S47" s="25">
        <f t="shared" si="3"/>
        <v>6464.4696125</v>
      </c>
      <c r="T47" s="66">
        <v>6464</v>
      </c>
      <c r="U47" s="66">
        <f t="shared" si="4"/>
        <v>517.12</v>
      </c>
      <c r="V47" s="66">
        <f t="shared" si="5"/>
        <v>6981.12</v>
      </c>
      <c r="W47" s="31">
        <v>10000</v>
      </c>
      <c r="X47" s="30">
        <f t="shared" si="6"/>
        <v>800</v>
      </c>
      <c r="Y47" s="25">
        <f t="shared" si="14"/>
        <v>10800</v>
      </c>
      <c r="Z47" s="31">
        <v>10000</v>
      </c>
      <c r="AA47" s="30">
        <f t="shared" si="7"/>
        <v>800</v>
      </c>
      <c r="AB47" s="25">
        <f t="shared" si="15"/>
        <v>10800</v>
      </c>
      <c r="AC47" s="31">
        <v>10000</v>
      </c>
      <c r="AD47" s="30">
        <f t="shared" si="8"/>
        <v>800</v>
      </c>
      <c r="AE47" s="25">
        <f t="shared" si="16"/>
        <v>10800</v>
      </c>
      <c r="AF47" s="31">
        <v>10000</v>
      </c>
      <c r="AG47" s="30">
        <f t="shared" si="9"/>
        <v>800</v>
      </c>
      <c r="AH47" s="25">
        <f t="shared" si="17"/>
        <v>10800</v>
      </c>
      <c r="AI47" s="31">
        <v>10000</v>
      </c>
      <c r="AJ47" s="30">
        <f t="shared" si="10"/>
        <v>800</v>
      </c>
      <c r="AK47" s="25">
        <f t="shared" si="18"/>
        <v>10800</v>
      </c>
      <c r="AL47" s="34">
        <v>10000</v>
      </c>
      <c r="AM47" s="30">
        <f t="shared" si="11"/>
        <v>800</v>
      </c>
      <c r="AN47" s="25">
        <f t="shared" si="19"/>
        <v>10800</v>
      </c>
    </row>
    <row r="48" spans="2:40" ht="37.5" customHeight="1" x14ac:dyDescent="0.25">
      <c r="B48" s="27">
        <v>13</v>
      </c>
      <c r="C48" s="28" t="s">
        <v>47</v>
      </c>
      <c r="D48" s="29" t="s">
        <v>46</v>
      </c>
      <c r="E48" s="30" t="s">
        <v>14</v>
      </c>
      <c r="F48" s="31">
        <v>10000</v>
      </c>
      <c r="G48" s="30">
        <f t="shared" si="0"/>
        <v>800</v>
      </c>
      <c r="H48" s="25">
        <f t="shared" si="12"/>
        <v>10800</v>
      </c>
      <c r="I48" s="35">
        <v>906.05</v>
      </c>
      <c r="J48" s="33">
        <v>1019</v>
      </c>
      <c r="K48" s="30">
        <f t="shared" si="20"/>
        <v>1925.05</v>
      </c>
      <c r="L48" s="30">
        <f t="shared" si="21"/>
        <v>962.52499999999998</v>
      </c>
      <c r="M48" s="30">
        <f t="shared" si="22"/>
        <v>66.414225000000002</v>
      </c>
      <c r="N48" s="30">
        <f t="shared" si="23"/>
        <v>1028.9392250000001</v>
      </c>
      <c r="O48" s="31">
        <v>10000</v>
      </c>
      <c r="P48" s="30">
        <f t="shared" si="13"/>
        <v>1900</v>
      </c>
      <c r="Q48" s="25">
        <f t="shared" si="1"/>
        <v>11900</v>
      </c>
      <c r="R48" s="25">
        <f t="shared" si="2"/>
        <v>12928.939225</v>
      </c>
      <c r="S48" s="25">
        <f t="shared" si="3"/>
        <v>6464.4696125</v>
      </c>
      <c r="T48" s="66">
        <v>6464</v>
      </c>
      <c r="U48" s="66">
        <f t="shared" si="4"/>
        <v>517.12</v>
      </c>
      <c r="V48" s="66">
        <f t="shared" si="5"/>
        <v>6981.12</v>
      </c>
      <c r="W48" s="31">
        <v>10000</v>
      </c>
      <c r="X48" s="30">
        <f t="shared" si="6"/>
        <v>800</v>
      </c>
      <c r="Y48" s="25">
        <f t="shared" si="14"/>
        <v>10800</v>
      </c>
      <c r="Z48" s="31">
        <v>10000</v>
      </c>
      <c r="AA48" s="30">
        <f t="shared" si="7"/>
        <v>800</v>
      </c>
      <c r="AB48" s="25">
        <f t="shared" si="15"/>
        <v>10800</v>
      </c>
      <c r="AC48" s="31">
        <v>10000</v>
      </c>
      <c r="AD48" s="30">
        <f t="shared" si="8"/>
        <v>800</v>
      </c>
      <c r="AE48" s="25">
        <f t="shared" si="16"/>
        <v>10800</v>
      </c>
      <c r="AF48" s="31">
        <v>10000</v>
      </c>
      <c r="AG48" s="30">
        <f t="shared" si="9"/>
        <v>800</v>
      </c>
      <c r="AH48" s="25">
        <f t="shared" si="17"/>
        <v>10800</v>
      </c>
      <c r="AI48" s="31">
        <v>10000</v>
      </c>
      <c r="AJ48" s="30">
        <f t="shared" si="10"/>
        <v>800</v>
      </c>
      <c r="AK48" s="25">
        <f t="shared" si="18"/>
        <v>10800</v>
      </c>
      <c r="AL48" s="34">
        <v>10000</v>
      </c>
      <c r="AM48" s="30">
        <f t="shared" si="11"/>
        <v>800</v>
      </c>
      <c r="AN48" s="25">
        <f t="shared" si="19"/>
        <v>10800</v>
      </c>
    </row>
    <row r="49" spans="2:40" ht="15" customHeight="1" x14ac:dyDescent="0.25">
      <c r="B49" s="78">
        <v>14</v>
      </c>
      <c r="C49" s="100" t="s">
        <v>48</v>
      </c>
      <c r="D49" s="24" t="s">
        <v>49</v>
      </c>
      <c r="E49" s="80" t="s">
        <v>14</v>
      </c>
      <c r="F49" s="81">
        <v>41000</v>
      </c>
      <c r="G49" s="82">
        <v>640</v>
      </c>
      <c r="H49" s="83">
        <f>F49+G49</f>
        <v>41640</v>
      </c>
      <c r="I49" s="84">
        <v>18424.7</v>
      </c>
      <c r="J49" s="87">
        <v>20864</v>
      </c>
      <c r="K49" s="30">
        <f t="shared" si="20"/>
        <v>39288.699999999997</v>
      </c>
      <c r="L49" s="30">
        <f t="shared" si="21"/>
        <v>19644.349999999999</v>
      </c>
      <c r="M49" s="30">
        <f t="shared" si="22"/>
        <v>1355.4601500000001</v>
      </c>
      <c r="N49" s="30">
        <f t="shared" si="23"/>
        <v>20999.810149999998</v>
      </c>
      <c r="O49" s="81">
        <v>41000</v>
      </c>
      <c r="P49" s="82">
        <f>O49*19%</f>
        <v>7790</v>
      </c>
      <c r="Q49" s="83">
        <f t="shared" si="1"/>
        <v>48790</v>
      </c>
      <c r="R49" s="25">
        <f t="shared" si="2"/>
        <v>69789.810150000005</v>
      </c>
      <c r="S49" s="25">
        <f t="shared" si="3"/>
        <v>34894.905075000002</v>
      </c>
      <c r="T49" s="66">
        <v>34895</v>
      </c>
      <c r="U49" s="66">
        <f t="shared" si="4"/>
        <v>2791.6</v>
      </c>
      <c r="V49" s="66">
        <f t="shared" si="5"/>
        <v>37686.6</v>
      </c>
      <c r="W49" s="81">
        <v>41000</v>
      </c>
      <c r="X49" s="82">
        <f t="shared" si="6"/>
        <v>3280</v>
      </c>
      <c r="Y49" s="83">
        <f>W49+X49</f>
        <v>44280</v>
      </c>
      <c r="Z49" s="81">
        <v>41000</v>
      </c>
      <c r="AA49" s="82">
        <f t="shared" si="7"/>
        <v>3280</v>
      </c>
      <c r="AB49" s="83">
        <f>Z49+AA49</f>
        <v>44280</v>
      </c>
      <c r="AC49" s="81">
        <v>41000</v>
      </c>
      <c r="AD49" s="82">
        <f t="shared" si="8"/>
        <v>3280</v>
      </c>
      <c r="AE49" s="83">
        <f>AC49+AD49</f>
        <v>44280</v>
      </c>
      <c r="AF49" s="81">
        <v>41000</v>
      </c>
      <c r="AG49" s="82">
        <f t="shared" si="9"/>
        <v>3280</v>
      </c>
      <c r="AH49" s="83">
        <f>AF49+AG49</f>
        <v>44280</v>
      </c>
      <c r="AI49" s="81">
        <v>41000</v>
      </c>
      <c r="AJ49" s="82">
        <f t="shared" si="10"/>
        <v>3280</v>
      </c>
      <c r="AK49" s="83">
        <f>AI49+AJ49</f>
        <v>44280</v>
      </c>
      <c r="AL49" s="93">
        <v>41000</v>
      </c>
      <c r="AM49" s="82">
        <f t="shared" si="11"/>
        <v>3280</v>
      </c>
      <c r="AN49" s="83">
        <f>AL49+AM49</f>
        <v>44280</v>
      </c>
    </row>
    <row r="50" spans="2:40" ht="15" customHeight="1" x14ac:dyDescent="0.25">
      <c r="B50" s="78"/>
      <c r="C50" s="100"/>
      <c r="D50" s="24" t="s">
        <v>50</v>
      </c>
      <c r="E50" s="80"/>
      <c r="F50" s="81"/>
      <c r="G50" s="82"/>
      <c r="H50" s="80"/>
      <c r="I50" s="85"/>
      <c r="J50" s="88"/>
      <c r="K50" s="30">
        <f t="shared" si="20"/>
        <v>0</v>
      </c>
      <c r="L50" s="30">
        <f t="shared" si="21"/>
        <v>0</v>
      </c>
      <c r="M50" s="30">
        <f t="shared" si="22"/>
        <v>0</v>
      </c>
      <c r="N50" s="30">
        <f t="shared" si="23"/>
        <v>0</v>
      </c>
      <c r="O50" s="81"/>
      <c r="P50" s="82"/>
      <c r="Q50" s="80"/>
      <c r="R50" s="26"/>
      <c r="S50" s="26"/>
      <c r="T50" s="67"/>
      <c r="U50" s="67"/>
      <c r="V50" s="67"/>
      <c r="W50" s="81"/>
      <c r="X50" s="82"/>
      <c r="Y50" s="80"/>
      <c r="Z50" s="81"/>
      <c r="AA50" s="82"/>
      <c r="AB50" s="80"/>
      <c r="AC50" s="81"/>
      <c r="AD50" s="82"/>
      <c r="AE50" s="80"/>
      <c r="AF50" s="81"/>
      <c r="AG50" s="82"/>
      <c r="AH50" s="80"/>
      <c r="AI50" s="81"/>
      <c r="AJ50" s="82"/>
      <c r="AK50" s="80"/>
      <c r="AL50" s="93"/>
      <c r="AM50" s="82"/>
      <c r="AN50" s="80"/>
    </row>
    <row r="51" spans="2:40" x14ac:dyDescent="0.25">
      <c r="B51" s="78"/>
      <c r="C51" s="100"/>
      <c r="D51" s="24" t="s">
        <v>51</v>
      </c>
      <c r="E51" s="80"/>
      <c r="F51" s="81"/>
      <c r="G51" s="82"/>
      <c r="H51" s="80"/>
      <c r="I51" s="85"/>
      <c r="J51" s="88"/>
      <c r="K51" s="30">
        <f t="shared" si="20"/>
        <v>0</v>
      </c>
      <c r="L51" s="30">
        <f t="shared" si="21"/>
        <v>0</v>
      </c>
      <c r="M51" s="30">
        <f t="shared" si="22"/>
        <v>0</v>
      </c>
      <c r="N51" s="30">
        <f t="shared" si="23"/>
        <v>0</v>
      </c>
      <c r="O51" s="81"/>
      <c r="P51" s="82"/>
      <c r="Q51" s="80"/>
      <c r="R51" s="26"/>
      <c r="S51" s="26"/>
      <c r="T51" s="67"/>
      <c r="U51" s="67"/>
      <c r="V51" s="67"/>
      <c r="W51" s="81"/>
      <c r="X51" s="82"/>
      <c r="Y51" s="80"/>
      <c r="Z51" s="81"/>
      <c r="AA51" s="82"/>
      <c r="AB51" s="80"/>
      <c r="AC51" s="81"/>
      <c r="AD51" s="82"/>
      <c r="AE51" s="80"/>
      <c r="AF51" s="81"/>
      <c r="AG51" s="82"/>
      <c r="AH51" s="80"/>
      <c r="AI51" s="81"/>
      <c r="AJ51" s="82"/>
      <c r="AK51" s="80"/>
      <c r="AL51" s="93"/>
      <c r="AM51" s="82"/>
      <c r="AN51" s="80"/>
    </row>
    <row r="52" spans="2:40" x14ac:dyDescent="0.25">
      <c r="B52" s="78"/>
      <c r="C52" s="100"/>
      <c r="D52" s="24" t="s">
        <v>52</v>
      </c>
      <c r="E52" s="80"/>
      <c r="F52" s="81"/>
      <c r="G52" s="82"/>
      <c r="H52" s="80"/>
      <c r="I52" s="85"/>
      <c r="J52" s="88"/>
      <c r="K52" s="30">
        <f t="shared" si="20"/>
        <v>0</v>
      </c>
      <c r="L52" s="30">
        <f t="shared" si="21"/>
        <v>0</v>
      </c>
      <c r="M52" s="30">
        <f t="shared" si="22"/>
        <v>0</v>
      </c>
      <c r="N52" s="30">
        <f t="shared" si="23"/>
        <v>0</v>
      </c>
      <c r="O52" s="81"/>
      <c r="P52" s="82"/>
      <c r="Q52" s="80"/>
      <c r="R52" s="26"/>
      <c r="S52" s="26"/>
      <c r="T52" s="67"/>
      <c r="U52" s="67"/>
      <c r="V52" s="67"/>
      <c r="W52" s="81"/>
      <c r="X52" s="82"/>
      <c r="Y52" s="80"/>
      <c r="Z52" s="81"/>
      <c r="AA52" s="82"/>
      <c r="AB52" s="80"/>
      <c r="AC52" s="81"/>
      <c r="AD52" s="82"/>
      <c r="AE52" s="80"/>
      <c r="AF52" s="81"/>
      <c r="AG52" s="82"/>
      <c r="AH52" s="80"/>
      <c r="AI52" s="81"/>
      <c r="AJ52" s="82"/>
      <c r="AK52" s="80"/>
      <c r="AL52" s="93"/>
      <c r="AM52" s="82"/>
      <c r="AN52" s="80"/>
    </row>
    <row r="53" spans="2:40" x14ac:dyDescent="0.25">
      <c r="B53" s="78"/>
      <c r="C53" s="100"/>
      <c r="D53" s="24" t="s">
        <v>53</v>
      </c>
      <c r="E53" s="80"/>
      <c r="F53" s="81"/>
      <c r="G53" s="82"/>
      <c r="H53" s="80"/>
      <c r="I53" s="85"/>
      <c r="J53" s="88"/>
      <c r="K53" s="30">
        <f t="shared" si="20"/>
        <v>0</v>
      </c>
      <c r="L53" s="30">
        <f t="shared" si="21"/>
        <v>0</v>
      </c>
      <c r="M53" s="30">
        <f t="shared" si="22"/>
        <v>0</v>
      </c>
      <c r="N53" s="30">
        <f t="shared" si="23"/>
        <v>0</v>
      </c>
      <c r="O53" s="81"/>
      <c r="P53" s="82"/>
      <c r="Q53" s="80"/>
      <c r="R53" s="26"/>
      <c r="S53" s="26"/>
      <c r="T53" s="67"/>
      <c r="U53" s="67"/>
      <c r="V53" s="67"/>
      <c r="W53" s="81"/>
      <c r="X53" s="82"/>
      <c r="Y53" s="80"/>
      <c r="Z53" s="81"/>
      <c r="AA53" s="82"/>
      <c r="AB53" s="80"/>
      <c r="AC53" s="81"/>
      <c r="AD53" s="82"/>
      <c r="AE53" s="80"/>
      <c r="AF53" s="81"/>
      <c r="AG53" s="82"/>
      <c r="AH53" s="80"/>
      <c r="AI53" s="81"/>
      <c r="AJ53" s="82"/>
      <c r="AK53" s="80"/>
      <c r="AL53" s="93"/>
      <c r="AM53" s="82"/>
      <c r="AN53" s="80"/>
    </row>
    <row r="54" spans="2:40" x14ac:dyDescent="0.25">
      <c r="B54" s="78"/>
      <c r="C54" s="100"/>
      <c r="D54" s="24" t="s">
        <v>54</v>
      </c>
      <c r="E54" s="80"/>
      <c r="F54" s="81"/>
      <c r="G54" s="82"/>
      <c r="H54" s="80"/>
      <c r="I54" s="85"/>
      <c r="J54" s="88"/>
      <c r="K54" s="30">
        <f t="shared" si="20"/>
        <v>0</v>
      </c>
      <c r="L54" s="30">
        <f t="shared" si="21"/>
        <v>0</v>
      </c>
      <c r="M54" s="30">
        <f t="shared" si="22"/>
        <v>0</v>
      </c>
      <c r="N54" s="30">
        <f t="shared" si="23"/>
        <v>0</v>
      </c>
      <c r="O54" s="81"/>
      <c r="P54" s="82"/>
      <c r="Q54" s="80"/>
      <c r="R54" s="26"/>
      <c r="S54" s="26"/>
      <c r="T54" s="67"/>
      <c r="U54" s="67"/>
      <c r="V54" s="67"/>
      <c r="W54" s="81"/>
      <c r="X54" s="82"/>
      <c r="Y54" s="80"/>
      <c r="Z54" s="81"/>
      <c r="AA54" s="82"/>
      <c r="AB54" s="80"/>
      <c r="AC54" s="81"/>
      <c r="AD54" s="82"/>
      <c r="AE54" s="80"/>
      <c r="AF54" s="81"/>
      <c r="AG54" s="82"/>
      <c r="AH54" s="80"/>
      <c r="AI54" s="81"/>
      <c r="AJ54" s="82"/>
      <c r="AK54" s="80"/>
      <c r="AL54" s="93"/>
      <c r="AM54" s="82"/>
      <c r="AN54" s="80"/>
    </row>
    <row r="55" spans="2:40" ht="34.5" customHeight="1" x14ac:dyDescent="0.25">
      <c r="B55" s="78"/>
      <c r="C55" s="100"/>
      <c r="D55" s="24" t="s">
        <v>55</v>
      </c>
      <c r="E55" s="80"/>
      <c r="F55" s="81"/>
      <c r="G55" s="82"/>
      <c r="H55" s="80"/>
      <c r="I55" s="86"/>
      <c r="J55" s="89"/>
      <c r="K55" s="30">
        <f t="shared" si="20"/>
        <v>0</v>
      </c>
      <c r="L55" s="30">
        <f t="shared" si="21"/>
        <v>0</v>
      </c>
      <c r="M55" s="30">
        <f t="shared" si="22"/>
        <v>0</v>
      </c>
      <c r="N55" s="30">
        <f t="shared" si="23"/>
        <v>0</v>
      </c>
      <c r="O55" s="81"/>
      <c r="P55" s="82"/>
      <c r="Q55" s="80"/>
      <c r="R55" s="26"/>
      <c r="S55" s="26"/>
      <c r="T55" s="67"/>
      <c r="U55" s="67"/>
      <c r="V55" s="67"/>
      <c r="W55" s="81"/>
      <c r="X55" s="82"/>
      <c r="Y55" s="80"/>
      <c r="Z55" s="81"/>
      <c r="AA55" s="82"/>
      <c r="AB55" s="80"/>
      <c r="AC55" s="81"/>
      <c r="AD55" s="82"/>
      <c r="AE55" s="80"/>
      <c r="AF55" s="81"/>
      <c r="AG55" s="82"/>
      <c r="AH55" s="80"/>
      <c r="AI55" s="81"/>
      <c r="AJ55" s="82"/>
      <c r="AK55" s="80"/>
      <c r="AL55" s="93"/>
      <c r="AM55" s="82"/>
      <c r="AN55" s="80"/>
    </row>
    <row r="56" spans="2:40" ht="15" customHeight="1" x14ac:dyDescent="0.25">
      <c r="B56" s="78">
        <v>15</v>
      </c>
      <c r="C56" s="100" t="s">
        <v>56</v>
      </c>
      <c r="D56" s="24" t="s">
        <v>57</v>
      </c>
      <c r="E56" s="80" t="s">
        <v>14</v>
      </c>
      <c r="F56" s="81">
        <v>42000</v>
      </c>
      <c r="G56" s="82">
        <v>640</v>
      </c>
      <c r="H56" s="83">
        <f>F56+G56</f>
        <v>42640</v>
      </c>
      <c r="I56" s="84">
        <v>17969.150000000001</v>
      </c>
      <c r="J56" s="87">
        <v>20348</v>
      </c>
      <c r="K56" s="30">
        <f t="shared" si="20"/>
        <v>38317.15</v>
      </c>
      <c r="L56" s="30">
        <f t="shared" si="21"/>
        <v>19158.575000000001</v>
      </c>
      <c r="M56" s="30">
        <f t="shared" si="22"/>
        <v>1321.9416750000003</v>
      </c>
      <c r="N56" s="30">
        <f t="shared" si="23"/>
        <v>20480.516675000003</v>
      </c>
      <c r="O56" s="81">
        <v>42000</v>
      </c>
      <c r="P56" s="82">
        <f>O56*19%</f>
        <v>7980</v>
      </c>
      <c r="Q56" s="83">
        <f>O56+P56</f>
        <v>49980</v>
      </c>
      <c r="R56" s="25">
        <f>+Q56+N56</f>
        <v>70460.516675000006</v>
      </c>
      <c r="S56" s="25">
        <f>+R56/2</f>
        <v>35230.258337500003</v>
      </c>
      <c r="T56" s="66">
        <v>35230</v>
      </c>
      <c r="U56" s="66">
        <f>+T56*8%</f>
        <v>2818.4</v>
      </c>
      <c r="V56" s="66">
        <f>+U56+T56</f>
        <v>38048.400000000001</v>
      </c>
      <c r="W56" s="81">
        <v>42000</v>
      </c>
      <c r="X56" s="82">
        <f>+W56*8%</f>
        <v>3360</v>
      </c>
      <c r="Y56" s="83">
        <f>W56+X56</f>
        <v>45360</v>
      </c>
      <c r="Z56" s="81">
        <f>+Y56*8%</f>
        <v>3628.8</v>
      </c>
      <c r="AA56" s="82">
        <f>+Z56*8%</f>
        <v>290.30400000000003</v>
      </c>
      <c r="AB56" s="83">
        <f>Z56+AA56</f>
        <v>3919.1040000000003</v>
      </c>
      <c r="AC56" s="81">
        <v>42000</v>
      </c>
      <c r="AD56" s="82">
        <f>AC56*8%</f>
        <v>3360</v>
      </c>
      <c r="AE56" s="83">
        <f>AC56+AD56</f>
        <v>45360</v>
      </c>
      <c r="AF56" s="81">
        <v>42000</v>
      </c>
      <c r="AG56" s="82">
        <f>AF56*8%</f>
        <v>3360</v>
      </c>
      <c r="AH56" s="83">
        <f>AF56+AG56</f>
        <v>45360</v>
      </c>
      <c r="AI56" s="81">
        <v>42000</v>
      </c>
      <c r="AJ56" s="82">
        <f>AI56*8%</f>
        <v>3360</v>
      </c>
      <c r="AK56" s="83">
        <f>AI56+AJ56</f>
        <v>45360</v>
      </c>
      <c r="AL56" s="93">
        <v>42000</v>
      </c>
      <c r="AM56" s="82">
        <f>AL56*8%</f>
        <v>3360</v>
      </c>
      <c r="AN56" s="83">
        <f>AL56+AM56</f>
        <v>45360</v>
      </c>
    </row>
    <row r="57" spans="2:40" ht="15" customHeight="1" x14ac:dyDescent="0.25">
      <c r="B57" s="78"/>
      <c r="C57" s="100"/>
      <c r="D57" s="24" t="s">
        <v>50</v>
      </c>
      <c r="E57" s="80"/>
      <c r="F57" s="81"/>
      <c r="G57" s="82"/>
      <c r="H57" s="80"/>
      <c r="I57" s="85"/>
      <c r="J57" s="88"/>
      <c r="K57" s="30">
        <f t="shared" si="20"/>
        <v>0</v>
      </c>
      <c r="L57" s="30">
        <f t="shared" si="21"/>
        <v>0</v>
      </c>
      <c r="M57" s="30">
        <f t="shared" si="22"/>
        <v>0</v>
      </c>
      <c r="N57" s="30">
        <f t="shared" si="23"/>
        <v>0</v>
      </c>
      <c r="O57" s="81"/>
      <c r="P57" s="82"/>
      <c r="Q57" s="80"/>
      <c r="R57" s="26"/>
      <c r="S57" s="26"/>
      <c r="T57" s="67"/>
      <c r="U57" s="67"/>
      <c r="V57" s="67"/>
      <c r="W57" s="81"/>
      <c r="X57" s="82"/>
      <c r="Y57" s="80"/>
      <c r="Z57" s="81"/>
      <c r="AA57" s="82"/>
      <c r="AB57" s="80"/>
      <c r="AC57" s="81"/>
      <c r="AD57" s="82"/>
      <c r="AE57" s="80"/>
      <c r="AF57" s="81"/>
      <c r="AG57" s="82"/>
      <c r="AH57" s="80"/>
      <c r="AI57" s="81"/>
      <c r="AJ57" s="82"/>
      <c r="AK57" s="80"/>
      <c r="AL57" s="93"/>
      <c r="AM57" s="82"/>
      <c r="AN57" s="80"/>
    </row>
    <row r="58" spans="2:40" x14ac:dyDescent="0.25">
      <c r="B58" s="78"/>
      <c r="C58" s="100"/>
      <c r="D58" s="24" t="s">
        <v>51</v>
      </c>
      <c r="E58" s="80"/>
      <c r="F58" s="81"/>
      <c r="G58" s="82"/>
      <c r="H58" s="80"/>
      <c r="I58" s="85"/>
      <c r="J58" s="88"/>
      <c r="K58" s="30">
        <f t="shared" si="20"/>
        <v>0</v>
      </c>
      <c r="L58" s="30">
        <f t="shared" si="21"/>
        <v>0</v>
      </c>
      <c r="M58" s="30">
        <f t="shared" si="22"/>
        <v>0</v>
      </c>
      <c r="N58" s="30">
        <f t="shared" si="23"/>
        <v>0</v>
      </c>
      <c r="O58" s="81"/>
      <c r="P58" s="82"/>
      <c r="Q58" s="80"/>
      <c r="R58" s="26"/>
      <c r="S58" s="26"/>
      <c r="T58" s="67"/>
      <c r="U58" s="67"/>
      <c r="V58" s="67"/>
      <c r="W58" s="81"/>
      <c r="X58" s="82"/>
      <c r="Y58" s="80"/>
      <c r="Z58" s="81"/>
      <c r="AA58" s="82"/>
      <c r="AB58" s="80"/>
      <c r="AC58" s="81"/>
      <c r="AD58" s="82"/>
      <c r="AE58" s="80"/>
      <c r="AF58" s="81"/>
      <c r="AG58" s="82"/>
      <c r="AH58" s="80"/>
      <c r="AI58" s="81"/>
      <c r="AJ58" s="82"/>
      <c r="AK58" s="80"/>
      <c r="AL58" s="93"/>
      <c r="AM58" s="82"/>
      <c r="AN58" s="80"/>
    </row>
    <row r="59" spans="2:40" x14ac:dyDescent="0.25">
      <c r="B59" s="78"/>
      <c r="C59" s="100"/>
      <c r="D59" s="24" t="s">
        <v>52</v>
      </c>
      <c r="E59" s="80"/>
      <c r="F59" s="81"/>
      <c r="G59" s="82"/>
      <c r="H59" s="80"/>
      <c r="I59" s="85"/>
      <c r="J59" s="88"/>
      <c r="K59" s="30">
        <f t="shared" si="20"/>
        <v>0</v>
      </c>
      <c r="L59" s="30">
        <f t="shared" si="21"/>
        <v>0</v>
      </c>
      <c r="M59" s="30">
        <f t="shared" si="22"/>
        <v>0</v>
      </c>
      <c r="N59" s="30">
        <f t="shared" si="23"/>
        <v>0</v>
      </c>
      <c r="O59" s="81"/>
      <c r="P59" s="82"/>
      <c r="Q59" s="80"/>
      <c r="R59" s="26"/>
      <c r="S59" s="26"/>
      <c r="T59" s="67"/>
      <c r="U59" s="67"/>
      <c r="V59" s="67"/>
      <c r="W59" s="81"/>
      <c r="X59" s="82"/>
      <c r="Y59" s="80"/>
      <c r="Z59" s="81"/>
      <c r="AA59" s="82"/>
      <c r="AB59" s="80"/>
      <c r="AC59" s="81"/>
      <c r="AD59" s="82"/>
      <c r="AE59" s="80"/>
      <c r="AF59" s="81"/>
      <c r="AG59" s="82"/>
      <c r="AH59" s="80"/>
      <c r="AI59" s="81"/>
      <c r="AJ59" s="82"/>
      <c r="AK59" s="80"/>
      <c r="AL59" s="93"/>
      <c r="AM59" s="82"/>
      <c r="AN59" s="80"/>
    </row>
    <row r="60" spans="2:40" x14ac:dyDescent="0.25">
      <c r="B60" s="78"/>
      <c r="C60" s="100"/>
      <c r="D60" s="24" t="s">
        <v>53</v>
      </c>
      <c r="E60" s="80"/>
      <c r="F60" s="81"/>
      <c r="G60" s="82"/>
      <c r="H60" s="80"/>
      <c r="I60" s="85"/>
      <c r="J60" s="88"/>
      <c r="K60" s="30">
        <f t="shared" si="20"/>
        <v>0</v>
      </c>
      <c r="L60" s="30">
        <f t="shared" si="21"/>
        <v>0</v>
      </c>
      <c r="M60" s="30">
        <f t="shared" si="22"/>
        <v>0</v>
      </c>
      <c r="N60" s="30">
        <f t="shared" si="23"/>
        <v>0</v>
      </c>
      <c r="O60" s="81"/>
      <c r="P60" s="82"/>
      <c r="Q60" s="80"/>
      <c r="R60" s="26"/>
      <c r="S60" s="26"/>
      <c r="T60" s="67"/>
      <c r="U60" s="67"/>
      <c r="V60" s="67"/>
      <c r="W60" s="81"/>
      <c r="X60" s="82"/>
      <c r="Y60" s="80"/>
      <c r="Z60" s="81"/>
      <c r="AA60" s="82"/>
      <c r="AB60" s="80"/>
      <c r="AC60" s="81"/>
      <c r="AD60" s="82"/>
      <c r="AE60" s="80"/>
      <c r="AF60" s="81"/>
      <c r="AG60" s="82"/>
      <c r="AH60" s="80"/>
      <c r="AI60" s="81"/>
      <c r="AJ60" s="82"/>
      <c r="AK60" s="80"/>
      <c r="AL60" s="93"/>
      <c r="AM60" s="82"/>
      <c r="AN60" s="80"/>
    </row>
    <row r="61" spans="2:40" x14ac:dyDescent="0.25">
      <c r="B61" s="78"/>
      <c r="C61" s="100"/>
      <c r="D61" s="24" t="s">
        <v>54</v>
      </c>
      <c r="E61" s="80"/>
      <c r="F61" s="81"/>
      <c r="G61" s="82"/>
      <c r="H61" s="80"/>
      <c r="I61" s="85"/>
      <c r="J61" s="88"/>
      <c r="K61" s="30">
        <f t="shared" si="20"/>
        <v>0</v>
      </c>
      <c r="L61" s="30">
        <f t="shared" si="21"/>
        <v>0</v>
      </c>
      <c r="M61" s="30">
        <f t="shared" si="22"/>
        <v>0</v>
      </c>
      <c r="N61" s="30">
        <f t="shared" si="23"/>
        <v>0</v>
      </c>
      <c r="O61" s="81"/>
      <c r="P61" s="82"/>
      <c r="Q61" s="80"/>
      <c r="R61" s="26"/>
      <c r="S61" s="26"/>
      <c r="T61" s="67"/>
      <c r="U61" s="67"/>
      <c r="V61" s="67"/>
      <c r="W61" s="81"/>
      <c r="X61" s="82"/>
      <c r="Y61" s="80"/>
      <c r="Z61" s="81"/>
      <c r="AA61" s="82"/>
      <c r="AB61" s="80"/>
      <c r="AC61" s="81"/>
      <c r="AD61" s="82"/>
      <c r="AE61" s="80"/>
      <c r="AF61" s="81"/>
      <c r="AG61" s="82"/>
      <c r="AH61" s="80"/>
      <c r="AI61" s="81"/>
      <c r="AJ61" s="82"/>
      <c r="AK61" s="80"/>
      <c r="AL61" s="93"/>
      <c r="AM61" s="82"/>
      <c r="AN61" s="80"/>
    </row>
    <row r="62" spans="2:40" ht="84.75" customHeight="1" x14ac:dyDescent="0.25">
      <c r="B62" s="78"/>
      <c r="C62" s="100"/>
      <c r="D62" s="24" t="s">
        <v>55</v>
      </c>
      <c r="E62" s="80"/>
      <c r="F62" s="81"/>
      <c r="G62" s="82"/>
      <c r="H62" s="80"/>
      <c r="I62" s="86"/>
      <c r="J62" s="89"/>
      <c r="K62" s="30">
        <f t="shared" si="20"/>
        <v>0</v>
      </c>
      <c r="L62" s="30">
        <f t="shared" si="21"/>
        <v>0</v>
      </c>
      <c r="M62" s="30">
        <f t="shared" si="22"/>
        <v>0</v>
      </c>
      <c r="N62" s="30">
        <f t="shared" si="23"/>
        <v>0</v>
      </c>
      <c r="O62" s="81"/>
      <c r="P62" s="82"/>
      <c r="Q62" s="80"/>
      <c r="R62" s="26"/>
      <c r="S62" s="26"/>
      <c r="T62" s="67"/>
      <c r="U62" s="67"/>
      <c r="V62" s="67"/>
      <c r="W62" s="81"/>
      <c r="X62" s="82"/>
      <c r="Y62" s="80"/>
      <c r="Z62" s="81"/>
      <c r="AA62" s="82"/>
      <c r="AB62" s="80"/>
      <c r="AC62" s="81"/>
      <c r="AD62" s="82"/>
      <c r="AE62" s="80"/>
      <c r="AF62" s="81"/>
      <c r="AG62" s="82"/>
      <c r="AH62" s="80"/>
      <c r="AI62" s="81"/>
      <c r="AJ62" s="82"/>
      <c r="AK62" s="80"/>
      <c r="AL62" s="93"/>
      <c r="AM62" s="82"/>
      <c r="AN62" s="80"/>
    </row>
    <row r="63" spans="2:40" ht="15" customHeight="1" x14ac:dyDescent="0.25">
      <c r="B63" s="78">
        <v>16</v>
      </c>
      <c r="C63" s="100" t="s">
        <v>58</v>
      </c>
      <c r="D63" s="24" t="s">
        <v>57</v>
      </c>
      <c r="E63" s="80" t="s">
        <v>14</v>
      </c>
      <c r="F63" s="81">
        <v>51000</v>
      </c>
      <c r="G63" s="82">
        <v>640</v>
      </c>
      <c r="H63" s="83">
        <f>F63+G63</f>
        <v>51640</v>
      </c>
      <c r="I63" s="84">
        <v>17260.5</v>
      </c>
      <c r="J63" s="87">
        <v>19546</v>
      </c>
      <c r="K63" s="30">
        <f t="shared" si="20"/>
        <v>36806.5</v>
      </c>
      <c r="L63" s="30">
        <f t="shared" si="21"/>
        <v>18403.25</v>
      </c>
      <c r="M63" s="30">
        <f t="shared" si="22"/>
        <v>1269.8242500000001</v>
      </c>
      <c r="N63" s="30">
        <f t="shared" si="23"/>
        <v>19673.074250000001</v>
      </c>
      <c r="O63" s="81">
        <v>51000</v>
      </c>
      <c r="P63" s="82">
        <f>O63*19%</f>
        <v>9690</v>
      </c>
      <c r="Q63" s="83">
        <f>O63+P63</f>
        <v>60690</v>
      </c>
      <c r="R63" s="25">
        <f>+Q63+N63</f>
        <v>80363.074250000005</v>
      </c>
      <c r="S63" s="25">
        <f>+R63/2</f>
        <v>40181.537125000003</v>
      </c>
      <c r="T63" s="66">
        <v>40182</v>
      </c>
      <c r="U63" s="66">
        <f>+T63*8%</f>
        <v>3214.56</v>
      </c>
      <c r="V63" s="66">
        <f>+U63+T63</f>
        <v>43396.56</v>
      </c>
      <c r="W63" s="81">
        <v>51000</v>
      </c>
      <c r="X63" s="82">
        <f>+W63*8%</f>
        <v>4080</v>
      </c>
      <c r="Y63" s="83">
        <f>W63+X63</f>
        <v>55080</v>
      </c>
      <c r="Z63" s="81">
        <f>+Y63*8%</f>
        <v>4406.4000000000005</v>
      </c>
      <c r="AA63" s="82">
        <f>Z63*19%</f>
        <v>837.21600000000012</v>
      </c>
      <c r="AB63" s="83">
        <f>Z63+AA63</f>
        <v>5243.6160000000009</v>
      </c>
      <c r="AC63" s="81">
        <v>51000</v>
      </c>
      <c r="AD63" s="82">
        <f>AC63*8%</f>
        <v>4080</v>
      </c>
      <c r="AE63" s="83">
        <f>AC63+AD63</f>
        <v>55080</v>
      </c>
      <c r="AF63" s="81">
        <v>51000</v>
      </c>
      <c r="AG63" s="82">
        <f>AF63*8%</f>
        <v>4080</v>
      </c>
      <c r="AH63" s="83">
        <f>AF63+AG63</f>
        <v>55080</v>
      </c>
      <c r="AI63" s="81">
        <v>51000</v>
      </c>
      <c r="AJ63" s="82">
        <f>AI63*8%</f>
        <v>4080</v>
      </c>
      <c r="AK63" s="83">
        <f>AI63+AJ63</f>
        <v>55080</v>
      </c>
      <c r="AL63" s="93">
        <v>51000</v>
      </c>
      <c r="AM63" s="82">
        <f>AL63*8%</f>
        <v>4080</v>
      </c>
      <c r="AN63" s="83">
        <f>AL63+AM63</f>
        <v>55080</v>
      </c>
    </row>
    <row r="64" spans="2:40" x14ac:dyDescent="0.25">
      <c r="B64" s="78"/>
      <c r="C64" s="100"/>
      <c r="D64" s="24" t="s">
        <v>51</v>
      </c>
      <c r="E64" s="80"/>
      <c r="F64" s="81"/>
      <c r="G64" s="82"/>
      <c r="H64" s="80"/>
      <c r="I64" s="85"/>
      <c r="J64" s="88"/>
      <c r="K64" s="30">
        <f t="shared" si="20"/>
        <v>0</v>
      </c>
      <c r="L64" s="30">
        <f t="shared" si="21"/>
        <v>0</v>
      </c>
      <c r="M64" s="30">
        <f t="shared" si="22"/>
        <v>0</v>
      </c>
      <c r="N64" s="30">
        <f t="shared" si="23"/>
        <v>0</v>
      </c>
      <c r="O64" s="81"/>
      <c r="P64" s="82"/>
      <c r="Q64" s="80"/>
      <c r="R64" s="26"/>
      <c r="S64" s="26"/>
      <c r="T64" s="67"/>
      <c r="U64" s="67"/>
      <c r="V64" s="67"/>
      <c r="W64" s="81"/>
      <c r="X64" s="82"/>
      <c r="Y64" s="80"/>
      <c r="Z64" s="81"/>
      <c r="AA64" s="82"/>
      <c r="AB64" s="80"/>
      <c r="AC64" s="81"/>
      <c r="AD64" s="82"/>
      <c r="AE64" s="80"/>
      <c r="AF64" s="81"/>
      <c r="AG64" s="82"/>
      <c r="AH64" s="80"/>
      <c r="AI64" s="81"/>
      <c r="AJ64" s="82"/>
      <c r="AK64" s="80"/>
      <c r="AL64" s="93"/>
      <c r="AM64" s="82"/>
      <c r="AN64" s="80"/>
    </row>
    <row r="65" spans="2:40" ht="15" customHeight="1" x14ac:dyDescent="0.25">
      <c r="B65" s="78"/>
      <c r="C65" s="100"/>
      <c r="D65" s="24" t="s">
        <v>59</v>
      </c>
      <c r="E65" s="80"/>
      <c r="F65" s="81"/>
      <c r="G65" s="82"/>
      <c r="H65" s="80"/>
      <c r="I65" s="85"/>
      <c r="J65" s="88"/>
      <c r="K65" s="30">
        <f t="shared" si="20"/>
        <v>0</v>
      </c>
      <c r="L65" s="30">
        <f t="shared" si="21"/>
        <v>0</v>
      </c>
      <c r="M65" s="30">
        <f t="shared" si="22"/>
        <v>0</v>
      </c>
      <c r="N65" s="30">
        <f t="shared" si="23"/>
        <v>0</v>
      </c>
      <c r="O65" s="81"/>
      <c r="P65" s="82"/>
      <c r="Q65" s="80"/>
      <c r="R65" s="26"/>
      <c r="S65" s="26"/>
      <c r="T65" s="67"/>
      <c r="U65" s="67"/>
      <c r="V65" s="67"/>
      <c r="W65" s="81"/>
      <c r="X65" s="82"/>
      <c r="Y65" s="80"/>
      <c r="Z65" s="81"/>
      <c r="AA65" s="82"/>
      <c r="AB65" s="80"/>
      <c r="AC65" s="81"/>
      <c r="AD65" s="82"/>
      <c r="AE65" s="80"/>
      <c r="AF65" s="81"/>
      <c r="AG65" s="82"/>
      <c r="AH65" s="80"/>
      <c r="AI65" s="81"/>
      <c r="AJ65" s="82"/>
      <c r="AK65" s="80"/>
      <c r="AL65" s="93"/>
      <c r="AM65" s="82"/>
      <c r="AN65" s="80"/>
    </row>
    <row r="66" spans="2:40" x14ac:dyDescent="0.25">
      <c r="B66" s="78"/>
      <c r="C66" s="100"/>
      <c r="D66" s="24" t="s">
        <v>52</v>
      </c>
      <c r="E66" s="80"/>
      <c r="F66" s="81"/>
      <c r="G66" s="82"/>
      <c r="H66" s="80"/>
      <c r="I66" s="85"/>
      <c r="J66" s="88"/>
      <c r="K66" s="30">
        <f t="shared" si="20"/>
        <v>0</v>
      </c>
      <c r="L66" s="30">
        <f t="shared" si="21"/>
        <v>0</v>
      </c>
      <c r="M66" s="30">
        <f t="shared" si="22"/>
        <v>0</v>
      </c>
      <c r="N66" s="30">
        <f t="shared" si="23"/>
        <v>0</v>
      </c>
      <c r="O66" s="81"/>
      <c r="P66" s="82"/>
      <c r="Q66" s="80"/>
      <c r="R66" s="26"/>
      <c r="S66" s="26"/>
      <c r="T66" s="67"/>
      <c r="U66" s="67"/>
      <c r="V66" s="67"/>
      <c r="W66" s="81"/>
      <c r="X66" s="82"/>
      <c r="Y66" s="80"/>
      <c r="Z66" s="81"/>
      <c r="AA66" s="82"/>
      <c r="AB66" s="80"/>
      <c r="AC66" s="81"/>
      <c r="AD66" s="82"/>
      <c r="AE66" s="80"/>
      <c r="AF66" s="81"/>
      <c r="AG66" s="82"/>
      <c r="AH66" s="80"/>
      <c r="AI66" s="81"/>
      <c r="AJ66" s="82"/>
      <c r="AK66" s="80"/>
      <c r="AL66" s="93"/>
      <c r="AM66" s="82"/>
      <c r="AN66" s="80"/>
    </row>
    <row r="67" spans="2:40" x14ac:dyDescent="0.25">
      <c r="B67" s="78"/>
      <c r="C67" s="100"/>
      <c r="D67" s="24" t="s">
        <v>53</v>
      </c>
      <c r="E67" s="80"/>
      <c r="F67" s="81"/>
      <c r="G67" s="82"/>
      <c r="H67" s="80"/>
      <c r="I67" s="85"/>
      <c r="J67" s="88"/>
      <c r="K67" s="30">
        <f t="shared" si="20"/>
        <v>0</v>
      </c>
      <c r="L67" s="30">
        <f t="shared" si="21"/>
        <v>0</v>
      </c>
      <c r="M67" s="30">
        <f t="shared" si="22"/>
        <v>0</v>
      </c>
      <c r="N67" s="30">
        <f t="shared" si="23"/>
        <v>0</v>
      </c>
      <c r="O67" s="81"/>
      <c r="P67" s="82"/>
      <c r="Q67" s="80"/>
      <c r="R67" s="26"/>
      <c r="S67" s="26"/>
      <c r="T67" s="67"/>
      <c r="U67" s="67"/>
      <c r="V67" s="67"/>
      <c r="W67" s="81"/>
      <c r="X67" s="82"/>
      <c r="Y67" s="80"/>
      <c r="Z67" s="81"/>
      <c r="AA67" s="82"/>
      <c r="AB67" s="80"/>
      <c r="AC67" s="81"/>
      <c r="AD67" s="82"/>
      <c r="AE67" s="80"/>
      <c r="AF67" s="81"/>
      <c r="AG67" s="82"/>
      <c r="AH67" s="80"/>
      <c r="AI67" s="81"/>
      <c r="AJ67" s="82"/>
      <c r="AK67" s="80"/>
      <c r="AL67" s="93"/>
      <c r="AM67" s="82"/>
      <c r="AN67" s="80"/>
    </row>
    <row r="68" spans="2:40" x14ac:dyDescent="0.25">
      <c r="B68" s="78"/>
      <c r="C68" s="100"/>
      <c r="D68" s="24" t="s">
        <v>54</v>
      </c>
      <c r="E68" s="80"/>
      <c r="F68" s="81"/>
      <c r="G68" s="82"/>
      <c r="H68" s="80"/>
      <c r="I68" s="85"/>
      <c r="J68" s="88"/>
      <c r="K68" s="30">
        <f t="shared" si="20"/>
        <v>0</v>
      </c>
      <c r="L68" s="30">
        <f t="shared" si="21"/>
        <v>0</v>
      </c>
      <c r="M68" s="30">
        <f t="shared" si="22"/>
        <v>0</v>
      </c>
      <c r="N68" s="30">
        <f t="shared" si="23"/>
        <v>0</v>
      </c>
      <c r="O68" s="81"/>
      <c r="P68" s="82"/>
      <c r="Q68" s="80"/>
      <c r="R68" s="26"/>
      <c r="S68" s="26"/>
      <c r="T68" s="67"/>
      <c r="U68" s="67"/>
      <c r="V68" s="67"/>
      <c r="W68" s="81"/>
      <c r="X68" s="82"/>
      <c r="Y68" s="80"/>
      <c r="Z68" s="81"/>
      <c r="AA68" s="82"/>
      <c r="AB68" s="80"/>
      <c r="AC68" s="81"/>
      <c r="AD68" s="82"/>
      <c r="AE68" s="80"/>
      <c r="AF68" s="81"/>
      <c r="AG68" s="82"/>
      <c r="AH68" s="80"/>
      <c r="AI68" s="81"/>
      <c r="AJ68" s="82"/>
      <c r="AK68" s="80"/>
      <c r="AL68" s="93"/>
      <c r="AM68" s="82"/>
      <c r="AN68" s="80"/>
    </row>
    <row r="69" spans="2:40" ht="87.75" customHeight="1" x14ac:dyDescent="0.25">
      <c r="B69" s="78"/>
      <c r="C69" s="100"/>
      <c r="D69" s="24" t="s">
        <v>60</v>
      </c>
      <c r="E69" s="80"/>
      <c r="F69" s="81"/>
      <c r="G69" s="82"/>
      <c r="H69" s="80"/>
      <c r="I69" s="86"/>
      <c r="J69" s="89"/>
      <c r="K69" s="30">
        <f t="shared" si="20"/>
        <v>0</v>
      </c>
      <c r="L69" s="30">
        <f t="shared" si="21"/>
        <v>0</v>
      </c>
      <c r="M69" s="30">
        <f t="shared" si="22"/>
        <v>0</v>
      </c>
      <c r="N69" s="30">
        <f t="shared" si="23"/>
        <v>0</v>
      </c>
      <c r="O69" s="81"/>
      <c r="P69" s="82"/>
      <c r="Q69" s="80"/>
      <c r="R69" s="26"/>
      <c r="S69" s="26"/>
      <c r="T69" s="67"/>
      <c r="U69" s="67"/>
      <c r="V69" s="67"/>
      <c r="W69" s="81"/>
      <c r="X69" s="82"/>
      <c r="Y69" s="80"/>
      <c r="Z69" s="81"/>
      <c r="AA69" s="82"/>
      <c r="AB69" s="80"/>
      <c r="AC69" s="81"/>
      <c r="AD69" s="82"/>
      <c r="AE69" s="80"/>
      <c r="AF69" s="81"/>
      <c r="AG69" s="82"/>
      <c r="AH69" s="80"/>
      <c r="AI69" s="81"/>
      <c r="AJ69" s="82"/>
      <c r="AK69" s="80"/>
      <c r="AL69" s="93"/>
      <c r="AM69" s="82"/>
      <c r="AN69" s="80"/>
    </row>
    <row r="70" spans="2:40" ht="22.5" customHeight="1" x14ac:dyDescent="0.25">
      <c r="B70" s="78">
        <v>17</v>
      </c>
      <c r="C70" s="18" t="s">
        <v>61</v>
      </c>
      <c r="D70" s="24" t="s">
        <v>59</v>
      </c>
      <c r="E70" s="80" t="s">
        <v>14</v>
      </c>
      <c r="F70" s="81">
        <v>35000</v>
      </c>
      <c r="G70" s="82">
        <v>640</v>
      </c>
      <c r="H70" s="83">
        <f>F70+G70</f>
        <v>35640</v>
      </c>
      <c r="I70" s="84">
        <v>12097.54</v>
      </c>
      <c r="J70" s="87">
        <v>13693</v>
      </c>
      <c r="K70" s="30">
        <f t="shared" si="20"/>
        <v>25790.54</v>
      </c>
      <c r="L70" s="30">
        <f t="shared" si="21"/>
        <v>12895.27</v>
      </c>
      <c r="M70" s="30">
        <f t="shared" si="22"/>
        <v>889.77363000000014</v>
      </c>
      <c r="N70" s="30">
        <f t="shared" si="23"/>
        <v>13785.04363</v>
      </c>
      <c r="O70" s="81">
        <v>35000</v>
      </c>
      <c r="P70" s="82">
        <f>O70*19%</f>
        <v>6650</v>
      </c>
      <c r="Q70" s="83">
        <f>O70+P70</f>
        <v>41650</v>
      </c>
      <c r="R70" s="25">
        <f>+Q70+N70</f>
        <v>55435.04363</v>
      </c>
      <c r="S70" s="25">
        <f>+R70/2</f>
        <v>27717.521815</v>
      </c>
      <c r="T70" s="66">
        <v>27718</v>
      </c>
      <c r="U70" s="66">
        <f>+T70*8%</f>
        <v>2217.44</v>
      </c>
      <c r="V70" s="66">
        <f>+U70+T70</f>
        <v>29935.439999999999</v>
      </c>
      <c r="W70" s="81">
        <v>35000</v>
      </c>
      <c r="X70" s="82">
        <f>+W70*8%</f>
        <v>2800</v>
      </c>
      <c r="Y70" s="83">
        <f>W70+X70</f>
        <v>37800</v>
      </c>
      <c r="Z70" s="81">
        <f>+Y70*8%</f>
        <v>3024</v>
      </c>
      <c r="AA70" s="82">
        <f>Z70*19%</f>
        <v>574.56000000000006</v>
      </c>
      <c r="AB70" s="83">
        <f>Z70+AA70</f>
        <v>3598.56</v>
      </c>
      <c r="AC70" s="81">
        <v>35000</v>
      </c>
      <c r="AD70" s="82">
        <f>AC70*8%</f>
        <v>2800</v>
      </c>
      <c r="AE70" s="83">
        <f>AC70+AD70</f>
        <v>37800</v>
      </c>
      <c r="AF70" s="81">
        <v>35000</v>
      </c>
      <c r="AG70" s="82">
        <f>AF70*8%</f>
        <v>2800</v>
      </c>
      <c r="AH70" s="83">
        <f>AF70+AG70</f>
        <v>37800</v>
      </c>
      <c r="AI70" s="81">
        <v>35000</v>
      </c>
      <c r="AJ70" s="82">
        <f>AI70*8%</f>
        <v>2800</v>
      </c>
      <c r="AK70" s="83">
        <f>AI70+AJ70</f>
        <v>37800</v>
      </c>
      <c r="AL70" s="93">
        <v>35000</v>
      </c>
      <c r="AM70" s="82">
        <f>AL70*8%</f>
        <v>2800</v>
      </c>
      <c r="AN70" s="83">
        <f>AL70+AM70</f>
        <v>37800</v>
      </c>
    </row>
    <row r="71" spans="2:40" ht="56.25" customHeight="1" x14ac:dyDescent="0.25">
      <c r="B71" s="78"/>
      <c r="C71" s="28" t="s">
        <v>62</v>
      </c>
      <c r="D71" s="24" t="s">
        <v>63</v>
      </c>
      <c r="E71" s="80"/>
      <c r="F71" s="81"/>
      <c r="G71" s="82"/>
      <c r="H71" s="80"/>
      <c r="I71" s="85"/>
      <c r="J71" s="88"/>
      <c r="K71" s="30">
        <f t="shared" si="20"/>
        <v>0</v>
      </c>
      <c r="L71" s="30">
        <f t="shared" si="21"/>
        <v>0</v>
      </c>
      <c r="M71" s="30">
        <f t="shared" si="22"/>
        <v>0</v>
      </c>
      <c r="N71" s="30">
        <f t="shared" si="23"/>
        <v>0</v>
      </c>
      <c r="O71" s="81"/>
      <c r="P71" s="82"/>
      <c r="Q71" s="80"/>
      <c r="R71" s="26"/>
      <c r="S71" s="26"/>
      <c r="T71" s="67"/>
      <c r="U71" s="67"/>
      <c r="V71" s="67"/>
      <c r="W71" s="81"/>
      <c r="X71" s="82"/>
      <c r="Y71" s="80"/>
      <c r="Z71" s="81"/>
      <c r="AA71" s="82"/>
      <c r="AB71" s="80"/>
      <c r="AC71" s="81"/>
      <c r="AD71" s="82"/>
      <c r="AE71" s="80"/>
      <c r="AF71" s="81"/>
      <c r="AG71" s="82"/>
      <c r="AH71" s="80"/>
      <c r="AI71" s="81"/>
      <c r="AJ71" s="82"/>
      <c r="AK71" s="80"/>
      <c r="AL71" s="93"/>
      <c r="AM71" s="82"/>
      <c r="AN71" s="80"/>
    </row>
    <row r="72" spans="2:40" ht="89.25" customHeight="1" x14ac:dyDescent="0.25">
      <c r="B72" s="78"/>
      <c r="C72" s="37"/>
      <c r="D72" s="24" t="s">
        <v>60</v>
      </c>
      <c r="E72" s="80"/>
      <c r="F72" s="81"/>
      <c r="G72" s="82"/>
      <c r="H72" s="80"/>
      <c r="I72" s="86"/>
      <c r="J72" s="89"/>
      <c r="K72" s="30">
        <f t="shared" si="20"/>
        <v>0</v>
      </c>
      <c r="L72" s="30">
        <f t="shared" si="21"/>
        <v>0</v>
      </c>
      <c r="M72" s="30">
        <f t="shared" si="22"/>
        <v>0</v>
      </c>
      <c r="N72" s="30">
        <f t="shared" si="23"/>
        <v>0</v>
      </c>
      <c r="O72" s="81"/>
      <c r="P72" s="82"/>
      <c r="Q72" s="80"/>
      <c r="R72" s="26"/>
      <c r="S72" s="26"/>
      <c r="T72" s="67"/>
      <c r="U72" s="67"/>
      <c r="V72" s="67"/>
      <c r="W72" s="81"/>
      <c r="X72" s="82"/>
      <c r="Y72" s="80"/>
      <c r="Z72" s="81"/>
      <c r="AA72" s="82"/>
      <c r="AB72" s="80"/>
      <c r="AC72" s="81"/>
      <c r="AD72" s="82"/>
      <c r="AE72" s="80"/>
      <c r="AF72" s="81"/>
      <c r="AG72" s="82"/>
      <c r="AH72" s="80"/>
      <c r="AI72" s="81"/>
      <c r="AJ72" s="82"/>
      <c r="AK72" s="80"/>
      <c r="AL72" s="93"/>
      <c r="AM72" s="82"/>
      <c r="AN72" s="80"/>
    </row>
    <row r="73" spans="2:40" ht="24.75" customHeight="1" x14ac:dyDescent="0.25">
      <c r="B73" s="78">
        <v>18</v>
      </c>
      <c r="C73" s="18" t="s">
        <v>64</v>
      </c>
      <c r="D73" s="24" t="s">
        <v>65</v>
      </c>
      <c r="E73" s="80" t="s">
        <v>14</v>
      </c>
      <c r="F73" s="81">
        <v>44000</v>
      </c>
      <c r="G73" s="82">
        <v>640</v>
      </c>
      <c r="H73" s="83">
        <f>F73+G73</f>
        <v>44640</v>
      </c>
      <c r="I73" s="84">
        <v>17311.12</v>
      </c>
      <c r="J73" s="87">
        <v>19534</v>
      </c>
      <c r="K73" s="30">
        <f t="shared" si="20"/>
        <v>36845.119999999995</v>
      </c>
      <c r="L73" s="30">
        <f t="shared" si="21"/>
        <v>18422.559999999998</v>
      </c>
      <c r="M73" s="30">
        <f t="shared" si="22"/>
        <v>1271.1566399999999</v>
      </c>
      <c r="N73" s="30">
        <f t="shared" si="23"/>
        <v>19693.716639999999</v>
      </c>
      <c r="O73" s="81">
        <v>44000</v>
      </c>
      <c r="P73" s="82">
        <f>O73*19%</f>
        <v>8360</v>
      </c>
      <c r="Q73" s="83">
        <f>O73+P73</f>
        <v>52360</v>
      </c>
      <c r="R73" s="25">
        <f>+Q73+N73</f>
        <v>72053.716639999999</v>
      </c>
      <c r="S73" s="25">
        <f>+R73/2</f>
        <v>36026.858319999999</v>
      </c>
      <c r="T73" s="66">
        <v>36027</v>
      </c>
      <c r="U73" s="66">
        <f>+T73*8%</f>
        <v>2882.16</v>
      </c>
      <c r="V73" s="66">
        <f>+U73+T73</f>
        <v>38909.160000000003</v>
      </c>
      <c r="W73" s="81">
        <v>44000</v>
      </c>
      <c r="X73" s="82">
        <f>+W73*8%</f>
        <v>3520</v>
      </c>
      <c r="Y73" s="83">
        <f>W73+X73</f>
        <v>47520</v>
      </c>
      <c r="Z73" s="81">
        <v>44000</v>
      </c>
      <c r="AA73" s="82">
        <f>+Z73*8%</f>
        <v>3520</v>
      </c>
      <c r="AB73" s="83">
        <f>Z73+AA73</f>
        <v>47520</v>
      </c>
      <c r="AC73" s="81">
        <v>44000</v>
      </c>
      <c r="AD73" s="82">
        <f>AC73*8%</f>
        <v>3520</v>
      </c>
      <c r="AE73" s="83">
        <f>AC73+AD73</f>
        <v>47520</v>
      </c>
      <c r="AF73" s="81">
        <v>44000</v>
      </c>
      <c r="AG73" s="82">
        <f>AF73*8%</f>
        <v>3520</v>
      </c>
      <c r="AH73" s="83">
        <f>AF73+AG73</f>
        <v>47520</v>
      </c>
      <c r="AI73" s="81">
        <v>44000</v>
      </c>
      <c r="AJ73" s="82">
        <f>AI73*8%</f>
        <v>3520</v>
      </c>
      <c r="AK73" s="83">
        <f>AI73+AJ73</f>
        <v>47520</v>
      </c>
      <c r="AL73" s="93">
        <v>44000</v>
      </c>
      <c r="AM73" s="82">
        <f>AL73*8%</f>
        <v>3520</v>
      </c>
      <c r="AN73" s="83">
        <f>AL73+AM73</f>
        <v>47520</v>
      </c>
    </row>
    <row r="74" spans="2:40" ht="39.75" customHeight="1" x14ac:dyDescent="0.25">
      <c r="B74" s="78"/>
      <c r="C74" s="28" t="s">
        <v>62</v>
      </c>
      <c r="D74" s="24" t="s">
        <v>57</v>
      </c>
      <c r="E74" s="80"/>
      <c r="F74" s="81"/>
      <c r="G74" s="82"/>
      <c r="H74" s="80"/>
      <c r="I74" s="85"/>
      <c r="J74" s="88"/>
      <c r="K74" s="30">
        <f t="shared" si="20"/>
        <v>0</v>
      </c>
      <c r="L74" s="30">
        <f t="shared" si="21"/>
        <v>0</v>
      </c>
      <c r="M74" s="30">
        <f t="shared" si="22"/>
        <v>0</v>
      </c>
      <c r="N74" s="30">
        <f t="shared" si="23"/>
        <v>0</v>
      </c>
      <c r="O74" s="81"/>
      <c r="P74" s="82"/>
      <c r="Q74" s="80"/>
      <c r="R74" s="26"/>
      <c r="S74" s="26"/>
      <c r="T74" s="67"/>
      <c r="U74" s="67"/>
      <c r="V74" s="67"/>
      <c r="W74" s="81"/>
      <c r="X74" s="82"/>
      <c r="Y74" s="80"/>
      <c r="Z74" s="81"/>
      <c r="AA74" s="82"/>
      <c r="AB74" s="80"/>
      <c r="AC74" s="81"/>
      <c r="AD74" s="82"/>
      <c r="AE74" s="80"/>
      <c r="AF74" s="81"/>
      <c r="AG74" s="82"/>
      <c r="AH74" s="80"/>
      <c r="AI74" s="81"/>
      <c r="AJ74" s="82"/>
      <c r="AK74" s="80"/>
      <c r="AL74" s="93"/>
      <c r="AM74" s="82"/>
      <c r="AN74" s="80"/>
    </row>
    <row r="75" spans="2:40" ht="10.5" customHeight="1" x14ac:dyDescent="0.25">
      <c r="B75" s="78"/>
      <c r="C75" s="37"/>
      <c r="D75" s="24" t="s">
        <v>59</v>
      </c>
      <c r="E75" s="80"/>
      <c r="F75" s="81"/>
      <c r="G75" s="82"/>
      <c r="H75" s="80"/>
      <c r="I75" s="85"/>
      <c r="J75" s="88"/>
      <c r="K75" s="30">
        <f t="shared" si="20"/>
        <v>0</v>
      </c>
      <c r="L75" s="30">
        <f t="shared" si="21"/>
        <v>0</v>
      </c>
      <c r="M75" s="30">
        <f t="shared" si="22"/>
        <v>0</v>
      </c>
      <c r="N75" s="30">
        <f t="shared" si="23"/>
        <v>0</v>
      </c>
      <c r="O75" s="81"/>
      <c r="P75" s="82"/>
      <c r="Q75" s="80"/>
      <c r="R75" s="26"/>
      <c r="S75" s="26"/>
      <c r="T75" s="67"/>
      <c r="U75" s="67"/>
      <c r="V75" s="67"/>
      <c r="W75" s="81"/>
      <c r="X75" s="82"/>
      <c r="Y75" s="80"/>
      <c r="Z75" s="81"/>
      <c r="AA75" s="82"/>
      <c r="AB75" s="80"/>
      <c r="AC75" s="81"/>
      <c r="AD75" s="82"/>
      <c r="AE75" s="80"/>
      <c r="AF75" s="81"/>
      <c r="AG75" s="82"/>
      <c r="AH75" s="80"/>
      <c r="AI75" s="81"/>
      <c r="AJ75" s="82"/>
      <c r="AK75" s="80"/>
      <c r="AL75" s="93"/>
      <c r="AM75" s="82"/>
      <c r="AN75" s="80"/>
    </row>
    <row r="76" spans="2:40" ht="109.5" customHeight="1" x14ac:dyDescent="0.25">
      <c r="B76" s="78"/>
      <c r="C76" s="37"/>
      <c r="D76" s="24" t="s">
        <v>60</v>
      </c>
      <c r="E76" s="80"/>
      <c r="F76" s="81"/>
      <c r="G76" s="82"/>
      <c r="H76" s="80"/>
      <c r="I76" s="86"/>
      <c r="J76" s="89"/>
      <c r="K76" s="30">
        <f t="shared" si="20"/>
        <v>0</v>
      </c>
      <c r="L76" s="30">
        <f t="shared" si="21"/>
        <v>0</v>
      </c>
      <c r="M76" s="30">
        <f t="shared" si="22"/>
        <v>0</v>
      </c>
      <c r="N76" s="30">
        <f t="shared" si="23"/>
        <v>0</v>
      </c>
      <c r="O76" s="81"/>
      <c r="P76" s="82"/>
      <c r="Q76" s="80"/>
      <c r="R76" s="26"/>
      <c r="S76" s="26"/>
      <c r="T76" s="67"/>
      <c r="U76" s="67"/>
      <c r="V76" s="67"/>
      <c r="W76" s="81"/>
      <c r="X76" s="82"/>
      <c r="Y76" s="80"/>
      <c r="Z76" s="81"/>
      <c r="AA76" s="82"/>
      <c r="AB76" s="80"/>
      <c r="AC76" s="81"/>
      <c r="AD76" s="82"/>
      <c r="AE76" s="80"/>
      <c r="AF76" s="81"/>
      <c r="AG76" s="82"/>
      <c r="AH76" s="80"/>
      <c r="AI76" s="81"/>
      <c r="AJ76" s="82"/>
      <c r="AK76" s="80"/>
      <c r="AL76" s="93"/>
      <c r="AM76" s="82"/>
      <c r="AN76" s="80"/>
    </row>
    <row r="77" spans="2:40" ht="70.5" customHeight="1" x14ac:dyDescent="0.25">
      <c r="B77" s="78">
        <v>19</v>
      </c>
      <c r="C77" s="100" t="s">
        <v>66</v>
      </c>
      <c r="D77" s="24" t="s">
        <v>67</v>
      </c>
      <c r="E77" s="80" t="s">
        <v>14</v>
      </c>
      <c r="F77" s="81">
        <v>58000</v>
      </c>
      <c r="G77" s="82">
        <v>640</v>
      </c>
      <c r="H77" s="83">
        <f>F77+G77</f>
        <v>58640</v>
      </c>
      <c r="I77" s="84">
        <v>23385.200000000001</v>
      </c>
      <c r="J77" s="87">
        <v>26389</v>
      </c>
      <c r="K77" s="30">
        <f t="shared" si="20"/>
        <v>49774.2</v>
      </c>
      <c r="L77" s="30">
        <f t="shared" si="21"/>
        <v>24887.1</v>
      </c>
      <c r="M77" s="30">
        <f t="shared" si="22"/>
        <v>1717.2099000000001</v>
      </c>
      <c r="N77" s="30">
        <f t="shared" si="23"/>
        <v>26604.3099</v>
      </c>
      <c r="O77" s="81">
        <v>58000</v>
      </c>
      <c r="P77" s="82">
        <f>O77*19%</f>
        <v>11020</v>
      </c>
      <c r="Q77" s="83">
        <f>O77+P77</f>
        <v>69020</v>
      </c>
      <c r="R77" s="25">
        <f>+Q77+N77</f>
        <v>95624.309899999993</v>
      </c>
      <c r="S77" s="25">
        <f>+R77/2</f>
        <v>47812.154949999996</v>
      </c>
      <c r="T77" s="66">
        <v>47812</v>
      </c>
      <c r="U77" s="66">
        <f>+T77*8%</f>
        <v>3824.96</v>
      </c>
      <c r="V77" s="66">
        <f>+U77+T77</f>
        <v>51636.959999999999</v>
      </c>
      <c r="W77" s="81">
        <v>58000</v>
      </c>
      <c r="X77" s="82">
        <f>+W77*8%</f>
        <v>4640</v>
      </c>
      <c r="Y77" s="83">
        <f>W77+X77</f>
        <v>62640</v>
      </c>
      <c r="Z77" s="81">
        <v>58000</v>
      </c>
      <c r="AA77" s="82">
        <f>Z77*8%</f>
        <v>4640</v>
      </c>
      <c r="AB77" s="83">
        <f>Z77+AA77</f>
        <v>62640</v>
      </c>
      <c r="AC77" s="81">
        <v>58000</v>
      </c>
      <c r="AD77" s="82">
        <f>AC77*8%</f>
        <v>4640</v>
      </c>
      <c r="AE77" s="83">
        <f>AC77+AD77</f>
        <v>62640</v>
      </c>
      <c r="AF77" s="81">
        <v>58000</v>
      </c>
      <c r="AG77" s="82">
        <f>AF77*8%</f>
        <v>4640</v>
      </c>
      <c r="AH77" s="83">
        <f>AF77+AG77</f>
        <v>62640</v>
      </c>
      <c r="AI77" s="81">
        <v>58000</v>
      </c>
      <c r="AJ77" s="82">
        <f>AI77*8%</f>
        <v>4640</v>
      </c>
      <c r="AK77" s="83">
        <f>AI77+AJ77</f>
        <v>62640</v>
      </c>
      <c r="AL77" s="93">
        <v>58000</v>
      </c>
      <c r="AM77" s="82">
        <f>AL77*8%</f>
        <v>4640</v>
      </c>
      <c r="AN77" s="83">
        <f>AL77+AM77</f>
        <v>62640</v>
      </c>
    </row>
    <row r="78" spans="2:40" ht="15" customHeight="1" x14ac:dyDescent="0.25">
      <c r="B78" s="78"/>
      <c r="C78" s="100"/>
      <c r="D78" s="24" t="s">
        <v>68</v>
      </c>
      <c r="E78" s="80"/>
      <c r="F78" s="81"/>
      <c r="G78" s="82"/>
      <c r="H78" s="80"/>
      <c r="I78" s="85"/>
      <c r="J78" s="88"/>
      <c r="K78" s="30">
        <f t="shared" si="20"/>
        <v>0</v>
      </c>
      <c r="L78" s="30">
        <f t="shared" si="21"/>
        <v>0</v>
      </c>
      <c r="M78" s="30">
        <f t="shared" si="22"/>
        <v>0</v>
      </c>
      <c r="N78" s="30">
        <f t="shared" si="23"/>
        <v>0</v>
      </c>
      <c r="O78" s="81"/>
      <c r="P78" s="82"/>
      <c r="Q78" s="80"/>
      <c r="R78" s="26"/>
      <c r="S78" s="26"/>
      <c r="T78" s="67"/>
      <c r="U78" s="67"/>
      <c r="V78" s="67"/>
      <c r="W78" s="81"/>
      <c r="X78" s="82"/>
      <c r="Y78" s="80"/>
      <c r="Z78" s="81"/>
      <c r="AA78" s="82"/>
      <c r="AB78" s="80"/>
      <c r="AC78" s="81"/>
      <c r="AD78" s="82"/>
      <c r="AE78" s="80"/>
      <c r="AF78" s="81"/>
      <c r="AG78" s="82"/>
      <c r="AH78" s="80"/>
      <c r="AI78" s="81"/>
      <c r="AJ78" s="82"/>
      <c r="AK78" s="80"/>
      <c r="AL78" s="93"/>
      <c r="AM78" s="82"/>
      <c r="AN78" s="80"/>
    </row>
    <row r="79" spans="2:40" x14ac:dyDescent="0.25">
      <c r="B79" s="78"/>
      <c r="C79" s="100"/>
      <c r="D79" s="24" t="s">
        <v>69</v>
      </c>
      <c r="E79" s="80"/>
      <c r="F79" s="81"/>
      <c r="G79" s="82"/>
      <c r="H79" s="80"/>
      <c r="I79" s="85"/>
      <c r="J79" s="88"/>
      <c r="K79" s="30">
        <f t="shared" si="20"/>
        <v>0</v>
      </c>
      <c r="L79" s="30">
        <f t="shared" si="21"/>
        <v>0</v>
      </c>
      <c r="M79" s="30">
        <f t="shared" si="22"/>
        <v>0</v>
      </c>
      <c r="N79" s="30">
        <f t="shared" si="23"/>
        <v>0</v>
      </c>
      <c r="O79" s="81"/>
      <c r="P79" s="82"/>
      <c r="Q79" s="80"/>
      <c r="R79" s="26"/>
      <c r="S79" s="26"/>
      <c r="T79" s="67"/>
      <c r="U79" s="67"/>
      <c r="V79" s="67"/>
      <c r="W79" s="81"/>
      <c r="X79" s="82"/>
      <c r="Y79" s="80"/>
      <c r="Z79" s="81"/>
      <c r="AA79" s="82"/>
      <c r="AB79" s="80"/>
      <c r="AC79" s="81"/>
      <c r="AD79" s="82"/>
      <c r="AE79" s="80"/>
      <c r="AF79" s="81"/>
      <c r="AG79" s="82"/>
      <c r="AH79" s="80"/>
      <c r="AI79" s="81"/>
      <c r="AJ79" s="82"/>
      <c r="AK79" s="80"/>
      <c r="AL79" s="93"/>
      <c r="AM79" s="82"/>
      <c r="AN79" s="80"/>
    </row>
    <row r="80" spans="2:40" x14ac:dyDescent="0.25">
      <c r="B80" s="78"/>
      <c r="C80" s="100"/>
      <c r="D80" s="24" t="s">
        <v>70</v>
      </c>
      <c r="E80" s="80"/>
      <c r="F80" s="81"/>
      <c r="G80" s="82"/>
      <c r="H80" s="80"/>
      <c r="I80" s="85"/>
      <c r="J80" s="88"/>
      <c r="K80" s="30">
        <f t="shared" si="20"/>
        <v>0</v>
      </c>
      <c r="L80" s="30">
        <f t="shared" si="21"/>
        <v>0</v>
      </c>
      <c r="M80" s="30">
        <f t="shared" si="22"/>
        <v>0</v>
      </c>
      <c r="N80" s="30">
        <f t="shared" si="23"/>
        <v>0</v>
      </c>
      <c r="O80" s="81"/>
      <c r="P80" s="82"/>
      <c r="Q80" s="80"/>
      <c r="R80" s="26"/>
      <c r="S80" s="26"/>
      <c r="T80" s="67"/>
      <c r="U80" s="67"/>
      <c r="V80" s="67"/>
      <c r="W80" s="81"/>
      <c r="X80" s="82"/>
      <c r="Y80" s="80"/>
      <c r="Z80" s="81"/>
      <c r="AA80" s="82"/>
      <c r="AB80" s="80"/>
      <c r="AC80" s="81"/>
      <c r="AD80" s="82"/>
      <c r="AE80" s="80"/>
      <c r="AF80" s="81"/>
      <c r="AG80" s="82"/>
      <c r="AH80" s="80"/>
      <c r="AI80" s="81"/>
      <c r="AJ80" s="82"/>
      <c r="AK80" s="80"/>
      <c r="AL80" s="93"/>
      <c r="AM80" s="82"/>
      <c r="AN80" s="80"/>
    </row>
    <row r="81" spans="2:40" ht="22.5" customHeight="1" x14ac:dyDescent="0.25">
      <c r="B81" s="78"/>
      <c r="C81" s="100"/>
      <c r="D81" s="24" t="s">
        <v>71</v>
      </c>
      <c r="E81" s="80"/>
      <c r="F81" s="81"/>
      <c r="G81" s="82"/>
      <c r="H81" s="80"/>
      <c r="I81" s="85"/>
      <c r="J81" s="88"/>
      <c r="K81" s="30">
        <f t="shared" si="20"/>
        <v>0</v>
      </c>
      <c r="L81" s="30">
        <f t="shared" si="21"/>
        <v>0</v>
      </c>
      <c r="M81" s="30">
        <f t="shared" si="22"/>
        <v>0</v>
      </c>
      <c r="N81" s="30">
        <f t="shared" si="23"/>
        <v>0</v>
      </c>
      <c r="O81" s="81"/>
      <c r="P81" s="82"/>
      <c r="Q81" s="80"/>
      <c r="R81" s="26"/>
      <c r="S81" s="26"/>
      <c r="T81" s="67"/>
      <c r="U81" s="67"/>
      <c r="V81" s="67"/>
      <c r="W81" s="81"/>
      <c r="X81" s="82"/>
      <c r="Y81" s="80"/>
      <c r="Z81" s="81"/>
      <c r="AA81" s="82"/>
      <c r="AB81" s="80"/>
      <c r="AC81" s="81"/>
      <c r="AD81" s="82"/>
      <c r="AE81" s="80"/>
      <c r="AF81" s="81"/>
      <c r="AG81" s="82"/>
      <c r="AH81" s="80"/>
      <c r="AI81" s="81"/>
      <c r="AJ81" s="82"/>
      <c r="AK81" s="80"/>
      <c r="AL81" s="93"/>
      <c r="AM81" s="82"/>
      <c r="AN81" s="80"/>
    </row>
    <row r="82" spans="2:40" ht="23.25" customHeight="1" x14ac:dyDescent="0.25">
      <c r="B82" s="78"/>
      <c r="C82" s="100"/>
      <c r="D82" s="24" t="s">
        <v>72</v>
      </c>
      <c r="E82" s="80"/>
      <c r="F82" s="81"/>
      <c r="G82" s="82"/>
      <c r="H82" s="80"/>
      <c r="I82" s="86"/>
      <c r="J82" s="89"/>
      <c r="K82" s="30">
        <f t="shared" si="20"/>
        <v>0</v>
      </c>
      <c r="L82" s="30">
        <f t="shared" si="21"/>
        <v>0</v>
      </c>
      <c r="M82" s="30">
        <f t="shared" si="22"/>
        <v>0</v>
      </c>
      <c r="N82" s="30">
        <f t="shared" si="23"/>
        <v>0</v>
      </c>
      <c r="O82" s="81"/>
      <c r="P82" s="82"/>
      <c r="Q82" s="80"/>
      <c r="R82" s="26"/>
      <c r="S82" s="26"/>
      <c r="T82" s="67"/>
      <c r="U82" s="67"/>
      <c r="V82" s="67"/>
      <c r="W82" s="81"/>
      <c r="X82" s="82"/>
      <c r="Y82" s="80"/>
      <c r="Z82" s="81"/>
      <c r="AA82" s="82"/>
      <c r="AB82" s="80"/>
      <c r="AC82" s="81"/>
      <c r="AD82" s="82"/>
      <c r="AE82" s="80"/>
      <c r="AF82" s="81"/>
      <c r="AG82" s="82"/>
      <c r="AH82" s="80"/>
      <c r="AI82" s="81"/>
      <c r="AJ82" s="82"/>
      <c r="AK82" s="80"/>
      <c r="AL82" s="93"/>
      <c r="AM82" s="82"/>
      <c r="AN82" s="80"/>
    </row>
    <row r="83" spans="2:40" ht="22.5" customHeight="1" x14ac:dyDescent="0.25">
      <c r="B83" s="78">
        <v>20</v>
      </c>
      <c r="C83" s="100" t="s">
        <v>73</v>
      </c>
      <c r="D83" s="24" t="s">
        <v>74</v>
      </c>
      <c r="E83" s="80" t="s">
        <v>14</v>
      </c>
      <c r="F83" s="81">
        <v>84000</v>
      </c>
      <c r="G83" s="82">
        <v>640</v>
      </c>
      <c r="H83" s="83">
        <f>F83+G83</f>
        <v>84640</v>
      </c>
      <c r="I83" s="84">
        <v>38216.07</v>
      </c>
      <c r="J83" s="87">
        <v>43125</v>
      </c>
      <c r="K83" s="30">
        <f t="shared" si="20"/>
        <v>81341.070000000007</v>
      </c>
      <c r="L83" s="30">
        <f t="shared" si="21"/>
        <v>40670.535000000003</v>
      </c>
      <c r="M83" s="30">
        <f t="shared" si="22"/>
        <v>2806.2669150000006</v>
      </c>
      <c r="N83" s="30">
        <f t="shared" si="23"/>
        <v>43476.801915000004</v>
      </c>
      <c r="O83" s="81">
        <v>84000</v>
      </c>
      <c r="P83" s="82">
        <f>O83*19%</f>
        <v>15960</v>
      </c>
      <c r="Q83" s="83">
        <f>O83+P83</f>
        <v>99960</v>
      </c>
      <c r="R83" s="25">
        <f>+Q83+N83</f>
        <v>143436.80191500002</v>
      </c>
      <c r="S83" s="25">
        <f>+R83/2</f>
        <v>71718.400957500009</v>
      </c>
      <c r="T83" s="66">
        <v>71718</v>
      </c>
      <c r="U83" s="66">
        <f>+T83*8%</f>
        <v>5737.4400000000005</v>
      </c>
      <c r="V83" s="66">
        <f>+U83+T83</f>
        <v>77455.44</v>
      </c>
      <c r="W83" s="81">
        <v>84000</v>
      </c>
      <c r="X83" s="82">
        <f>+W83*8%</f>
        <v>6720</v>
      </c>
      <c r="Y83" s="83">
        <f>W83+X83</f>
        <v>90720</v>
      </c>
      <c r="Z83" s="81">
        <v>84000</v>
      </c>
      <c r="AA83" s="82">
        <f>Z83*8%</f>
        <v>6720</v>
      </c>
      <c r="AB83" s="83">
        <f>Z83+AA83</f>
        <v>90720</v>
      </c>
      <c r="AC83" s="81">
        <v>84000</v>
      </c>
      <c r="AD83" s="82">
        <f>AC83*8%</f>
        <v>6720</v>
      </c>
      <c r="AE83" s="83">
        <f>AC83+AD83</f>
        <v>90720</v>
      </c>
      <c r="AF83" s="81">
        <v>84000</v>
      </c>
      <c r="AG83" s="82">
        <f>AF83*8%</f>
        <v>6720</v>
      </c>
      <c r="AH83" s="83">
        <f>AF83+AG83</f>
        <v>90720</v>
      </c>
      <c r="AI83" s="81">
        <v>84000</v>
      </c>
      <c r="AJ83" s="82">
        <f>AI83*8%</f>
        <v>6720</v>
      </c>
      <c r="AK83" s="83">
        <f>AI83+AJ83</f>
        <v>90720</v>
      </c>
      <c r="AL83" s="93">
        <v>84000</v>
      </c>
      <c r="AM83" s="82">
        <f>AL83*8%</f>
        <v>6720</v>
      </c>
      <c r="AN83" s="83">
        <f>AL83+AM83</f>
        <v>90720</v>
      </c>
    </row>
    <row r="84" spans="2:40" ht="15" customHeight="1" x14ac:dyDescent="0.25">
      <c r="B84" s="78"/>
      <c r="C84" s="100"/>
      <c r="D84" s="24" t="s">
        <v>75</v>
      </c>
      <c r="E84" s="80"/>
      <c r="F84" s="81"/>
      <c r="G84" s="82"/>
      <c r="H84" s="80"/>
      <c r="I84" s="85"/>
      <c r="J84" s="88"/>
      <c r="K84" s="30">
        <f t="shared" si="20"/>
        <v>0</v>
      </c>
      <c r="L84" s="30">
        <f t="shared" si="21"/>
        <v>0</v>
      </c>
      <c r="M84" s="30">
        <f t="shared" si="22"/>
        <v>0</v>
      </c>
      <c r="N84" s="30">
        <f t="shared" si="23"/>
        <v>0</v>
      </c>
      <c r="O84" s="81"/>
      <c r="P84" s="82"/>
      <c r="Q84" s="80"/>
      <c r="R84" s="26"/>
      <c r="S84" s="26"/>
      <c r="T84" s="67"/>
      <c r="U84" s="67"/>
      <c r="V84" s="67"/>
      <c r="W84" s="81"/>
      <c r="X84" s="82"/>
      <c r="Y84" s="80"/>
      <c r="Z84" s="81"/>
      <c r="AA84" s="82"/>
      <c r="AB84" s="80"/>
      <c r="AC84" s="81"/>
      <c r="AD84" s="82"/>
      <c r="AE84" s="80"/>
      <c r="AF84" s="81"/>
      <c r="AG84" s="82"/>
      <c r="AH84" s="80"/>
      <c r="AI84" s="81"/>
      <c r="AJ84" s="82"/>
      <c r="AK84" s="80"/>
      <c r="AL84" s="93"/>
      <c r="AM84" s="82"/>
      <c r="AN84" s="80"/>
    </row>
    <row r="85" spans="2:40" ht="15" customHeight="1" x14ac:dyDescent="0.25">
      <c r="B85" s="78"/>
      <c r="C85" s="100"/>
      <c r="D85" s="24" t="s">
        <v>76</v>
      </c>
      <c r="E85" s="80"/>
      <c r="F85" s="81"/>
      <c r="G85" s="82"/>
      <c r="H85" s="80"/>
      <c r="I85" s="85"/>
      <c r="J85" s="88"/>
      <c r="K85" s="30">
        <f t="shared" si="20"/>
        <v>0</v>
      </c>
      <c r="L85" s="30">
        <f t="shared" si="21"/>
        <v>0</v>
      </c>
      <c r="M85" s="30">
        <f t="shared" si="22"/>
        <v>0</v>
      </c>
      <c r="N85" s="30">
        <f t="shared" si="23"/>
        <v>0</v>
      </c>
      <c r="O85" s="81"/>
      <c r="P85" s="82"/>
      <c r="Q85" s="80"/>
      <c r="R85" s="26"/>
      <c r="S85" s="26"/>
      <c r="T85" s="67"/>
      <c r="U85" s="67"/>
      <c r="V85" s="67"/>
      <c r="W85" s="81"/>
      <c r="X85" s="82"/>
      <c r="Y85" s="80"/>
      <c r="Z85" s="81"/>
      <c r="AA85" s="82"/>
      <c r="AB85" s="80"/>
      <c r="AC85" s="81"/>
      <c r="AD85" s="82"/>
      <c r="AE85" s="80"/>
      <c r="AF85" s="81"/>
      <c r="AG85" s="82"/>
      <c r="AH85" s="80"/>
      <c r="AI85" s="81"/>
      <c r="AJ85" s="82"/>
      <c r="AK85" s="80"/>
      <c r="AL85" s="93"/>
      <c r="AM85" s="82"/>
      <c r="AN85" s="80"/>
    </row>
    <row r="86" spans="2:40" ht="15" customHeight="1" x14ac:dyDescent="0.25">
      <c r="B86" s="78"/>
      <c r="C86" s="100"/>
      <c r="D86" s="24" t="s">
        <v>77</v>
      </c>
      <c r="E86" s="80"/>
      <c r="F86" s="81"/>
      <c r="G86" s="82"/>
      <c r="H86" s="80"/>
      <c r="I86" s="85"/>
      <c r="J86" s="88"/>
      <c r="K86" s="30">
        <f t="shared" si="20"/>
        <v>0</v>
      </c>
      <c r="L86" s="30">
        <f t="shared" si="21"/>
        <v>0</v>
      </c>
      <c r="M86" s="30">
        <f t="shared" si="22"/>
        <v>0</v>
      </c>
      <c r="N86" s="30">
        <f t="shared" si="23"/>
        <v>0</v>
      </c>
      <c r="O86" s="81"/>
      <c r="P86" s="82"/>
      <c r="Q86" s="80"/>
      <c r="R86" s="26"/>
      <c r="S86" s="26"/>
      <c r="T86" s="67"/>
      <c r="U86" s="67"/>
      <c r="V86" s="67"/>
      <c r="W86" s="81"/>
      <c r="X86" s="82"/>
      <c r="Y86" s="80"/>
      <c r="Z86" s="81"/>
      <c r="AA86" s="82"/>
      <c r="AB86" s="80"/>
      <c r="AC86" s="81"/>
      <c r="AD86" s="82"/>
      <c r="AE86" s="80"/>
      <c r="AF86" s="81"/>
      <c r="AG86" s="82"/>
      <c r="AH86" s="80"/>
      <c r="AI86" s="81"/>
      <c r="AJ86" s="82"/>
      <c r="AK86" s="80"/>
      <c r="AL86" s="93"/>
      <c r="AM86" s="82"/>
      <c r="AN86" s="80"/>
    </row>
    <row r="87" spans="2:40" ht="15" customHeight="1" x14ac:dyDescent="0.25">
      <c r="B87" s="78"/>
      <c r="C87" s="100"/>
      <c r="D87" s="24" t="s">
        <v>78</v>
      </c>
      <c r="E87" s="80"/>
      <c r="F87" s="81"/>
      <c r="G87" s="82"/>
      <c r="H87" s="80"/>
      <c r="I87" s="85"/>
      <c r="J87" s="88"/>
      <c r="K87" s="30">
        <f t="shared" si="20"/>
        <v>0</v>
      </c>
      <c r="L87" s="30">
        <f t="shared" si="21"/>
        <v>0</v>
      </c>
      <c r="M87" s="30">
        <f t="shared" si="22"/>
        <v>0</v>
      </c>
      <c r="N87" s="30">
        <f t="shared" si="23"/>
        <v>0</v>
      </c>
      <c r="O87" s="81"/>
      <c r="P87" s="82"/>
      <c r="Q87" s="80"/>
      <c r="R87" s="26"/>
      <c r="S87" s="26"/>
      <c r="T87" s="67"/>
      <c r="U87" s="67"/>
      <c r="V87" s="67"/>
      <c r="W87" s="81"/>
      <c r="X87" s="82"/>
      <c r="Y87" s="80"/>
      <c r="Z87" s="81"/>
      <c r="AA87" s="82"/>
      <c r="AB87" s="80"/>
      <c r="AC87" s="81"/>
      <c r="AD87" s="82"/>
      <c r="AE87" s="80"/>
      <c r="AF87" s="81"/>
      <c r="AG87" s="82"/>
      <c r="AH87" s="80"/>
      <c r="AI87" s="81"/>
      <c r="AJ87" s="82"/>
      <c r="AK87" s="80"/>
      <c r="AL87" s="93"/>
      <c r="AM87" s="82"/>
      <c r="AN87" s="80"/>
    </row>
    <row r="88" spans="2:40" ht="22.5" customHeight="1" x14ac:dyDescent="0.25">
      <c r="B88" s="78"/>
      <c r="C88" s="100"/>
      <c r="D88" s="24" t="s">
        <v>71</v>
      </c>
      <c r="E88" s="80"/>
      <c r="F88" s="81"/>
      <c r="G88" s="82"/>
      <c r="H88" s="80"/>
      <c r="I88" s="85"/>
      <c r="J88" s="88"/>
      <c r="K88" s="30">
        <f t="shared" si="20"/>
        <v>0</v>
      </c>
      <c r="L88" s="30">
        <f t="shared" si="21"/>
        <v>0</v>
      </c>
      <c r="M88" s="30">
        <f t="shared" si="22"/>
        <v>0</v>
      </c>
      <c r="N88" s="30">
        <f t="shared" si="23"/>
        <v>0</v>
      </c>
      <c r="O88" s="81"/>
      <c r="P88" s="82"/>
      <c r="Q88" s="80"/>
      <c r="R88" s="26"/>
      <c r="S88" s="26"/>
      <c r="T88" s="67"/>
      <c r="U88" s="67"/>
      <c r="V88" s="67"/>
      <c r="W88" s="81"/>
      <c r="X88" s="82"/>
      <c r="Y88" s="80"/>
      <c r="Z88" s="81"/>
      <c r="AA88" s="82"/>
      <c r="AB88" s="80"/>
      <c r="AC88" s="81"/>
      <c r="AD88" s="82"/>
      <c r="AE88" s="80"/>
      <c r="AF88" s="81"/>
      <c r="AG88" s="82"/>
      <c r="AH88" s="80"/>
      <c r="AI88" s="81"/>
      <c r="AJ88" s="82"/>
      <c r="AK88" s="80"/>
      <c r="AL88" s="93"/>
      <c r="AM88" s="82"/>
      <c r="AN88" s="80"/>
    </row>
    <row r="89" spans="2:40" ht="23.25" customHeight="1" x14ac:dyDescent="0.25">
      <c r="B89" s="78"/>
      <c r="C89" s="100"/>
      <c r="D89" s="24" t="s">
        <v>72</v>
      </c>
      <c r="E89" s="80"/>
      <c r="F89" s="81"/>
      <c r="G89" s="82"/>
      <c r="H89" s="80"/>
      <c r="I89" s="86"/>
      <c r="J89" s="89"/>
      <c r="K89" s="30">
        <f t="shared" si="20"/>
        <v>0</v>
      </c>
      <c r="L89" s="30">
        <f t="shared" si="21"/>
        <v>0</v>
      </c>
      <c r="M89" s="30">
        <f t="shared" si="22"/>
        <v>0</v>
      </c>
      <c r="N89" s="30">
        <f t="shared" si="23"/>
        <v>0</v>
      </c>
      <c r="O89" s="81"/>
      <c r="P89" s="82"/>
      <c r="Q89" s="80"/>
      <c r="R89" s="26"/>
      <c r="S89" s="26"/>
      <c r="T89" s="67"/>
      <c r="U89" s="67"/>
      <c r="V89" s="67"/>
      <c r="W89" s="81"/>
      <c r="X89" s="82"/>
      <c r="Y89" s="80"/>
      <c r="Z89" s="81"/>
      <c r="AA89" s="82"/>
      <c r="AB89" s="80"/>
      <c r="AC89" s="81"/>
      <c r="AD89" s="82"/>
      <c r="AE89" s="80"/>
      <c r="AF89" s="81"/>
      <c r="AG89" s="82"/>
      <c r="AH89" s="80"/>
      <c r="AI89" s="81"/>
      <c r="AJ89" s="82"/>
      <c r="AK89" s="80"/>
      <c r="AL89" s="93"/>
      <c r="AM89" s="82"/>
      <c r="AN89" s="80"/>
    </row>
    <row r="90" spans="2:40" ht="36.75" customHeight="1" x14ac:dyDescent="0.25">
      <c r="B90" s="78">
        <v>21</v>
      </c>
      <c r="C90" s="100" t="s">
        <v>79</v>
      </c>
      <c r="D90" s="24" t="s">
        <v>80</v>
      </c>
      <c r="E90" s="80" t="s">
        <v>14</v>
      </c>
      <c r="F90" s="81">
        <v>86000</v>
      </c>
      <c r="G90" s="82">
        <v>640</v>
      </c>
      <c r="H90" s="83">
        <f>F90+G90</f>
        <v>86640</v>
      </c>
      <c r="I90" s="84">
        <v>33761.75</v>
      </c>
      <c r="J90" s="87">
        <v>38103</v>
      </c>
      <c r="K90" s="30">
        <f t="shared" si="20"/>
        <v>71864.75</v>
      </c>
      <c r="L90" s="30">
        <f t="shared" si="21"/>
        <v>35932.375</v>
      </c>
      <c r="M90" s="30">
        <f t="shared" si="22"/>
        <v>2479.3338750000003</v>
      </c>
      <c r="N90" s="30">
        <f t="shared" si="23"/>
        <v>38411.708874999997</v>
      </c>
      <c r="O90" s="81">
        <v>86000</v>
      </c>
      <c r="P90" s="82">
        <f>O90*19%</f>
        <v>16340</v>
      </c>
      <c r="Q90" s="83">
        <f>O90+P90</f>
        <v>102340</v>
      </c>
      <c r="R90" s="25">
        <f>+Q90+N90</f>
        <v>140751.70887500001</v>
      </c>
      <c r="S90" s="25">
        <f>+R90/2</f>
        <v>70375.854437500006</v>
      </c>
      <c r="T90" s="66">
        <v>70376</v>
      </c>
      <c r="U90" s="66">
        <f>+T90*8%</f>
        <v>5630.08</v>
      </c>
      <c r="V90" s="66">
        <f>+U90+T90</f>
        <v>76006.080000000002</v>
      </c>
      <c r="W90" s="81">
        <v>86000</v>
      </c>
      <c r="X90" s="82">
        <f>+W90*8%</f>
        <v>6880</v>
      </c>
      <c r="Y90" s="83">
        <f>W90+X90</f>
        <v>92880</v>
      </c>
      <c r="Z90" s="81">
        <v>86000</v>
      </c>
      <c r="AA90" s="82">
        <f>Z90*8%</f>
        <v>6880</v>
      </c>
      <c r="AB90" s="83">
        <f>Z90+AA90</f>
        <v>92880</v>
      </c>
      <c r="AC90" s="81">
        <v>86000</v>
      </c>
      <c r="AD90" s="82">
        <f>AC90*8%</f>
        <v>6880</v>
      </c>
      <c r="AE90" s="83">
        <f>AC90+AD90</f>
        <v>92880</v>
      </c>
      <c r="AF90" s="81">
        <v>86000</v>
      </c>
      <c r="AG90" s="82">
        <f>AF90*8%</f>
        <v>6880</v>
      </c>
      <c r="AH90" s="83">
        <f>AF90+AG90</f>
        <v>92880</v>
      </c>
      <c r="AI90" s="81">
        <v>86000</v>
      </c>
      <c r="AJ90" s="82">
        <f>AI90*8%</f>
        <v>6880</v>
      </c>
      <c r="AK90" s="83">
        <f>AI90+AJ90</f>
        <v>92880</v>
      </c>
      <c r="AL90" s="93">
        <v>86000</v>
      </c>
      <c r="AM90" s="82">
        <f>AL90*8%</f>
        <v>6880</v>
      </c>
      <c r="AN90" s="83">
        <f>AL90+AM90</f>
        <v>92880</v>
      </c>
    </row>
    <row r="91" spans="2:40" ht="15" customHeight="1" x14ac:dyDescent="0.25">
      <c r="B91" s="78"/>
      <c r="C91" s="100"/>
      <c r="D91" s="24" t="s">
        <v>81</v>
      </c>
      <c r="E91" s="80"/>
      <c r="F91" s="81"/>
      <c r="G91" s="82"/>
      <c r="H91" s="80"/>
      <c r="I91" s="85"/>
      <c r="J91" s="88"/>
      <c r="K91" s="30">
        <f t="shared" si="20"/>
        <v>0</v>
      </c>
      <c r="L91" s="30">
        <f t="shared" si="21"/>
        <v>0</v>
      </c>
      <c r="M91" s="30">
        <f t="shared" si="22"/>
        <v>0</v>
      </c>
      <c r="N91" s="30">
        <f t="shared" si="23"/>
        <v>0</v>
      </c>
      <c r="O91" s="81"/>
      <c r="P91" s="82"/>
      <c r="Q91" s="80"/>
      <c r="R91" s="26"/>
      <c r="S91" s="26"/>
      <c r="T91" s="67"/>
      <c r="U91" s="67"/>
      <c r="V91" s="67"/>
      <c r="W91" s="81"/>
      <c r="X91" s="82"/>
      <c r="Y91" s="80"/>
      <c r="Z91" s="81"/>
      <c r="AA91" s="82"/>
      <c r="AB91" s="80"/>
      <c r="AC91" s="81"/>
      <c r="AD91" s="82"/>
      <c r="AE91" s="80"/>
      <c r="AF91" s="81"/>
      <c r="AG91" s="82"/>
      <c r="AH91" s="80"/>
      <c r="AI91" s="81"/>
      <c r="AJ91" s="82"/>
      <c r="AK91" s="80"/>
      <c r="AL91" s="93"/>
      <c r="AM91" s="82"/>
      <c r="AN91" s="80"/>
    </row>
    <row r="92" spans="2:40" ht="15" customHeight="1" x14ac:dyDescent="0.25">
      <c r="B92" s="78"/>
      <c r="C92" s="100"/>
      <c r="D92" s="24" t="s">
        <v>82</v>
      </c>
      <c r="E92" s="80"/>
      <c r="F92" s="81"/>
      <c r="G92" s="82"/>
      <c r="H92" s="80"/>
      <c r="I92" s="85"/>
      <c r="J92" s="88"/>
      <c r="K92" s="30">
        <f t="shared" si="20"/>
        <v>0</v>
      </c>
      <c r="L92" s="30">
        <f t="shared" si="21"/>
        <v>0</v>
      </c>
      <c r="M92" s="30">
        <f t="shared" si="22"/>
        <v>0</v>
      </c>
      <c r="N92" s="30">
        <f t="shared" si="23"/>
        <v>0</v>
      </c>
      <c r="O92" s="81"/>
      <c r="P92" s="82"/>
      <c r="Q92" s="80"/>
      <c r="R92" s="26"/>
      <c r="S92" s="26"/>
      <c r="T92" s="67"/>
      <c r="U92" s="67"/>
      <c r="V92" s="67"/>
      <c r="W92" s="81"/>
      <c r="X92" s="82"/>
      <c r="Y92" s="80"/>
      <c r="Z92" s="81"/>
      <c r="AA92" s="82"/>
      <c r="AB92" s="80"/>
      <c r="AC92" s="81"/>
      <c r="AD92" s="82"/>
      <c r="AE92" s="80"/>
      <c r="AF92" s="81"/>
      <c r="AG92" s="82"/>
      <c r="AH92" s="80"/>
      <c r="AI92" s="81"/>
      <c r="AJ92" s="82"/>
      <c r="AK92" s="80"/>
      <c r="AL92" s="93"/>
      <c r="AM92" s="82"/>
      <c r="AN92" s="80"/>
    </row>
    <row r="93" spans="2:40" x14ac:dyDescent="0.25">
      <c r="B93" s="78"/>
      <c r="C93" s="100"/>
      <c r="D93" s="24" t="s">
        <v>83</v>
      </c>
      <c r="E93" s="80"/>
      <c r="F93" s="81"/>
      <c r="G93" s="82"/>
      <c r="H93" s="80"/>
      <c r="I93" s="85"/>
      <c r="J93" s="88"/>
      <c r="K93" s="30">
        <f t="shared" si="20"/>
        <v>0</v>
      </c>
      <c r="L93" s="30">
        <f t="shared" si="21"/>
        <v>0</v>
      </c>
      <c r="M93" s="30">
        <f t="shared" si="22"/>
        <v>0</v>
      </c>
      <c r="N93" s="30">
        <f t="shared" si="23"/>
        <v>0</v>
      </c>
      <c r="O93" s="81"/>
      <c r="P93" s="82"/>
      <c r="Q93" s="80"/>
      <c r="R93" s="26"/>
      <c r="S93" s="26"/>
      <c r="T93" s="67"/>
      <c r="U93" s="67"/>
      <c r="V93" s="67"/>
      <c r="W93" s="81"/>
      <c r="X93" s="82"/>
      <c r="Y93" s="80"/>
      <c r="Z93" s="81"/>
      <c r="AA93" s="82"/>
      <c r="AB93" s="80"/>
      <c r="AC93" s="81"/>
      <c r="AD93" s="82"/>
      <c r="AE93" s="80"/>
      <c r="AF93" s="81"/>
      <c r="AG93" s="82"/>
      <c r="AH93" s="80"/>
      <c r="AI93" s="81"/>
      <c r="AJ93" s="82"/>
      <c r="AK93" s="80"/>
      <c r="AL93" s="93"/>
      <c r="AM93" s="82"/>
      <c r="AN93" s="80"/>
    </row>
    <row r="94" spans="2:40" x14ac:dyDescent="0.25">
      <c r="B94" s="78"/>
      <c r="C94" s="100"/>
      <c r="D94" s="24" t="s">
        <v>69</v>
      </c>
      <c r="E94" s="80"/>
      <c r="F94" s="81"/>
      <c r="G94" s="82"/>
      <c r="H94" s="80"/>
      <c r="I94" s="85"/>
      <c r="J94" s="88"/>
      <c r="K94" s="30">
        <f t="shared" si="20"/>
        <v>0</v>
      </c>
      <c r="L94" s="30">
        <f t="shared" si="21"/>
        <v>0</v>
      </c>
      <c r="M94" s="30">
        <f t="shared" si="22"/>
        <v>0</v>
      </c>
      <c r="N94" s="30">
        <f t="shared" si="23"/>
        <v>0</v>
      </c>
      <c r="O94" s="81"/>
      <c r="P94" s="82"/>
      <c r="Q94" s="80"/>
      <c r="R94" s="26"/>
      <c r="S94" s="26"/>
      <c r="T94" s="67"/>
      <c r="U94" s="67"/>
      <c r="V94" s="67"/>
      <c r="W94" s="81"/>
      <c r="X94" s="82"/>
      <c r="Y94" s="80"/>
      <c r="Z94" s="81"/>
      <c r="AA94" s="82"/>
      <c r="AB94" s="80"/>
      <c r="AC94" s="81"/>
      <c r="AD94" s="82"/>
      <c r="AE94" s="80"/>
      <c r="AF94" s="81"/>
      <c r="AG94" s="82"/>
      <c r="AH94" s="80"/>
      <c r="AI94" s="81"/>
      <c r="AJ94" s="82"/>
      <c r="AK94" s="80"/>
      <c r="AL94" s="93"/>
      <c r="AM94" s="82"/>
      <c r="AN94" s="80"/>
    </row>
    <row r="95" spans="2:40" ht="22.5" customHeight="1" x14ac:dyDescent="0.25">
      <c r="B95" s="78"/>
      <c r="C95" s="100"/>
      <c r="D95" s="24" t="s">
        <v>71</v>
      </c>
      <c r="E95" s="80"/>
      <c r="F95" s="81"/>
      <c r="G95" s="82"/>
      <c r="H95" s="80"/>
      <c r="I95" s="85"/>
      <c r="J95" s="88"/>
      <c r="K95" s="30">
        <f t="shared" si="20"/>
        <v>0</v>
      </c>
      <c r="L95" s="30">
        <f t="shared" si="21"/>
        <v>0</v>
      </c>
      <c r="M95" s="30">
        <f t="shared" si="22"/>
        <v>0</v>
      </c>
      <c r="N95" s="30">
        <f t="shared" si="23"/>
        <v>0</v>
      </c>
      <c r="O95" s="81"/>
      <c r="P95" s="82"/>
      <c r="Q95" s="80"/>
      <c r="R95" s="26"/>
      <c r="S95" s="26"/>
      <c r="T95" s="67"/>
      <c r="U95" s="67"/>
      <c r="V95" s="67"/>
      <c r="W95" s="81"/>
      <c r="X95" s="82"/>
      <c r="Y95" s="80"/>
      <c r="Z95" s="81"/>
      <c r="AA95" s="82"/>
      <c r="AB95" s="80"/>
      <c r="AC95" s="81"/>
      <c r="AD95" s="82"/>
      <c r="AE95" s="80"/>
      <c r="AF95" s="81"/>
      <c r="AG95" s="82"/>
      <c r="AH95" s="80"/>
      <c r="AI95" s="81"/>
      <c r="AJ95" s="82"/>
      <c r="AK95" s="80"/>
      <c r="AL95" s="93"/>
      <c r="AM95" s="82"/>
      <c r="AN95" s="80"/>
    </row>
    <row r="96" spans="2:40" ht="143.25" customHeight="1" x14ac:dyDescent="0.25">
      <c r="B96" s="78"/>
      <c r="C96" s="100"/>
      <c r="D96" s="24" t="s">
        <v>72</v>
      </c>
      <c r="E96" s="80"/>
      <c r="F96" s="81"/>
      <c r="G96" s="82"/>
      <c r="H96" s="80"/>
      <c r="I96" s="86"/>
      <c r="J96" s="89"/>
      <c r="K96" s="30">
        <f t="shared" si="20"/>
        <v>0</v>
      </c>
      <c r="L96" s="30">
        <f t="shared" si="21"/>
        <v>0</v>
      </c>
      <c r="M96" s="30">
        <f t="shared" si="22"/>
        <v>0</v>
      </c>
      <c r="N96" s="30">
        <f t="shared" si="23"/>
        <v>0</v>
      </c>
      <c r="O96" s="81"/>
      <c r="P96" s="82"/>
      <c r="Q96" s="80"/>
      <c r="R96" s="26"/>
      <c r="S96" s="26"/>
      <c r="T96" s="67"/>
      <c r="U96" s="67"/>
      <c r="V96" s="67"/>
      <c r="W96" s="81"/>
      <c r="X96" s="82"/>
      <c r="Y96" s="80"/>
      <c r="Z96" s="81"/>
      <c r="AA96" s="82"/>
      <c r="AB96" s="80"/>
      <c r="AC96" s="81"/>
      <c r="AD96" s="82"/>
      <c r="AE96" s="80"/>
      <c r="AF96" s="81"/>
      <c r="AG96" s="82"/>
      <c r="AH96" s="80"/>
      <c r="AI96" s="81"/>
      <c r="AJ96" s="82"/>
      <c r="AK96" s="80"/>
      <c r="AL96" s="93"/>
      <c r="AM96" s="82"/>
      <c r="AN96" s="80"/>
    </row>
    <row r="97" spans="2:40" ht="54.75" customHeight="1" x14ac:dyDescent="0.25">
      <c r="B97" s="27">
        <v>22</v>
      </c>
      <c r="C97" s="18" t="s">
        <v>84</v>
      </c>
      <c r="D97" s="24" t="s">
        <v>85</v>
      </c>
      <c r="E97" s="26" t="s">
        <v>14</v>
      </c>
      <c r="F97" s="31">
        <v>45000</v>
      </c>
      <c r="G97" s="30">
        <f>+F97*8%</f>
        <v>3600</v>
      </c>
      <c r="H97" s="25">
        <f>F97+G97</f>
        <v>48600</v>
      </c>
      <c r="I97" s="32">
        <v>18930.87</v>
      </c>
      <c r="J97" s="33">
        <v>21361</v>
      </c>
      <c r="K97" s="30">
        <f t="shared" si="20"/>
        <v>40291.869999999995</v>
      </c>
      <c r="L97" s="30">
        <f t="shared" si="21"/>
        <v>20145.934999999998</v>
      </c>
      <c r="M97" s="30">
        <f t="shared" si="22"/>
        <v>1390.0695149999999</v>
      </c>
      <c r="N97" s="30">
        <f t="shared" si="23"/>
        <v>21536.004514999997</v>
      </c>
      <c r="O97" s="31">
        <v>45000</v>
      </c>
      <c r="P97" s="30">
        <f>O97*19%</f>
        <v>8550</v>
      </c>
      <c r="Q97" s="25">
        <f>O97+P97</f>
        <v>53550</v>
      </c>
      <c r="R97" s="25">
        <f>+Q97+N97</f>
        <v>75086.004514999993</v>
      </c>
      <c r="S97" s="25">
        <f>+R97/2</f>
        <v>37543.002257499997</v>
      </c>
      <c r="T97" s="66">
        <v>37543</v>
      </c>
      <c r="U97" s="66">
        <f>+T97*8%</f>
        <v>3003.44</v>
      </c>
      <c r="V97" s="66">
        <f>+U97+T97</f>
        <v>40546.44</v>
      </c>
      <c r="W97" s="31">
        <v>45000</v>
      </c>
      <c r="X97" s="30">
        <f>+W97*8%</f>
        <v>3600</v>
      </c>
      <c r="Y97" s="25">
        <f>W97+X97</f>
        <v>48600</v>
      </c>
      <c r="Z97" s="31">
        <v>45000</v>
      </c>
      <c r="AA97" s="30">
        <f>Z97*8%</f>
        <v>3600</v>
      </c>
      <c r="AB97" s="25">
        <f>Z97+AA97</f>
        <v>48600</v>
      </c>
      <c r="AC97" s="31">
        <v>45000</v>
      </c>
      <c r="AD97" s="30">
        <f>AC97*8%</f>
        <v>3600</v>
      </c>
      <c r="AE97" s="25">
        <f>AC97+AD97</f>
        <v>48600</v>
      </c>
      <c r="AF97" s="31">
        <v>45000</v>
      </c>
      <c r="AG97" s="30">
        <f>AF97*8%</f>
        <v>3600</v>
      </c>
      <c r="AH97" s="25">
        <f>AF97+AG97</f>
        <v>48600</v>
      </c>
      <c r="AI97" s="31">
        <v>45000</v>
      </c>
      <c r="AJ97" s="30">
        <f>AI97*8%</f>
        <v>3600</v>
      </c>
      <c r="AK97" s="25">
        <f>AI97+AJ97</f>
        <v>48600</v>
      </c>
      <c r="AL97" s="34">
        <v>45000</v>
      </c>
      <c r="AM97" s="30">
        <f>AL97*8%</f>
        <v>3600</v>
      </c>
      <c r="AN97" s="25">
        <f>AL97+AM97</f>
        <v>48600</v>
      </c>
    </row>
    <row r="98" spans="2:40" ht="21" customHeight="1" x14ac:dyDescent="0.25">
      <c r="B98" s="101" t="s">
        <v>86</v>
      </c>
      <c r="C98" s="101"/>
      <c r="D98" s="101"/>
      <c r="E98" s="101"/>
      <c r="F98" s="38"/>
      <c r="G98" s="39"/>
      <c r="H98" s="40"/>
      <c r="I98" s="40"/>
      <c r="J98" s="40"/>
      <c r="K98" s="40"/>
      <c r="L98" s="40"/>
      <c r="M98" s="40"/>
      <c r="N98" s="40"/>
      <c r="O98" s="38"/>
      <c r="P98" s="39"/>
      <c r="Q98" s="40"/>
      <c r="R98" s="40"/>
      <c r="S98" s="40"/>
      <c r="T98" s="68"/>
      <c r="U98" s="68"/>
      <c r="V98" s="68"/>
      <c r="W98" s="38"/>
      <c r="X98" s="39"/>
      <c r="Y98" s="40"/>
      <c r="Z98" s="38"/>
      <c r="AA98" s="39"/>
      <c r="AB98" s="40"/>
      <c r="AC98" s="38"/>
      <c r="AD98" s="39"/>
      <c r="AE98" s="40"/>
      <c r="AF98" s="38"/>
      <c r="AG98" s="39"/>
      <c r="AH98" s="40"/>
      <c r="AI98" s="38"/>
      <c r="AJ98" s="39"/>
      <c r="AK98" s="40"/>
      <c r="AL98" s="41"/>
      <c r="AM98" s="39"/>
      <c r="AN98" s="40"/>
    </row>
    <row r="99" spans="2:40" ht="39" customHeight="1" x14ac:dyDescent="0.25">
      <c r="B99" s="78">
        <v>23</v>
      </c>
      <c r="C99" s="79" t="s">
        <v>87</v>
      </c>
      <c r="D99" s="28" t="s">
        <v>88</v>
      </c>
      <c r="E99" s="80" t="s">
        <v>14</v>
      </c>
      <c r="F99" s="81">
        <v>25000</v>
      </c>
      <c r="G99" s="82">
        <f>+F99*8%</f>
        <v>2000</v>
      </c>
      <c r="H99" s="83">
        <f>F99+G99</f>
        <v>27000</v>
      </c>
      <c r="I99" s="84">
        <v>19032.11</v>
      </c>
      <c r="J99" s="87">
        <v>21477</v>
      </c>
      <c r="K99" s="30">
        <f t="shared" si="20"/>
        <v>40509.11</v>
      </c>
      <c r="L99" s="30">
        <f t="shared" si="21"/>
        <v>20254.555</v>
      </c>
      <c r="M99" s="30">
        <f t="shared" si="22"/>
        <v>1397.5642950000001</v>
      </c>
      <c r="N99" s="30">
        <f t="shared" si="23"/>
        <v>21652.119295</v>
      </c>
      <c r="O99" s="81">
        <v>25000</v>
      </c>
      <c r="P99" s="82">
        <f>O99*19%</f>
        <v>4750</v>
      </c>
      <c r="Q99" s="83">
        <f>O99+P99</f>
        <v>29750</v>
      </c>
      <c r="R99" s="25">
        <f>+Q99+N99</f>
        <v>51402.119294999997</v>
      </c>
      <c r="S99" s="25">
        <f>+R99/2</f>
        <v>25701.059647499998</v>
      </c>
      <c r="T99" s="66">
        <v>25701</v>
      </c>
      <c r="U99" s="66">
        <f>+T99*8%</f>
        <v>2056.08</v>
      </c>
      <c r="V99" s="66">
        <f>+U99+T99</f>
        <v>27757.08</v>
      </c>
      <c r="W99" s="81">
        <v>25000</v>
      </c>
      <c r="X99" s="82">
        <f>+W99*8%</f>
        <v>2000</v>
      </c>
      <c r="Y99" s="83">
        <f>W99+X99</f>
        <v>27000</v>
      </c>
      <c r="Z99" s="81">
        <v>25000</v>
      </c>
      <c r="AA99" s="82">
        <f>Z99*8%</f>
        <v>2000</v>
      </c>
      <c r="AB99" s="83">
        <f>Z99+AA99</f>
        <v>27000</v>
      </c>
      <c r="AC99" s="81">
        <v>25000</v>
      </c>
      <c r="AD99" s="82">
        <f>AC99*8%</f>
        <v>2000</v>
      </c>
      <c r="AE99" s="83">
        <f>AC99+AD99</f>
        <v>27000</v>
      </c>
      <c r="AF99" s="81">
        <v>25000</v>
      </c>
      <c r="AG99" s="82">
        <f>AF99*8%</f>
        <v>2000</v>
      </c>
      <c r="AH99" s="83">
        <f>AF99+AG99</f>
        <v>27000</v>
      </c>
      <c r="AI99" s="81">
        <v>25000</v>
      </c>
      <c r="AJ99" s="82">
        <f>AI99*8%</f>
        <v>2000</v>
      </c>
      <c r="AK99" s="83">
        <f>AI99+AJ99</f>
        <v>27000</v>
      </c>
      <c r="AL99" s="93">
        <v>25000</v>
      </c>
      <c r="AM99" s="82">
        <f>AL99*8%</f>
        <v>2000</v>
      </c>
      <c r="AN99" s="83">
        <f>AL99+AM99</f>
        <v>27000</v>
      </c>
    </row>
    <row r="100" spans="2:40" ht="26.25" customHeight="1" x14ac:dyDescent="0.25">
      <c r="B100" s="78"/>
      <c r="C100" s="79"/>
      <c r="D100" s="28" t="s">
        <v>89</v>
      </c>
      <c r="E100" s="80"/>
      <c r="F100" s="81"/>
      <c r="G100" s="82"/>
      <c r="H100" s="80"/>
      <c r="I100" s="85"/>
      <c r="J100" s="88"/>
      <c r="K100" s="30">
        <f t="shared" si="20"/>
        <v>0</v>
      </c>
      <c r="L100" s="30">
        <f t="shared" si="21"/>
        <v>0</v>
      </c>
      <c r="M100" s="30">
        <f t="shared" si="22"/>
        <v>0</v>
      </c>
      <c r="N100" s="30">
        <f t="shared" si="23"/>
        <v>0</v>
      </c>
      <c r="O100" s="81"/>
      <c r="P100" s="82"/>
      <c r="Q100" s="80"/>
      <c r="R100" s="26"/>
      <c r="S100" s="26"/>
      <c r="T100" s="67"/>
      <c r="U100" s="67"/>
      <c r="V100" s="67"/>
      <c r="W100" s="81"/>
      <c r="X100" s="82"/>
      <c r="Y100" s="80"/>
      <c r="Z100" s="81"/>
      <c r="AA100" s="82"/>
      <c r="AB100" s="80"/>
      <c r="AC100" s="81"/>
      <c r="AD100" s="82"/>
      <c r="AE100" s="80"/>
      <c r="AF100" s="81"/>
      <c r="AG100" s="82"/>
      <c r="AH100" s="80"/>
      <c r="AI100" s="81"/>
      <c r="AJ100" s="82"/>
      <c r="AK100" s="80"/>
      <c r="AL100" s="93"/>
      <c r="AM100" s="82"/>
      <c r="AN100" s="80"/>
    </row>
    <row r="101" spans="2:40" ht="15" customHeight="1" x14ac:dyDescent="0.25">
      <c r="B101" s="78"/>
      <c r="C101" s="79"/>
      <c r="D101" s="28" t="s">
        <v>90</v>
      </c>
      <c r="E101" s="80"/>
      <c r="F101" s="81"/>
      <c r="G101" s="82"/>
      <c r="H101" s="80"/>
      <c r="I101" s="85"/>
      <c r="J101" s="88"/>
      <c r="K101" s="30">
        <f t="shared" si="20"/>
        <v>0</v>
      </c>
      <c r="L101" s="30">
        <f t="shared" si="21"/>
        <v>0</v>
      </c>
      <c r="M101" s="30">
        <f t="shared" si="22"/>
        <v>0</v>
      </c>
      <c r="N101" s="30">
        <f t="shared" si="23"/>
        <v>0</v>
      </c>
      <c r="O101" s="81"/>
      <c r="P101" s="82"/>
      <c r="Q101" s="80"/>
      <c r="R101" s="26"/>
      <c r="S101" s="26"/>
      <c r="T101" s="67"/>
      <c r="U101" s="67"/>
      <c r="V101" s="67"/>
      <c r="W101" s="81"/>
      <c r="X101" s="82"/>
      <c r="Y101" s="80"/>
      <c r="Z101" s="81"/>
      <c r="AA101" s="82"/>
      <c r="AB101" s="80"/>
      <c r="AC101" s="81"/>
      <c r="AD101" s="82"/>
      <c r="AE101" s="80"/>
      <c r="AF101" s="81"/>
      <c r="AG101" s="82"/>
      <c r="AH101" s="80"/>
      <c r="AI101" s="81"/>
      <c r="AJ101" s="82"/>
      <c r="AK101" s="80"/>
      <c r="AL101" s="93"/>
      <c r="AM101" s="82"/>
      <c r="AN101" s="80"/>
    </row>
    <row r="102" spans="2:40" x14ac:dyDescent="0.25">
      <c r="B102" s="78"/>
      <c r="C102" s="79"/>
      <c r="D102" s="28" t="s">
        <v>91</v>
      </c>
      <c r="E102" s="80"/>
      <c r="F102" s="81"/>
      <c r="G102" s="82"/>
      <c r="H102" s="80"/>
      <c r="I102" s="85"/>
      <c r="J102" s="88"/>
      <c r="K102" s="30">
        <f t="shared" si="20"/>
        <v>0</v>
      </c>
      <c r="L102" s="30">
        <f t="shared" si="21"/>
        <v>0</v>
      </c>
      <c r="M102" s="30">
        <f t="shared" si="22"/>
        <v>0</v>
      </c>
      <c r="N102" s="30">
        <f t="shared" si="23"/>
        <v>0</v>
      </c>
      <c r="O102" s="81"/>
      <c r="P102" s="82"/>
      <c r="Q102" s="80"/>
      <c r="R102" s="26"/>
      <c r="S102" s="26"/>
      <c r="T102" s="67"/>
      <c r="U102" s="67"/>
      <c r="V102" s="67"/>
      <c r="W102" s="81"/>
      <c r="X102" s="82"/>
      <c r="Y102" s="80"/>
      <c r="Z102" s="81"/>
      <c r="AA102" s="82"/>
      <c r="AB102" s="80"/>
      <c r="AC102" s="81"/>
      <c r="AD102" s="82"/>
      <c r="AE102" s="80"/>
      <c r="AF102" s="81"/>
      <c r="AG102" s="82"/>
      <c r="AH102" s="80"/>
      <c r="AI102" s="81"/>
      <c r="AJ102" s="82"/>
      <c r="AK102" s="80"/>
      <c r="AL102" s="93"/>
      <c r="AM102" s="82"/>
      <c r="AN102" s="80"/>
    </row>
    <row r="103" spans="2:40" x14ac:dyDescent="0.25">
      <c r="B103" s="78"/>
      <c r="C103" s="79"/>
      <c r="D103" s="28" t="s">
        <v>92</v>
      </c>
      <c r="E103" s="80"/>
      <c r="F103" s="81"/>
      <c r="G103" s="82"/>
      <c r="H103" s="80"/>
      <c r="I103" s="85"/>
      <c r="J103" s="88"/>
      <c r="K103" s="30">
        <f t="shared" si="20"/>
        <v>0</v>
      </c>
      <c r="L103" s="30">
        <f t="shared" si="21"/>
        <v>0</v>
      </c>
      <c r="M103" s="30">
        <f t="shared" si="22"/>
        <v>0</v>
      </c>
      <c r="N103" s="30">
        <f t="shared" si="23"/>
        <v>0</v>
      </c>
      <c r="O103" s="81"/>
      <c r="P103" s="82"/>
      <c r="Q103" s="80"/>
      <c r="R103" s="26"/>
      <c r="S103" s="26"/>
      <c r="T103" s="67"/>
      <c r="U103" s="67"/>
      <c r="V103" s="67"/>
      <c r="W103" s="81"/>
      <c r="X103" s="82"/>
      <c r="Y103" s="80"/>
      <c r="Z103" s="81"/>
      <c r="AA103" s="82"/>
      <c r="AB103" s="80"/>
      <c r="AC103" s="81"/>
      <c r="AD103" s="82"/>
      <c r="AE103" s="80"/>
      <c r="AF103" s="81"/>
      <c r="AG103" s="82"/>
      <c r="AH103" s="80"/>
      <c r="AI103" s="81"/>
      <c r="AJ103" s="82"/>
      <c r="AK103" s="80"/>
      <c r="AL103" s="93"/>
      <c r="AM103" s="82"/>
      <c r="AN103" s="80"/>
    </row>
    <row r="104" spans="2:40" x14ac:dyDescent="0.25">
      <c r="B104" s="78"/>
      <c r="C104" s="79"/>
      <c r="D104" s="28" t="s">
        <v>93</v>
      </c>
      <c r="E104" s="80"/>
      <c r="F104" s="81"/>
      <c r="G104" s="82"/>
      <c r="H104" s="80"/>
      <c r="I104" s="85"/>
      <c r="J104" s="88"/>
      <c r="K104" s="30">
        <f t="shared" si="20"/>
        <v>0</v>
      </c>
      <c r="L104" s="30">
        <f t="shared" si="21"/>
        <v>0</v>
      </c>
      <c r="M104" s="30">
        <f t="shared" si="22"/>
        <v>0</v>
      </c>
      <c r="N104" s="30">
        <f t="shared" si="23"/>
        <v>0</v>
      </c>
      <c r="O104" s="81"/>
      <c r="P104" s="82"/>
      <c r="Q104" s="80"/>
      <c r="R104" s="26"/>
      <c r="S104" s="26"/>
      <c r="T104" s="67"/>
      <c r="U104" s="67"/>
      <c r="V104" s="67"/>
      <c r="W104" s="81"/>
      <c r="X104" s="82"/>
      <c r="Y104" s="80"/>
      <c r="Z104" s="81"/>
      <c r="AA104" s="82"/>
      <c r="AB104" s="80"/>
      <c r="AC104" s="81"/>
      <c r="AD104" s="82"/>
      <c r="AE104" s="80"/>
      <c r="AF104" s="81"/>
      <c r="AG104" s="82"/>
      <c r="AH104" s="80"/>
      <c r="AI104" s="81"/>
      <c r="AJ104" s="82"/>
      <c r="AK104" s="80"/>
      <c r="AL104" s="93"/>
      <c r="AM104" s="82"/>
      <c r="AN104" s="80"/>
    </row>
    <row r="105" spans="2:40" x14ac:dyDescent="0.25">
      <c r="B105" s="78"/>
      <c r="C105" s="79"/>
      <c r="D105" s="28" t="s">
        <v>94</v>
      </c>
      <c r="E105" s="80"/>
      <c r="F105" s="81"/>
      <c r="G105" s="82"/>
      <c r="H105" s="80"/>
      <c r="I105" s="85"/>
      <c r="J105" s="88"/>
      <c r="K105" s="30">
        <f t="shared" si="20"/>
        <v>0</v>
      </c>
      <c r="L105" s="30">
        <f t="shared" si="21"/>
        <v>0</v>
      </c>
      <c r="M105" s="30">
        <f t="shared" si="22"/>
        <v>0</v>
      </c>
      <c r="N105" s="30">
        <f t="shared" si="23"/>
        <v>0</v>
      </c>
      <c r="O105" s="81"/>
      <c r="P105" s="82"/>
      <c r="Q105" s="80"/>
      <c r="R105" s="26"/>
      <c r="S105" s="26"/>
      <c r="T105" s="67"/>
      <c r="U105" s="67"/>
      <c r="V105" s="67"/>
      <c r="W105" s="81"/>
      <c r="X105" s="82"/>
      <c r="Y105" s="80"/>
      <c r="Z105" s="81"/>
      <c r="AA105" s="82"/>
      <c r="AB105" s="80"/>
      <c r="AC105" s="81"/>
      <c r="AD105" s="82"/>
      <c r="AE105" s="80"/>
      <c r="AF105" s="81"/>
      <c r="AG105" s="82"/>
      <c r="AH105" s="80"/>
      <c r="AI105" s="81"/>
      <c r="AJ105" s="82"/>
      <c r="AK105" s="80"/>
      <c r="AL105" s="93"/>
      <c r="AM105" s="82"/>
      <c r="AN105" s="80"/>
    </row>
    <row r="106" spans="2:40" x14ac:dyDescent="0.25">
      <c r="B106" s="78"/>
      <c r="C106" s="79"/>
      <c r="D106" s="28" t="s">
        <v>95</v>
      </c>
      <c r="E106" s="80"/>
      <c r="F106" s="81"/>
      <c r="G106" s="82"/>
      <c r="H106" s="80"/>
      <c r="I106" s="85"/>
      <c r="J106" s="88"/>
      <c r="K106" s="30">
        <f t="shared" si="20"/>
        <v>0</v>
      </c>
      <c r="L106" s="30">
        <f t="shared" si="21"/>
        <v>0</v>
      </c>
      <c r="M106" s="30">
        <f t="shared" si="22"/>
        <v>0</v>
      </c>
      <c r="N106" s="30">
        <f t="shared" si="23"/>
        <v>0</v>
      </c>
      <c r="O106" s="81"/>
      <c r="P106" s="82"/>
      <c r="Q106" s="80"/>
      <c r="R106" s="26"/>
      <c r="S106" s="26"/>
      <c r="T106" s="67"/>
      <c r="U106" s="67"/>
      <c r="V106" s="67"/>
      <c r="W106" s="81"/>
      <c r="X106" s="82"/>
      <c r="Y106" s="80"/>
      <c r="Z106" s="81"/>
      <c r="AA106" s="82"/>
      <c r="AB106" s="80"/>
      <c r="AC106" s="81"/>
      <c r="AD106" s="82"/>
      <c r="AE106" s="80"/>
      <c r="AF106" s="81"/>
      <c r="AG106" s="82"/>
      <c r="AH106" s="80"/>
      <c r="AI106" s="81"/>
      <c r="AJ106" s="82"/>
      <c r="AK106" s="80"/>
      <c r="AL106" s="93"/>
      <c r="AM106" s="82"/>
      <c r="AN106" s="80"/>
    </row>
    <row r="107" spans="2:40" x14ac:dyDescent="0.25">
      <c r="B107" s="78"/>
      <c r="C107" s="79"/>
      <c r="D107" s="28" t="s">
        <v>96</v>
      </c>
      <c r="E107" s="80"/>
      <c r="F107" s="81"/>
      <c r="G107" s="82"/>
      <c r="H107" s="80"/>
      <c r="I107" s="85"/>
      <c r="J107" s="88"/>
      <c r="K107" s="30">
        <f t="shared" ref="K107:K170" si="24">+J107+I107</f>
        <v>0</v>
      </c>
      <c r="L107" s="30">
        <f t="shared" ref="L107:L170" si="25">+K107/2</f>
        <v>0</v>
      </c>
      <c r="M107" s="30">
        <f t="shared" ref="M107:M170" si="26">+L107*6.9%</f>
        <v>0</v>
      </c>
      <c r="N107" s="30">
        <f t="shared" ref="N107:N170" si="27">+M107+L107</f>
        <v>0</v>
      </c>
      <c r="O107" s="81"/>
      <c r="P107" s="82"/>
      <c r="Q107" s="80"/>
      <c r="R107" s="26"/>
      <c r="S107" s="26"/>
      <c r="T107" s="67"/>
      <c r="U107" s="67"/>
      <c r="V107" s="67"/>
      <c r="W107" s="81"/>
      <c r="X107" s="82"/>
      <c r="Y107" s="80"/>
      <c r="Z107" s="81"/>
      <c r="AA107" s="82"/>
      <c r="AB107" s="80"/>
      <c r="AC107" s="81"/>
      <c r="AD107" s="82"/>
      <c r="AE107" s="80"/>
      <c r="AF107" s="81"/>
      <c r="AG107" s="82"/>
      <c r="AH107" s="80"/>
      <c r="AI107" s="81"/>
      <c r="AJ107" s="82"/>
      <c r="AK107" s="80"/>
      <c r="AL107" s="93"/>
      <c r="AM107" s="82"/>
      <c r="AN107" s="80"/>
    </row>
    <row r="108" spans="2:40" ht="22.5" customHeight="1" x14ac:dyDescent="0.25">
      <c r="B108" s="78"/>
      <c r="C108" s="79"/>
      <c r="D108" s="28" t="s">
        <v>97</v>
      </c>
      <c r="E108" s="80"/>
      <c r="F108" s="81"/>
      <c r="G108" s="82"/>
      <c r="H108" s="80"/>
      <c r="I108" s="85"/>
      <c r="J108" s="88"/>
      <c r="K108" s="30">
        <f t="shared" si="24"/>
        <v>0</v>
      </c>
      <c r="L108" s="30">
        <f t="shared" si="25"/>
        <v>0</v>
      </c>
      <c r="M108" s="30">
        <f t="shared" si="26"/>
        <v>0</v>
      </c>
      <c r="N108" s="30">
        <f t="shared" si="27"/>
        <v>0</v>
      </c>
      <c r="O108" s="81"/>
      <c r="P108" s="82"/>
      <c r="Q108" s="80"/>
      <c r="R108" s="26"/>
      <c r="S108" s="26"/>
      <c r="T108" s="67"/>
      <c r="U108" s="67"/>
      <c r="V108" s="67"/>
      <c r="W108" s="81"/>
      <c r="X108" s="82"/>
      <c r="Y108" s="80"/>
      <c r="Z108" s="81"/>
      <c r="AA108" s="82"/>
      <c r="AB108" s="80"/>
      <c r="AC108" s="81"/>
      <c r="AD108" s="82"/>
      <c r="AE108" s="80"/>
      <c r="AF108" s="81"/>
      <c r="AG108" s="82"/>
      <c r="AH108" s="80"/>
      <c r="AI108" s="81"/>
      <c r="AJ108" s="82"/>
      <c r="AK108" s="80"/>
      <c r="AL108" s="93"/>
      <c r="AM108" s="82"/>
      <c r="AN108" s="80"/>
    </row>
    <row r="109" spans="2:40" ht="22.5" customHeight="1" x14ac:dyDescent="0.25">
      <c r="B109" s="78"/>
      <c r="C109" s="79"/>
      <c r="D109" s="28" t="s">
        <v>98</v>
      </c>
      <c r="E109" s="80"/>
      <c r="F109" s="81"/>
      <c r="G109" s="82"/>
      <c r="H109" s="80"/>
      <c r="I109" s="85"/>
      <c r="J109" s="88"/>
      <c r="K109" s="30">
        <f t="shared" si="24"/>
        <v>0</v>
      </c>
      <c r="L109" s="30">
        <f t="shared" si="25"/>
        <v>0</v>
      </c>
      <c r="M109" s="30">
        <f t="shared" si="26"/>
        <v>0</v>
      </c>
      <c r="N109" s="30">
        <f t="shared" si="27"/>
        <v>0</v>
      </c>
      <c r="O109" s="81"/>
      <c r="P109" s="82"/>
      <c r="Q109" s="80"/>
      <c r="R109" s="26"/>
      <c r="S109" s="26"/>
      <c r="T109" s="67"/>
      <c r="U109" s="67"/>
      <c r="V109" s="67"/>
      <c r="W109" s="81"/>
      <c r="X109" s="82"/>
      <c r="Y109" s="80"/>
      <c r="Z109" s="81"/>
      <c r="AA109" s="82"/>
      <c r="AB109" s="80"/>
      <c r="AC109" s="81"/>
      <c r="AD109" s="82"/>
      <c r="AE109" s="80"/>
      <c r="AF109" s="81"/>
      <c r="AG109" s="82"/>
      <c r="AH109" s="80"/>
      <c r="AI109" s="81"/>
      <c r="AJ109" s="82"/>
      <c r="AK109" s="80"/>
      <c r="AL109" s="93"/>
      <c r="AM109" s="82"/>
      <c r="AN109" s="80"/>
    </row>
    <row r="110" spans="2:40" x14ac:dyDescent="0.25">
      <c r="B110" s="78"/>
      <c r="C110" s="79"/>
      <c r="D110" s="28" t="s">
        <v>99</v>
      </c>
      <c r="E110" s="80"/>
      <c r="F110" s="81"/>
      <c r="G110" s="82"/>
      <c r="H110" s="80"/>
      <c r="I110" s="85"/>
      <c r="J110" s="88"/>
      <c r="K110" s="30">
        <f t="shared" si="24"/>
        <v>0</v>
      </c>
      <c r="L110" s="30">
        <f t="shared" si="25"/>
        <v>0</v>
      </c>
      <c r="M110" s="30">
        <f t="shared" si="26"/>
        <v>0</v>
      </c>
      <c r="N110" s="30">
        <f t="shared" si="27"/>
        <v>0</v>
      </c>
      <c r="O110" s="81"/>
      <c r="P110" s="82"/>
      <c r="Q110" s="80"/>
      <c r="R110" s="26"/>
      <c r="S110" s="26"/>
      <c r="T110" s="67"/>
      <c r="U110" s="67"/>
      <c r="V110" s="67"/>
      <c r="W110" s="81"/>
      <c r="X110" s="82"/>
      <c r="Y110" s="80"/>
      <c r="Z110" s="81"/>
      <c r="AA110" s="82"/>
      <c r="AB110" s="80"/>
      <c r="AC110" s="81"/>
      <c r="AD110" s="82"/>
      <c r="AE110" s="80"/>
      <c r="AF110" s="81"/>
      <c r="AG110" s="82"/>
      <c r="AH110" s="80"/>
      <c r="AI110" s="81"/>
      <c r="AJ110" s="82"/>
      <c r="AK110" s="80"/>
      <c r="AL110" s="93"/>
      <c r="AM110" s="82"/>
      <c r="AN110" s="80"/>
    </row>
    <row r="111" spans="2:40" x14ac:dyDescent="0.25">
      <c r="B111" s="78"/>
      <c r="C111" s="79"/>
      <c r="D111" s="28" t="s">
        <v>100</v>
      </c>
      <c r="E111" s="80"/>
      <c r="F111" s="81"/>
      <c r="G111" s="82"/>
      <c r="H111" s="80"/>
      <c r="I111" s="85"/>
      <c r="J111" s="88"/>
      <c r="K111" s="30">
        <f t="shared" si="24"/>
        <v>0</v>
      </c>
      <c r="L111" s="30">
        <f t="shared" si="25"/>
        <v>0</v>
      </c>
      <c r="M111" s="30">
        <f t="shared" si="26"/>
        <v>0</v>
      </c>
      <c r="N111" s="30">
        <f t="shared" si="27"/>
        <v>0</v>
      </c>
      <c r="O111" s="81"/>
      <c r="P111" s="82"/>
      <c r="Q111" s="80"/>
      <c r="R111" s="26"/>
      <c r="S111" s="26"/>
      <c r="T111" s="67"/>
      <c r="U111" s="67"/>
      <c r="V111" s="67"/>
      <c r="W111" s="81"/>
      <c r="X111" s="82"/>
      <c r="Y111" s="80"/>
      <c r="Z111" s="81"/>
      <c r="AA111" s="82"/>
      <c r="AB111" s="80"/>
      <c r="AC111" s="81"/>
      <c r="AD111" s="82"/>
      <c r="AE111" s="80"/>
      <c r="AF111" s="81"/>
      <c r="AG111" s="82"/>
      <c r="AH111" s="80"/>
      <c r="AI111" s="81"/>
      <c r="AJ111" s="82"/>
      <c r="AK111" s="80"/>
      <c r="AL111" s="93"/>
      <c r="AM111" s="82"/>
      <c r="AN111" s="80"/>
    </row>
    <row r="112" spans="2:40" x14ac:dyDescent="0.25">
      <c r="B112" s="78"/>
      <c r="C112" s="79"/>
      <c r="D112" s="28" t="s">
        <v>101</v>
      </c>
      <c r="E112" s="80"/>
      <c r="F112" s="81"/>
      <c r="G112" s="82"/>
      <c r="H112" s="80"/>
      <c r="I112" s="85"/>
      <c r="J112" s="88"/>
      <c r="K112" s="30">
        <f t="shared" si="24"/>
        <v>0</v>
      </c>
      <c r="L112" s="30">
        <f t="shared" si="25"/>
        <v>0</v>
      </c>
      <c r="M112" s="30">
        <f t="shared" si="26"/>
        <v>0</v>
      </c>
      <c r="N112" s="30">
        <f t="shared" si="27"/>
        <v>0</v>
      </c>
      <c r="O112" s="81"/>
      <c r="P112" s="82"/>
      <c r="Q112" s="80"/>
      <c r="R112" s="26"/>
      <c r="S112" s="26"/>
      <c r="T112" s="67"/>
      <c r="U112" s="67"/>
      <c r="V112" s="67"/>
      <c r="W112" s="81"/>
      <c r="X112" s="82"/>
      <c r="Y112" s="80"/>
      <c r="Z112" s="81"/>
      <c r="AA112" s="82"/>
      <c r="AB112" s="80"/>
      <c r="AC112" s="81"/>
      <c r="AD112" s="82"/>
      <c r="AE112" s="80"/>
      <c r="AF112" s="81"/>
      <c r="AG112" s="82"/>
      <c r="AH112" s="80"/>
      <c r="AI112" s="81"/>
      <c r="AJ112" s="82"/>
      <c r="AK112" s="80"/>
      <c r="AL112" s="93"/>
      <c r="AM112" s="82"/>
      <c r="AN112" s="80"/>
    </row>
    <row r="113" spans="2:40" ht="22.5" customHeight="1" x14ac:dyDescent="0.25">
      <c r="B113" s="78"/>
      <c r="C113" s="79"/>
      <c r="D113" s="28" t="s">
        <v>102</v>
      </c>
      <c r="E113" s="80"/>
      <c r="F113" s="81"/>
      <c r="G113" s="82"/>
      <c r="H113" s="80"/>
      <c r="I113" s="85"/>
      <c r="J113" s="88"/>
      <c r="K113" s="30">
        <f t="shared" si="24"/>
        <v>0</v>
      </c>
      <c r="L113" s="30">
        <f t="shared" si="25"/>
        <v>0</v>
      </c>
      <c r="M113" s="30">
        <f t="shared" si="26"/>
        <v>0</v>
      </c>
      <c r="N113" s="30">
        <f t="shared" si="27"/>
        <v>0</v>
      </c>
      <c r="O113" s="81"/>
      <c r="P113" s="82"/>
      <c r="Q113" s="80"/>
      <c r="R113" s="26"/>
      <c r="S113" s="26"/>
      <c r="T113" s="67"/>
      <c r="U113" s="67"/>
      <c r="V113" s="67"/>
      <c r="W113" s="81"/>
      <c r="X113" s="82"/>
      <c r="Y113" s="80"/>
      <c r="Z113" s="81"/>
      <c r="AA113" s="82"/>
      <c r="AB113" s="80"/>
      <c r="AC113" s="81"/>
      <c r="AD113" s="82"/>
      <c r="AE113" s="80"/>
      <c r="AF113" s="81"/>
      <c r="AG113" s="82"/>
      <c r="AH113" s="80"/>
      <c r="AI113" s="81"/>
      <c r="AJ113" s="82"/>
      <c r="AK113" s="80"/>
      <c r="AL113" s="93"/>
      <c r="AM113" s="82"/>
      <c r="AN113" s="80"/>
    </row>
    <row r="114" spans="2:40" ht="22.5" customHeight="1" x14ac:dyDescent="0.25">
      <c r="B114" s="78"/>
      <c r="C114" s="79"/>
      <c r="D114" s="28" t="s">
        <v>103</v>
      </c>
      <c r="E114" s="80"/>
      <c r="F114" s="81"/>
      <c r="G114" s="82"/>
      <c r="H114" s="80"/>
      <c r="I114" s="85"/>
      <c r="J114" s="88"/>
      <c r="K114" s="30">
        <f t="shared" si="24"/>
        <v>0</v>
      </c>
      <c r="L114" s="30">
        <f t="shared" si="25"/>
        <v>0</v>
      </c>
      <c r="M114" s="30">
        <f t="shared" si="26"/>
        <v>0</v>
      </c>
      <c r="N114" s="30">
        <f t="shared" si="27"/>
        <v>0</v>
      </c>
      <c r="O114" s="81"/>
      <c r="P114" s="82"/>
      <c r="Q114" s="80"/>
      <c r="R114" s="26"/>
      <c r="S114" s="26"/>
      <c r="T114" s="67"/>
      <c r="U114" s="67"/>
      <c r="V114" s="67"/>
      <c r="W114" s="81"/>
      <c r="X114" s="82"/>
      <c r="Y114" s="80"/>
      <c r="Z114" s="81"/>
      <c r="AA114" s="82"/>
      <c r="AB114" s="80"/>
      <c r="AC114" s="81"/>
      <c r="AD114" s="82"/>
      <c r="AE114" s="80"/>
      <c r="AF114" s="81"/>
      <c r="AG114" s="82"/>
      <c r="AH114" s="80"/>
      <c r="AI114" s="81"/>
      <c r="AJ114" s="82"/>
      <c r="AK114" s="80"/>
      <c r="AL114" s="93"/>
      <c r="AM114" s="82"/>
      <c r="AN114" s="80"/>
    </row>
    <row r="115" spans="2:40" ht="15" customHeight="1" x14ac:dyDescent="0.25">
      <c r="B115" s="78"/>
      <c r="C115" s="79"/>
      <c r="D115" s="28" t="s">
        <v>104</v>
      </c>
      <c r="E115" s="80"/>
      <c r="F115" s="81"/>
      <c r="G115" s="82"/>
      <c r="H115" s="80"/>
      <c r="I115" s="85"/>
      <c r="J115" s="88"/>
      <c r="K115" s="30">
        <f t="shared" si="24"/>
        <v>0</v>
      </c>
      <c r="L115" s="30">
        <f t="shared" si="25"/>
        <v>0</v>
      </c>
      <c r="M115" s="30">
        <f t="shared" si="26"/>
        <v>0</v>
      </c>
      <c r="N115" s="30">
        <f t="shared" si="27"/>
        <v>0</v>
      </c>
      <c r="O115" s="81"/>
      <c r="P115" s="82"/>
      <c r="Q115" s="80"/>
      <c r="R115" s="26"/>
      <c r="S115" s="26"/>
      <c r="T115" s="67"/>
      <c r="U115" s="67"/>
      <c r="V115" s="67"/>
      <c r="W115" s="81"/>
      <c r="X115" s="82"/>
      <c r="Y115" s="80"/>
      <c r="Z115" s="81"/>
      <c r="AA115" s="82"/>
      <c r="AB115" s="80"/>
      <c r="AC115" s="81"/>
      <c r="AD115" s="82"/>
      <c r="AE115" s="80"/>
      <c r="AF115" s="81"/>
      <c r="AG115" s="82"/>
      <c r="AH115" s="80"/>
      <c r="AI115" s="81"/>
      <c r="AJ115" s="82"/>
      <c r="AK115" s="80"/>
      <c r="AL115" s="93"/>
      <c r="AM115" s="82"/>
      <c r="AN115" s="80"/>
    </row>
    <row r="116" spans="2:40" ht="87" customHeight="1" x14ac:dyDescent="0.25">
      <c r="B116" s="78"/>
      <c r="C116" s="79"/>
      <c r="D116" s="28" t="s">
        <v>105</v>
      </c>
      <c r="E116" s="80"/>
      <c r="F116" s="81"/>
      <c r="G116" s="82"/>
      <c r="H116" s="80"/>
      <c r="I116" s="86"/>
      <c r="J116" s="89"/>
      <c r="K116" s="30">
        <f t="shared" si="24"/>
        <v>0</v>
      </c>
      <c r="L116" s="30">
        <f t="shared" si="25"/>
        <v>0</v>
      </c>
      <c r="M116" s="30">
        <f t="shared" si="26"/>
        <v>0</v>
      </c>
      <c r="N116" s="30">
        <f t="shared" si="27"/>
        <v>0</v>
      </c>
      <c r="O116" s="81"/>
      <c r="P116" s="82"/>
      <c r="Q116" s="80"/>
      <c r="R116" s="26"/>
      <c r="S116" s="26"/>
      <c r="T116" s="67"/>
      <c r="U116" s="67"/>
      <c r="V116" s="67"/>
      <c r="W116" s="81"/>
      <c r="X116" s="82"/>
      <c r="Y116" s="80"/>
      <c r="Z116" s="81"/>
      <c r="AA116" s="82"/>
      <c r="AB116" s="80"/>
      <c r="AC116" s="81"/>
      <c r="AD116" s="82"/>
      <c r="AE116" s="80"/>
      <c r="AF116" s="81"/>
      <c r="AG116" s="82"/>
      <c r="AH116" s="80"/>
      <c r="AI116" s="81"/>
      <c r="AJ116" s="82"/>
      <c r="AK116" s="80"/>
      <c r="AL116" s="93"/>
      <c r="AM116" s="82"/>
      <c r="AN116" s="80"/>
    </row>
    <row r="117" spans="2:40" ht="42" customHeight="1" x14ac:dyDescent="0.25">
      <c r="B117" s="78">
        <v>24</v>
      </c>
      <c r="C117" s="79" t="s">
        <v>106</v>
      </c>
      <c r="D117" s="28" t="s">
        <v>107</v>
      </c>
      <c r="E117" s="80" t="s">
        <v>14</v>
      </c>
      <c r="F117" s="81">
        <v>22000</v>
      </c>
      <c r="G117" s="82">
        <v>2000</v>
      </c>
      <c r="H117" s="83">
        <f>F117+G117</f>
        <v>24000</v>
      </c>
      <c r="I117" s="84">
        <v>5188.2700000000004</v>
      </c>
      <c r="J117" s="87">
        <v>5854</v>
      </c>
      <c r="K117" s="30">
        <f t="shared" si="24"/>
        <v>11042.27</v>
      </c>
      <c r="L117" s="30">
        <f t="shared" si="25"/>
        <v>5521.1350000000002</v>
      </c>
      <c r="M117" s="30">
        <f t="shared" si="26"/>
        <v>380.95831500000003</v>
      </c>
      <c r="N117" s="30">
        <f t="shared" si="27"/>
        <v>5902.0933150000001</v>
      </c>
      <c r="O117" s="81">
        <v>22000</v>
      </c>
      <c r="P117" s="82">
        <f>O117*19%</f>
        <v>4180</v>
      </c>
      <c r="Q117" s="83">
        <f>O117+P117</f>
        <v>26180</v>
      </c>
      <c r="R117" s="25">
        <f>+Q117+N117</f>
        <v>32082.093314999998</v>
      </c>
      <c r="S117" s="25">
        <f>+R117/2</f>
        <v>16041.046657499999</v>
      </c>
      <c r="T117" s="66">
        <v>16041</v>
      </c>
      <c r="U117" s="66">
        <f>+T117*8%</f>
        <v>1283.28</v>
      </c>
      <c r="V117" s="66">
        <f>+U117+T117</f>
        <v>17324.28</v>
      </c>
      <c r="W117" s="81">
        <v>22000</v>
      </c>
      <c r="X117" s="82">
        <f>+W117*8%</f>
        <v>1760</v>
      </c>
      <c r="Y117" s="83">
        <f>W117+X117</f>
        <v>23760</v>
      </c>
      <c r="Z117" s="81">
        <v>22000</v>
      </c>
      <c r="AA117" s="82">
        <f>Z117*8%</f>
        <v>1760</v>
      </c>
      <c r="AB117" s="83">
        <f>Z117+AA117</f>
        <v>23760</v>
      </c>
      <c r="AC117" s="81">
        <v>22000</v>
      </c>
      <c r="AD117" s="82">
        <f>AC117*8%</f>
        <v>1760</v>
      </c>
      <c r="AE117" s="83">
        <f>AC117+AD117</f>
        <v>23760</v>
      </c>
      <c r="AF117" s="81">
        <v>22000</v>
      </c>
      <c r="AG117" s="82">
        <f>AF117*8%</f>
        <v>1760</v>
      </c>
      <c r="AH117" s="83">
        <f>AF117+AG117</f>
        <v>23760</v>
      </c>
      <c r="AI117" s="81">
        <v>22000</v>
      </c>
      <c r="AJ117" s="82">
        <f>AI117*8%</f>
        <v>1760</v>
      </c>
      <c r="AK117" s="83">
        <f>AI117+AJ117</f>
        <v>23760</v>
      </c>
      <c r="AL117" s="93">
        <v>22000</v>
      </c>
      <c r="AM117" s="82">
        <f>AL117*8%</f>
        <v>1760</v>
      </c>
      <c r="AN117" s="83">
        <f>AL117+AM117</f>
        <v>23760</v>
      </c>
    </row>
    <row r="118" spans="2:40" ht="22.5" customHeight="1" x14ac:dyDescent="0.25">
      <c r="B118" s="78"/>
      <c r="C118" s="79"/>
      <c r="D118" s="28" t="s">
        <v>108</v>
      </c>
      <c r="E118" s="80"/>
      <c r="F118" s="81"/>
      <c r="G118" s="82"/>
      <c r="H118" s="80"/>
      <c r="I118" s="85"/>
      <c r="J118" s="88"/>
      <c r="K118" s="30">
        <f t="shared" si="24"/>
        <v>0</v>
      </c>
      <c r="L118" s="30">
        <f t="shared" si="25"/>
        <v>0</v>
      </c>
      <c r="M118" s="30">
        <f t="shared" si="26"/>
        <v>0</v>
      </c>
      <c r="N118" s="30">
        <f t="shared" si="27"/>
        <v>0</v>
      </c>
      <c r="O118" s="81"/>
      <c r="P118" s="82"/>
      <c r="Q118" s="80"/>
      <c r="R118" s="26"/>
      <c r="S118" s="26"/>
      <c r="T118" s="67"/>
      <c r="U118" s="67"/>
      <c r="V118" s="67"/>
      <c r="W118" s="81"/>
      <c r="X118" s="82"/>
      <c r="Y118" s="80"/>
      <c r="Z118" s="81"/>
      <c r="AA118" s="82"/>
      <c r="AB118" s="80"/>
      <c r="AC118" s="81"/>
      <c r="AD118" s="82"/>
      <c r="AE118" s="80"/>
      <c r="AF118" s="81"/>
      <c r="AG118" s="82"/>
      <c r="AH118" s="80"/>
      <c r="AI118" s="81"/>
      <c r="AJ118" s="82"/>
      <c r="AK118" s="80"/>
      <c r="AL118" s="93"/>
      <c r="AM118" s="82"/>
      <c r="AN118" s="80"/>
    </row>
    <row r="119" spans="2:40" ht="22.5" customHeight="1" x14ac:dyDescent="0.25">
      <c r="B119" s="78"/>
      <c r="C119" s="79"/>
      <c r="D119" s="28" t="s">
        <v>109</v>
      </c>
      <c r="E119" s="80"/>
      <c r="F119" s="81"/>
      <c r="G119" s="82"/>
      <c r="H119" s="80"/>
      <c r="I119" s="85"/>
      <c r="J119" s="88"/>
      <c r="K119" s="30">
        <f t="shared" si="24"/>
        <v>0</v>
      </c>
      <c r="L119" s="30">
        <f t="shared" si="25"/>
        <v>0</v>
      </c>
      <c r="M119" s="30">
        <f t="shared" si="26"/>
        <v>0</v>
      </c>
      <c r="N119" s="30">
        <f t="shared" si="27"/>
        <v>0</v>
      </c>
      <c r="O119" s="81"/>
      <c r="P119" s="82"/>
      <c r="Q119" s="80"/>
      <c r="R119" s="26"/>
      <c r="S119" s="26"/>
      <c r="T119" s="67"/>
      <c r="U119" s="67"/>
      <c r="V119" s="67"/>
      <c r="W119" s="81"/>
      <c r="X119" s="82"/>
      <c r="Y119" s="80"/>
      <c r="Z119" s="81"/>
      <c r="AA119" s="82"/>
      <c r="AB119" s="80"/>
      <c r="AC119" s="81"/>
      <c r="AD119" s="82"/>
      <c r="AE119" s="80"/>
      <c r="AF119" s="81"/>
      <c r="AG119" s="82"/>
      <c r="AH119" s="80"/>
      <c r="AI119" s="81"/>
      <c r="AJ119" s="82"/>
      <c r="AK119" s="80"/>
      <c r="AL119" s="93"/>
      <c r="AM119" s="82"/>
      <c r="AN119" s="80"/>
    </row>
    <row r="120" spans="2:40" ht="22.5" customHeight="1" x14ac:dyDescent="0.25">
      <c r="B120" s="78"/>
      <c r="C120" s="79"/>
      <c r="D120" s="28" t="s">
        <v>110</v>
      </c>
      <c r="E120" s="80"/>
      <c r="F120" s="81"/>
      <c r="G120" s="82"/>
      <c r="H120" s="80"/>
      <c r="I120" s="85"/>
      <c r="J120" s="88"/>
      <c r="K120" s="30">
        <f t="shared" si="24"/>
        <v>0</v>
      </c>
      <c r="L120" s="30">
        <f t="shared" si="25"/>
        <v>0</v>
      </c>
      <c r="M120" s="30">
        <f t="shared" si="26"/>
        <v>0</v>
      </c>
      <c r="N120" s="30">
        <f t="shared" si="27"/>
        <v>0</v>
      </c>
      <c r="O120" s="81"/>
      <c r="P120" s="82"/>
      <c r="Q120" s="80"/>
      <c r="R120" s="26"/>
      <c r="S120" s="26"/>
      <c r="T120" s="67"/>
      <c r="U120" s="67"/>
      <c r="V120" s="67"/>
      <c r="W120" s="81"/>
      <c r="X120" s="82"/>
      <c r="Y120" s="80"/>
      <c r="Z120" s="81"/>
      <c r="AA120" s="82"/>
      <c r="AB120" s="80"/>
      <c r="AC120" s="81"/>
      <c r="AD120" s="82"/>
      <c r="AE120" s="80"/>
      <c r="AF120" s="81"/>
      <c r="AG120" s="82"/>
      <c r="AH120" s="80"/>
      <c r="AI120" s="81"/>
      <c r="AJ120" s="82"/>
      <c r="AK120" s="80"/>
      <c r="AL120" s="93"/>
      <c r="AM120" s="82"/>
      <c r="AN120" s="80"/>
    </row>
    <row r="121" spans="2:40" ht="75.75" customHeight="1" x14ac:dyDescent="0.25">
      <c r="B121" s="78"/>
      <c r="C121" s="79"/>
      <c r="D121" s="28" t="s">
        <v>111</v>
      </c>
      <c r="E121" s="80"/>
      <c r="F121" s="81"/>
      <c r="G121" s="82"/>
      <c r="H121" s="80"/>
      <c r="I121" s="86"/>
      <c r="J121" s="89"/>
      <c r="K121" s="30">
        <f t="shared" si="24"/>
        <v>0</v>
      </c>
      <c r="L121" s="30">
        <f t="shared" si="25"/>
        <v>0</v>
      </c>
      <c r="M121" s="30">
        <f t="shared" si="26"/>
        <v>0</v>
      </c>
      <c r="N121" s="30">
        <f t="shared" si="27"/>
        <v>0</v>
      </c>
      <c r="O121" s="81"/>
      <c r="P121" s="82"/>
      <c r="Q121" s="80"/>
      <c r="R121" s="26"/>
      <c r="S121" s="26"/>
      <c r="T121" s="67"/>
      <c r="U121" s="67"/>
      <c r="V121" s="67"/>
      <c r="W121" s="81"/>
      <c r="X121" s="82"/>
      <c r="Y121" s="80"/>
      <c r="Z121" s="81"/>
      <c r="AA121" s="82"/>
      <c r="AB121" s="80"/>
      <c r="AC121" s="81"/>
      <c r="AD121" s="82"/>
      <c r="AE121" s="80"/>
      <c r="AF121" s="81"/>
      <c r="AG121" s="82"/>
      <c r="AH121" s="80"/>
      <c r="AI121" s="81"/>
      <c r="AJ121" s="82"/>
      <c r="AK121" s="80"/>
      <c r="AL121" s="93"/>
      <c r="AM121" s="82"/>
      <c r="AN121" s="80"/>
    </row>
    <row r="122" spans="2:40" ht="35.25" customHeight="1" x14ac:dyDescent="0.25">
      <c r="B122" s="78">
        <v>25</v>
      </c>
      <c r="C122" s="79" t="s">
        <v>112</v>
      </c>
      <c r="D122" s="28" t="s">
        <v>113</v>
      </c>
      <c r="E122" s="80" t="s">
        <v>14</v>
      </c>
      <c r="F122" s="81">
        <v>21000</v>
      </c>
      <c r="G122" s="82">
        <v>2000</v>
      </c>
      <c r="H122" s="83">
        <f>F122+G122</f>
        <v>23000</v>
      </c>
      <c r="I122" s="84">
        <v>6479.02</v>
      </c>
      <c r="J122" s="87">
        <v>7310</v>
      </c>
      <c r="K122" s="30">
        <f t="shared" si="24"/>
        <v>13789.02</v>
      </c>
      <c r="L122" s="30">
        <f t="shared" si="25"/>
        <v>6894.51</v>
      </c>
      <c r="M122" s="30">
        <f t="shared" si="26"/>
        <v>475.72119000000004</v>
      </c>
      <c r="N122" s="30">
        <f t="shared" si="27"/>
        <v>7370.2311900000004</v>
      </c>
      <c r="O122" s="81">
        <v>21000</v>
      </c>
      <c r="P122" s="82">
        <f>O122*19%</f>
        <v>3990</v>
      </c>
      <c r="Q122" s="83">
        <f>O122+P122</f>
        <v>24990</v>
      </c>
      <c r="R122" s="25">
        <f>+Q122+N122</f>
        <v>32360.231189999999</v>
      </c>
      <c r="S122" s="25">
        <f>+R122/2</f>
        <v>16180.115594999999</v>
      </c>
      <c r="T122" s="66">
        <v>16180</v>
      </c>
      <c r="U122" s="66">
        <f>+T122*8%</f>
        <v>1294.4000000000001</v>
      </c>
      <c r="V122" s="66">
        <f>+U122+T122</f>
        <v>17474.400000000001</v>
      </c>
      <c r="W122" s="81">
        <v>21000</v>
      </c>
      <c r="X122" s="82">
        <f>+W122*8%</f>
        <v>1680</v>
      </c>
      <c r="Y122" s="83">
        <f>W122+X122</f>
        <v>22680</v>
      </c>
      <c r="Z122" s="81">
        <v>21000</v>
      </c>
      <c r="AA122" s="82">
        <f>Z122*8%</f>
        <v>1680</v>
      </c>
      <c r="AB122" s="83">
        <f>Z122+AA122</f>
        <v>22680</v>
      </c>
      <c r="AC122" s="81">
        <v>21000</v>
      </c>
      <c r="AD122" s="82">
        <f>AC122*8%</f>
        <v>1680</v>
      </c>
      <c r="AE122" s="83">
        <f>AC122+AD122</f>
        <v>22680</v>
      </c>
      <c r="AF122" s="81">
        <v>21000</v>
      </c>
      <c r="AG122" s="82">
        <f>AF122*8%</f>
        <v>1680</v>
      </c>
      <c r="AH122" s="83">
        <f>AF122+AG122</f>
        <v>22680</v>
      </c>
      <c r="AI122" s="81">
        <v>21000</v>
      </c>
      <c r="AJ122" s="82">
        <f>AI122*8%</f>
        <v>1680</v>
      </c>
      <c r="AK122" s="83">
        <f>AI122+AJ122</f>
        <v>22680</v>
      </c>
      <c r="AL122" s="93">
        <v>21000</v>
      </c>
      <c r="AM122" s="82">
        <f>AL122*8%</f>
        <v>1680</v>
      </c>
      <c r="AN122" s="83">
        <f>AL122+AM122</f>
        <v>22680</v>
      </c>
    </row>
    <row r="123" spans="2:40" ht="15" customHeight="1" x14ac:dyDescent="0.25">
      <c r="B123" s="78"/>
      <c r="C123" s="79"/>
      <c r="D123" s="28" t="s">
        <v>114</v>
      </c>
      <c r="E123" s="80"/>
      <c r="F123" s="81"/>
      <c r="G123" s="82"/>
      <c r="H123" s="80"/>
      <c r="I123" s="85"/>
      <c r="J123" s="88"/>
      <c r="K123" s="30">
        <f t="shared" si="24"/>
        <v>0</v>
      </c>
      <c r="L123" s="30">
        <f t="shared" si="25"/>
        <v>0</v>
      </c>
      <c r="M123" s="30">
        <f t="shared" si="26"/>
        <v>0</v>
      </c>
      <c r="N123" s="30">
        <f t="shared" si="27"/>
        <v>0</v>
      </c>
      <c r="O123" s="81"/>
      <c r="P123" s="82"/>
      <c r="Q123" s="80"/>
      <c r="R123" s="26"/>
      <c r="S123" s="26"/>
      <c r="T123" s="67"/>
      <c r="U123" s="67"/>
      <c r="V123" s="67"/>
      <c r="W123" s="81"/>
      <c r="X123" s="82"/>
      <c r="Y123" s="80"/>
      <c r="Z123" s="81"/>
      <c r="AA123" s="82"/>
      <c r="AB123" s="80"/>
      <c r="AC123" s="81"/>
      <c r="AD123" s="82"/>
      <c r="AE123" s="80"/>
      <c r="AF123" s="81"/>
      <c r="AG123" s="82"/>
      <c r="AH123" s="80"/>
      <c r="AI123" s="81"/>
      <c r="AJ123" s="82"/>
      <c r="AK123" s="80"/>
      <c r="AL123" s="93"/>
      <c r="AM123" s="82"/>
      <c r="AN123" s="80"/>
    </row>
    <row r="124" spans="2:40" ht="22.5" customHeight="1" x14ac:dyDescent="0.25">
      <c r="B124" s="78"/>
      <c r="C124" s="79"/>
      <c r="D124" s="28" t="s">
        <v>115</v>
      </c>
      <c r="E124" s="80"/>
      <c r="F124" s="81"/>
      <c r="G124" s="82"/>
      <c r="H124" s="80"/>
      <c r="I124" s="85"/>
      <c r="J124" s="88"/>
      <c r="K124" s="30">
        <f t="shared" si="24"/>
        <v>0</v>
      </c>
      <c r="L124" s="30">
        <f t="shared" si="25"/>
        <v>0</v>
      </c>
      <c r="M124" s="30">
        <f t="shared" si="26"/>
        <v>0</v>
      </c>
      <c r="N124" s="30">
        <f t="shared" si="27"/>
        <v>0</v>
      </c>
      <c r="O124" s="81"/>
      <c r="P124" s="82"/>
      <c r="Q124" s="80"/>
      <c r="R124" s="26"/>
      <c r="S124" s="26"/>
      <c r="T124" s="67"/>
      <c r="U124" s="67"/>
      <c r="V124" s="67"/>
      <c r="W124" s="81"/>
      <c r="X124" s="82"/>
      <c r="Y124" s="80"/>
      <c r="Z124" s="81"/>
      <c r="AA124" s="82"/>
      <c r="AB124" s="80"/>
      <c r="AC124" s="81"/>
      <c r="AD124" s="82"/>
      <c r="AE124" s="80"/>
      <c r="AF124" s="81"/>
      <c r="AG124" s="82"/>
      <c r="AH124" s="80"/>
      <c r="AI124" s="81"/>
      <c r="AJ124" s="82"/>
      <c r="AK124" s="80"/>
      <c r="AL124" s="93"/>
      <c r="AM124" s="82"/>
      <c r="AN124" s="80"/>
    </row>
    <row r="125" spans="2:40" ht="15" customHeight="1" x14ac:dyDescent="0.25">
      <c r="B125" s="78"/>
      <c r="C125" s="79"/>
      <c r="D125" s="28" t="s">
        <v>116</v>
      </c>
      <c r="E125" s="80"/>
      <c r="F125" s="81"/>
      <c r="G125" s="82"/>
      <c r="H125" s="80"/>
      <c r="I125" s="85"/>
      <c r="J125" s="88"/>
      <c r="K125" s="30">
        <f t="shared" si="24"/>
        <v>0</v>
      </c>
      <c r="L125" s="30">
        <f t="shared" si="25"/>
        <v>0</v>
      </c>
      <c r="M125" s="30">
        <f t="shared" si="26"/>
        <v>0</v>
      </c>
      <c r="N125" s="30">
        <f t="shared" si="27"/>
        <v>0</v>
      </c>
      <c r="O125" s="81"/>
      <c r="P125" s="82"/>
      <c r="Q125" s="80"/>
      <c r="R125" s="26"/>
      <c r="S125" s="26"/>
      <c r="T125" s="67"/>
      <c r="U125" s="67"/>
      <c r="V125" s="67"/>
      <c r="W125" s="81"/>
      <c r="X125" s="82"/>
      <c r="Y125" s="80"/>
      <c r="Z125" s="81"/>
      <c r="AA125" s="82"/>
      <c r="AB125" s="80"/>
      <c r="AC125" s="81"/>
      <c r="AD125" s="82"/>
      <c r="AE125" s="80"/>
      <c r="AF125" s="81"/>
      <c r="AG125" s="82"/>
      <c r="AH125" s="80"/>
      <c r="AI125" s="81"/>
      <c r="AJ125" s="82"/>
      <c r="AK125" s="80"/>
      <c r="AL125" s="93"/>
      <c r="AM125" s="82"/>
      <c r="AN125" s="80"/>
    </row>
    <row r="126" spans="2:40" ht="22.5" customHeight="1" x14ac:dyDescent="0.25">
      <c r="B126" s="78"/>
      <c r="C126" s="79"/>
      <c r="D126" s="28" t="s">
        <v>109</v>
      </c>
      <c r="E126" s="80"/>
      <c r="F126" s="81"/>
      <c r="G126" s="82"/>
      <c r="H126" s="80"/>
      <c r="I126" s="85"/>
      <c r="J126" s="88"/>
      <c r="K126" s="30">
        <f t="shared" si="24"/>
        <v>0</v>
      </c>
      <c r="L126" s="30">
        <f t="shared" si="25"/>
        <v>0</v>
      </c>
      <c r="M126" s="30">
        <f t="shared" si="26"/>
        <v>0</v>
      </c>
      <c r="N126" s="30">
        <f t="shared" si="27"/>
        <v>0</v>
      </c>
      <c r="O126" s="81"/>
      <c r="P126" s="82"/>
      <c r="Q126" s="80"/>
      <c r="R126" s="26"/>
      <c r="S126" s="26"/>
      <c r="T126" s="67"/>
      <c r="U126" s="67"/>
      <c r="V126" s="67"/>
      <c r="W126" s="81"/>
      <c r="X126" s="82"/>
      <c r="Y126" s="80"/>
      <c r="Z126" s="81"/>
      <c r="AA126" s="82"/>
      <c r="AB126" s="80"/>
      <c r="AC126" s="81"/>
      <c r="AD126" s="82"/>
      <c r="AE126" s="80"/>
      <c r="AF126" s="81"/>
      <c r="AG126" s="82"/>
      <c r="AH126" s="80"/>
      <c r="AI126" s="81"/>
      <c r="AJ126" s="82"/>
      <c r="AK126" s="80"/>
      <c r="AL126" s="93"/>
      <c r="AM126" s="82"/>
      <c r="AN126" s="80"/>
    </row>
    <row r="127" spans="2:40" ht="22.5" customHeight="1" x14ac:dyDescent="0.25">
      <c r="B127" s="78"/>
      <c r="C127" s="79"/>
      <c r="D127" s="28" t="s">
        <v>110</v>
      </c>
      <c r="E127" s="80"/>
      <c r="F127" s="81"/>
      <c r="G127" s="82"/>
      <c r="H127" s="80"/>
      <c r="I127" s="85"/>
      <c r="J127" s="88"/>
      <c r="K127" s="30">
        <f t="shared" si="24"/>
        <v>0</v>
      </c>
      <c r="L127" s="30">
        <f t="shared" si="25"/>
        <v>0</v>
      </c>
      <c r="M127" s="30">
        <f t="shared" si="26"/>
        <v>0</v>
      </c>
      <c r="N127" s="30">
        <f t="shared" si="27"/>
        <v>0</v>
      </c>
      <c r="O127" s="81"/>
      <c r="P127" s="82"/>
      <c r="Q127" s="80"/>
      <c r="R127" s="26"/>
      <c r="S127" s="26"/>
      <c r="T127" s="67"/>
      <c r="U127" s="67"/>
      <c r="V127" s="67"/>
      <c r="W127" s="81"/>
      <c r="X127" s="82"/>
      <c r="Y127" s="80"/>
      <c r="Z127" s="81"/>
      <c r="AA127" s="82"/>
      <c r="AB127" s="80"/>
      <c r="AC127" s="81"/>
      <c r="AD127" s="82"/>
      <c r="AE127" s="80"/>
      <c r="AF127" s="81"/>
      <c r="AG127" s="82"/>
      <c r="AH127" s="80"/>
      <c r="AI127" s="81"/>
      <c r="AJ127" s="82"/>
      <c r="AK127" s="80"/>
      <c r="AL127" s="93"/>
      <c r="AM127" s="82"/>
      <c r="AN127" s="80"/>
    </row>
    <row r="128" spans="2:40" ht="84" customHeight="1" x14ac:dyDescent="0.25">
      <c r="B128" s="78"/>
      <c r="C128" s="79"/>
      <c r="D128" s="28" t="s">
        <v>111</v>
      </c>
      <c r="E128" s="80"/>
      <c r="F128" s="81"/>
      <c r="G128" s="82"/>
      <c r="H128" s="80"/>
      <c r="I128" s="86"/>
      <c r="J128" s="89"/>
      <c r="K128" s="30">
        <f t="shared" si="24"/>
        <v>0</v>
      </c>
      <c r="L128" s="30">
        <f t="shared" si="25"/>
        <v>0</v>
      </c>
      <c r="M128" s="30">
        <f t="shared" si="26"/>
        <v>0</v>
      </c>
      <c r="N128" s="30">
        <f t="shared" si="27"/>
        <v>0</v>
      </c>
      <c r="O128" s="81"/>
      <c r="P128" s="82"/>
      <c r="Q128" s="80"/>
      <c r="R128" s="26"/>
      <c r="S128" s="26"/>
      <c r="T128" s="67"/>
      <c r="U128" s="67"/>
      <c r="V128" s="67"/>
      <c r="W128" s="81"/>
      <c r="X128" s="82"/>
      <c r="Y128" s="80"/>
      <c r="Z128" s="81"/>
      <c r="AA128" s="82"/>
      <c r="AB128" s="80"/>
      <c r="AC128" s="81"/>
      <c r="AD128" s="82"/>
      <c r="AE128" s="80"/>
      <c r="AF128" s="81"/>
      <c r="AG128" s="82"/>
      <c r="AH128" s="80"/>
      <c r="AI128" s="81"/>
      <c r="AJ128" s="82"/>
      <c r="AK128" s="80"/>
      <c r="AL128" s="93"/>
      <c r="AM128" s="82"/>
      <c r="AN128" s="80"/>
    </row>
    <row r="129" spans="2:40" ht="35.25" customHeight="1" x14ac:dyDescent="0.25">
      <c r="B129" s="78">
        <v>26</v>
      </c>
      <c r="C129" s="79" t="s">
        <v>117</v>
      </c>
      <c r="D129" s="28" t="s">
        <v>118</v>
      </c>
      <c r="E129" s="80" t="s">
        <v>14</v>
      </c>
      <c r="F129" s="81">
        <v>26000</v>
      </c>
      <c r="G129" s="82">
        <v>2000</v>
      </c>
      <c r="H129" s="83">
        <f>F129+G129</f>
        <v>28000</v>
      </c>
      <c r="I129" s="84">
        <v>13084.57</v>
      </c>
      <c r="J129" s="87">
        <v>14765</v>
      </c>
      <c r="K129" s="30">
        <f t="shared" si="24"/>
        <v>27849.57</v>
      </c>
      <c r="L129" s="30">
        <f t="shared" si="25"/>
        <v>13924.785</v>
      </c>
      <c r="M129" s="30">
        <f t="shared" si="26"/>
        <v>960.8101650000001</v>
      </c>
      <c r="N129" s="30">
        <f t="shared" si="27"/>
        <v>14885.595165000001</v>
      </c>
      <c r="O129" s="81">
        <v>26000</v>
      </c>
      <c r="P129" s="82">
        <f>O129*19%</f>
        <v>4940</v>
      </c>
      <c r="Q129" s="83">
        <f>O129+P129</f>
        <v>30940</v>
      </c>
      <c r="R129" s="25">
        <f>+Q129+N129</f>
        <v>45825.595164999999</v>
      </c>
      <c r="S129" s="25">
        <f>+R129/2</f>
        <v>22912.797582499999</v>
      </c>
      <c r="T129" s="66">
        <v>22913</v>
      </c>
      <c r="U129" s="66">
        <f>+T129*8%</f>
        <v>1833.04</v>
      </c>
      <c r="V129" s="66">
        <f>+U129+T129</f>
        <v>24746.04</v>
      </c>
      <c r="W129" s="81">
        <v>26000</v>
      </c>
      <c r="X129" s="82">
        <f>-+W129*8%</f>
        <v>-2080</v>
      </c>
      <c r="Y129" s="83">
        <f>W129+X129</f>
        <v>23920</v>
      </c>
      <c r="Z129" s="81">
        <v>26000</v>
      </c>
      <c r="AA129" s="82">
        <f>Z129*8%</f>
        <v>2080</v>
      </c>
      <c r="AB129" s="83">
        <f>Z129+AA129</f>
        <v>28080</v>
      </c>
      <c r="AC129" s="81">
        <v>26000</v>
      </c>
      <c r="AD129" s="82">
        <f>AC129*8%</f>
        <v>2080</v>
      </c>
      <c r="AE129" s="83">
        <f>AC129+AD129</f>
        <v>28080</v>
      </c>
      <c r="AF129" s="81">
        <v>26000</v>
      </c>
      <c r="AG129" s="82">
        <f>AF129*8%</f>
        <v>2080</v>
      </c>
      <c r="AH129" s="83">
        <f>AF129+AG129</f>
        <v>28080</v>
      </c>
      <c r="AI129" s="81">
        <v>26000</v>
      </c>
      <c r="AJ129" s="82">
        <f>AI129*8%</f>
        <v>2080</v>
      </c>
      <c r="AK129" s="83">
        <f>AI129+AJ129</f>
        <v>28080</v>
      </c>
      <c r="AL129" s="93">
        <v>26000</v>
      </c>
      <c r="AM129" s="82">
        <f>AL129*8%</f>
        <v>2080</v>
      </c>
      <c r="AN129" s="83">
        <f>AL129+AM129</f>
        <v>28080</v>
      </c>
    </row>
    <row r="130" spans="2:40" ht="32.25" customHeight="1" x14ac:dyDescent="0.25">
      <c r="B130" s="78"/>
      <c r="C130" s="79"/>
      <c r="D130" s="28" t="s">
        <v>119</v>
      </c>
      <c r="E130" s="80"/>
      <c r="F130" s="81"/>
      <c r="G130" s="82"/>
      <c r="H130" s="80"/>
      <c r="I130" s="85"/>
      <c r="J130" s="88"/>
      <c r="K130" s="30">
        <f t="shared" si="24"/>
        <v>0</v>
      </c>
      <c r="L130" s="30">
        <f t="shared" si="25"/>
        <v>0</v>
      </c>
      <c r="M130" s="30">
        <f t="shared" si="26"/>
        <v>0</v>
      </c>
      <c r="N130" s="30">
        <f t="shared" si="27"/>
        <v>0</v>
      </c>
      <c r="O130" s="81"/>
      <c r="P130" s="82"/>
      <c r="Q130" s="80"/>
      <c r="R130" s="26"/>
      <c r="S130" s="26"/>
      <c r="T130" s="67"/>
      <c r="U130" s="67"/>
      <c r="V130" s="67"/>
      <c r="W130" s="81"/>
      <c r="X130" s="82"/>
      <c r="Y130" s="80"/>
      <c r="Z130" s="81"/>
      <c r="AA130" s="82"/>
      <c r="AB130" s="80"/>
      <c r="AC130" s="81"/>
      <c r="AD130" s="82"/>
      <c r="AE130" s="80"/>
      <c r="AF130" s="81"/>
      <c r="AG130" s="82"/>
      <c r="AH130" s="80"/>
      <c r="AI130" s="81"/>
      <c r="AJ130" s="82"/>
      <c r="AK130" s="80"/>
      <c r="AL130" s="93"/>
      <c r="AM130" s="82"/>
      <c r="AN130" s="80"/>
    </row>
    <row r="131" spans="2:40" ht="15" customHeight="1" x14ac:dyDescent="0.25">
      <c r="B131" s="78"/>
      <c r="C131" s="79"/>
      <c r="D131" s="28" t="s">
        <v>120</v>
      </c>
      <c r="E131" s="80"/>
      <c r="F131" s="81"/>
      <c r="G131" s="82"/>
      <c r="H131" s="80"/>
      <c r="I131" s="85"/>
      <c r="J131" s="88"/>
      <c r="K131" s="30">
        <f t="shared" si="24"/>
        <v>0</v>
      </c>
      <c r="L131" s="30">
        <f t="shared" si="25"/>
        <v>0</v>
      </c>
      <c r="M131" s="30">
        <f t="shared" si="26"/>
        <v>0</v>
      </c>
      <c r="N131" s="30">
        <f t="shared" si="27"/>
        <v>0</v>
      </c>
      <c r="O131" s="81"/>
      <c r="P131" s="82"/>
      <c r="Q131" s="80"/>
      <c r="R131" s="26"/>
      <c r="S131" s="26"/>
      <c r="T131" s="67"/>
      <c r="U131" s="67"/>
      <c r="V131" s="67"/>
      <c r="W131" s="81"/>
      <c r="X131" s="82"/>
      <c r="Y131" s="80"/>
      <c r="Z131" s="81"/>
      <c r="AA131" s="82"/>
      <c r="AB131" s="80"/>
      <c r="AC131" s="81"/>
      <c r="AD131" s="82"/>
      <c r="AE131" s="80"/>
      <c r="AF131" s="81"/>
      <c r="AG131" s="82"/>
      <c r="AH131" s="80"/>
      <c r="AI131" s="81"/>
      <c r="AJ131" s="82"/>
      <c r="AK131" s="80"/>
      <c r="AL131" s="93"/>
      <c r="AM131" s="82"/>
      <c r="AN131" s="80"/>
    </row>
    <row r="132" spans="2:40" x14ac:dyDescent="0.25">
      <c r="B132" s="78"/>
      <c r="C132" s="79"/>
      <c r="D132" s="28" t="s">
        <v>121</v>
      </c>
      <c r="E132" s="80"/>
      <c r="F132" s="81"/>
      <c r="G132" s="82"/>
      <c r="H132" s="80"/>
      <c r="I132" s="85"/>
      <c r="J132" s="88"/>
      <c r="K132" s="30">
        <f t="shared" si="24"/>
        <v>0</v>
      </c>
      <c r="L132" s="30">
        <f t="shared" si="25"/>
        <v>0</v>
      </c>
      <c r="M132" s="30">
        <f t="shared" si="26"/>
        <v>0</v>
      </c>
      <c r="N132" s="30">
        <f t="shared" si="27"/>
        <v>0</v>
      </c>
      <c r="O132" s="81"/>
      <c r="P132" s="82"/>
      <c r="Q132" s="80"/>
      <c r="R132" s="26"/>
      <c r="S132" s="26"/>
      <c r="T132" s="67"/>
      <c r="U132" s="67"/>
      <c r="V132" s="67"/>
      <c r="W132" s="81"/>
      <c r="X132" s="82"/>
      <c r="Y132" s="80"/>
      <c r="Z132" s="81"/>
      <c r="AA132" s="82"/>
      <c r="AB132" s="80"/>
      <c r="AC132" s="81"/>
      <c r="AD132" s="82"/>
      <c r="AE132" s="80"/>
      <c r="AF132" s="81"/>
      <c r="AG132" s="82"/>
      <c r="AH132" s="80"/>
      <c r="AI132" s="81"/>
      <c r="AJ132" s="82"/>
      <c r="AK132" s="80"/>
      <c r="AL132" s="93"/>
      <c r="AM132" s="82"/>
      <c r="AN132" s="80"/>
    </row>
    <row r="133" spans="2:40" ht="97.5" customHeight="1" x14ac:dyDescent="0.25">
      <c r="B133" s="78"/>
      <c r="C133" s="79"/>
      <c r="D133" s="28" t="s">
        <v>122</v>
      </c>
      <c r="E133" s="80"/>
      <c r="F133" s="81"/>
      <c r="G133" s="82"/>
      <c r="H133" s="80"/>
      <c r="I133" s="86"/>
      <c r="J133" s="89"/>
      <c r="K133" s="30">
        <f t="shared" si="24"/>
        <v>0</v>
      </c>
      <c r="L133" s="30">
        <f t="shared" si="25"/>
        <v>0</v>
      </c>
      <c r="M133" s="30">
        <f t="shared" si="26"/>
        <v>0</v>
      </c>
      <c r="N133" s="30">
        <f t="shared" si="27"/>
        <v>0</v>
      </c>
      <c r="O133" s="81"/>
      <c r="P133" s="82"/>
      <c r="Q133" s="80"/>
      <c r="R133" s="26"/>
      <c r="S133" s="26"/>
      <c r="T133" s="67"/>
      <c r="U133" s="67"/>
      <c r="V133" s="67"/>
      <c r="W133" s="81"/>
      <c r="X133" s="82"/>
      <c r="Y133" s="80"/>
      <c r="Z133" s="81"/>
      <c r="AA133" s="82"/>
      <c r="AB133" s="80"/>
      <c r="AC133" s="81"/>
      <c r="AD133" s="82"/>
      <c r="AE133" s="80"/>
      <c r="AF133" s="81"/>
      <c r="AG133" s="82"/>
      <c r="AH133" s="80"/>
      <c r="AI133" s="81"/>
      <c r="AJ133" s="82"/>
      <c r="AK133" s="80"/>
      <c r="AL133" s="93"/>
      <c r="AM133" s="82"/>
      <c r="AN133" s="80"/>
    </row>
    <row r="134" spans="2:40" ht="146.25" customHeight="1" x14ac:dyDescent="0.25">
      <c r="B134" s="78">
        <v>27</v>
      </c>
      <c r="C134" s="28" t="s">
        <v>123</v>
      </c>
      <c r="D134" s="79" t="s">
        <v>125</v>
      </c>
      <c r="E134" s="80" t="s">
        <v>126</v>
      </c>
      <c r="F134" s="81">
        <v>20000</v>
      </c>
      <c r="G134" s="82">
        <v>2000</v>
      </c>
      <c r="H134" s="83">
        <f>F134+G134</f>
        <v>22000</v>
      </c>
      <c r="I134" s="84">
        <v>215477.89</v>
      </c>
      <c r="J134" s="87">
        <v>252349</v>
      </c>
      <c r="K134" s="30">
        <f t="shared" si="24"/>
        <v>467826.89</v>
      </c>
      <c r="L134" s="30">
        <f t="shared" si="25"/>
        <v>233913.44500000001</v>
      </c>
      <c r="M134" s="30">
        <f t="shared" si="26"/>
        <v>16140.027705000002</v>
      </c>
      <c r="N134" s="30">
        <f t="shared" si="27"/>
        <v>250053.47270500002</v>
      </c>
      <c r="O134" s="81">
        <v>20000</v>
      </c>
      <c r="P134" s="82">
        <f>O134*19%</f>
        <v>3800</v>
      </c>
      <c r="Q134" s="83">
        <f>O134+P134</f>
        <v>23800</v>
      </c>
      <c r="R134" s="25">
        <f>+Q134+N134</f>
        <v>273853.47270500002</v>
      </c>
      <c r="S134" s="25">
        <f>+R134/2</f>
        <v>136926.73635250001</v>
      </c>
      <c r="T134" s="66">
        <v>136927</v>
      </c>
      <c r="U134" s="66">
        <f>+T134*8%</f>
        <v>10954.16</v>
      </c>
      <c r="V134" s="66">
        <f>+U134+T134</f>
        <v>147881.16</v>
      </c>
      <c r="W134" s="81">
        <v>20000</v>
      </c>
      <c r="X134" s="82">
        <f>+W134*8%</f>
        <v>1600</v>
      </c>
      <c r="Y134" s="83">
        <f>W134+X134</f>
        <v>21600</v>
      </c>
      <c r="Z134" s="81">
        <v>20000</v>
      </c>
      <c r="AA134" s="82">
        <f>Z134*8%</f>
        <v>1600</v>
      </c>
      <c r="AB134" s="83">
        <f>Z134+AA134</f>
        <v>21600</v>
      </c>
      <c r="AC134" s="81">
        <v>20000</v>
      </c>
      <c r="AD134" s="82">
        <f>AC134*8%</f>
        <v>1600</v>
      </c>
      <c r="AE134" s="83">
        <f>AC134+AD134</f>
        <v>21600</v>
      </c>
      <c r="AF134" s="81">
        <v>20000</v>
      </c>
      <c r="AG134" s="82">
        <f>AF134*8%</f>
        <v>1600</v>
      </c>
      <c r="AH134" s="83">
        <f>AF134+AG134</f>
        <v>21600</v>
      </c>
      <c r="AI134" s="81">
        <v>20000</v>
      </c>
      <c r="AJ134" s="82">
        <f>AI134*8%</f>
        <v>1600</v>
      </c>
      <c r="AK134" s="83">
        <f>AI134+AJ134</f>
        <v>21600</v>
      </c>
      <c r="AL134" s="93">
        <v>20000</v>
      </c>
      <c r="AM134" s="82">
        <f>AL134*8%</f>
        <v>1600</v>
      </c>
      <c r="AN134" s="83">
        <f>AL134+AM134</f>
        <v>21600</v>
      </c>
    </row>
    <row r="135" spans="2:40" ht="26.25" customHeight="1" x14ac:dyDescent="0.25">
      <c r="B135" s="78"/>
      <c r="C135" s="28" t="s">
        <v>124</v>
      </c>
      <c r="D135" s="79"/>
      <c r="E135" s="80"/>
      <c r="F135" s="81"/>
      <c r="G135" s="82"/>
      <c r="H135" s="80"/>
      <c r="I135" s="86"/>
      <c r="J135" s="89"/>
      <c r="K135" s="30">
        <f t="shared" si="24"/>
        <v>0</v>
      </c>
      <c r="L135" s="30">
        <f t="shared" si="25"/>
        <v>0</v>
      </c>
      <c r="M135" s="30">
        <f t="shared" si="26"/>
        <v>0</v>
      </c>
      <c r="N135" s="30">
        <f t="shared" si="27"/>
        <v>0</v>
      </c>
      <c r="O135" s="81"/>
      <c r="P135" s="82"/>
      <c r="Q135" s="80"/>
      <c r="R135" s="26"/>
      <c r="S135" s="26"/>
      <c r="T135" s="67"/>
      <c r="U135" s="67"/>
      <c r="V135" s="67"/>
      <c r="W135" s="81"/>
      <c r="X135" s="82"/>
      <c r="Y135" s="80"/>
      <c r="Z135" s="81"/>
      <c r="AA135" s="82"/>
      <c r="AB135" s="80"/>
      <c r="AC135" s="81"/>
      <c r="AD135" s="82"/>
      <c r="AE135" s="80"/>
      <c r="AF135" s="81"/>
      <c r="AG135" s="82"/>
      <c r="AH135" s="80"/>
      <c r="AI135" s="81"/>
      <c r="AJ135" s="82"/>
      <c r="AK135" s="80"/>
      <c r="AL135" s="93"/>
      <c r="AM135" s="82"/>
      <c r="AN135" s="80"/>
    </row>
    <row r="136" spans="2:40" ht="156.75" customHeight="1" x14ac:dyDescent="0.25">
      <c r="B136" s="78">
        <v>28</v>
      </c>
      <c r="C136" s="28" t="s">
        <v>123</v>
      </c>
      <c r="D136" s="79" t="s">
        <v>128</v>
      </c>
      <c r="E136" s="80" t="s">
        <v>126</v>
      </c>
      <c r="F136" s="81">
        <v>20000</v>
      </c>
      <c r="G136" s="82">
        <v>2000</v>
      </c>
      <c r="H136" s="83">
        <f>F136+G136</f>
        <v>22000</v>
      </c>
      <c r="I136" s="84">
        <v>378212.55</v>
      </c>
      <c r="J136" s="87">
        <v>442929</v>
      </c>
      <c r="K136" s="30">
        <f t="shared" si="24"/>
        <v>821141.55</v>
      </c>
      <c r="L136" s="30">
        <f t="shared" si="25"/>
        <v>410570.77500000002</v>
      </c>
      <c r="M136" s="30">
        <f t="shared" si="26"/>
        <v>28329.383475000002</v>
      </c>
      <c r="N136" s="30">
        <f t="shared" si="27"/>
        <v>438900.158475</v>
      </c>
      <c r="O136" s="81">
        <v>20000</v>
      </c>
      <c r="P136" s="82">
        <f>O136*19%</f>
        <v>3800</v>
      </c>
      <c r="Q136" s="83">
        <f>O136+P136</f>
        <v>23800</v>
      </c>
      <c r="R136" s="25">
        <f>+Q136+N136</f>
        <v>462700.158475</v>
      </c>
      <c r="S136" s="25">
        <f>+R136/2</f>
        <v>231350.0792375</v>
      </c>
      <c r="T136" s="66">
        <v>231350</v>
      </c>
      <c r="U136" s="66">
        <f>+T136*8%</f>
        <v>18508</v>
      </c>
      <c r="V136" s="66">
        <f>+U136+T136</f>
        <v>249858</v>
      </c>
      <c r="W136" s="81">
        <v>20000</v>
      </c>
      <c r="X136" s="82">
        <f>+W136*8%</f>
        <v>1600</v>
      </c>
      <c r="Y136" s="83">
        <f>W136+X136</f>
        <v>21600</v>
      </c>
      <c r="Z136" s="81">
        <v>20000</v>
      </c>
      <c r="AA136" s="82">
        <f>Z136*8%</f>
        <v>1600</v>
      </c>
      <c r="AB136" s="83">
        <f>Z136+AA136</f>
        <v>21600</v>
      </c>
      <c r="AC136" s="81">
        <v>20000</v>
      </c>
      <c r="AD136" s="82">
        <f>AC136*8%</f>
        <v>1600</v>
      </c>
      <c r="AE136" s="83">
        <f>AC136+AD136</f>
        <v>21600</v>
      </c>
      <c r="AF136" s="81">
        <v>20000</v>
      </c>
      <c r="AG136" s="82">
        <f>AF136*8%</f>
        <v>1600</v>
      </c>
      <c r="AH136" s="83">
        <f>AF136+AG136</f>
        <v>21600</v>
      </c>
      <c r="AI136" s="81">
        <v>20000</v>
      </c>
      <c r="AJ136" s="82">
        <f>AI136*8%</f>
        <v>1600</v>
      </c>
      <c r="AK136" s="83">
        <f>AI136+AJ136</f>
        <v>21600</v>
      </c>
      <c r="AL136" s="93">
        <v>20000</v>
      </c>
      <c r="AM136" s="82">
        <f>AL136*8%</f>
        <v>1600</v>
      </c>
      <c r="AN136" s="83">
        <f>AL136+AM136</f>
        <v>21600</v>
      </c>
    </row>
    <row r="137" spans="2:40" x14ac:dyDescent="0.25">
      <c r="B137" s="78"/>
      <c r="C137" s="28" t="s">
        <v>127</v>
      </c>
      <c r="D137" s="79"/>
      <c r="E137" s="80"/>
      <c r="F137" s="81"/>
      <c r="G137" s="82"/>
      <c r="H137" s="80"/>
      <c r="I137" s="86"/>
      <c r="J137" s="89"/>
      <c r="K137" s="30">
        <f t="shared" si="24"/>
        <v>0</v>
      </c>
      <c r="L137" s="30">
        <f t="shared" si="25"/>
        <v>0</v>
      </c>
      <c r="M137" s="30">
        <f t="shared" si="26"/>
        <v>0</v>
      </c>
      <c r="N137" s="30">
        <f t="shared" si="27"/>
        <v>0</v>
      </c>
      <c r="O137" s="81"/>
      <c r="P137" s="82"/>
      <c r="Q137" s="80"/>
      <c r="R137" s="26"/>
      <c r="S137" s="26"/>
      <c r="T137" s="67"/>
      <c r="U137" s="67"/>
      <c r="V137" s="67"/>
      <c r="W137" s="81"/>
      <c r="X137" s="82"/>
      <c r="Y137" s="80"/>
      <c r="Z137" s="81"/>
      <c r="AA137" s="82"/>
      <c r="AB137" s="80"/>
      <c r="AC137" s="81"/>
      <c r="AD137" s="82"/>
      <c r="AE137" s="80"/>
      <c r="AF137" s="81"/>
      <c r="AG137" s="82"/>
      <c r="AH137" s="80"/>
      <c r="AI137" s="81"/>
      <c r="AJ137" s="82"/>
      <c r="AK137" s="80"/>
      <c r="AL137" s="93"/>
      <c r="AM137" s="82"/>
      <c r="AN137" s="80"/>
    </row>
    <row r="138" spans="2:40" ht="34.5" customHeight="1" x14ac:dyDescent="0.25">
      <c r="B138" s="27">
        <v>29</v>
      </c>
      <c r="C138" s="28" t="s">
        <v>129</v>
      </c>
      <c r="D138" s="28" t="s">
        <v>130</v>
      </c>
      <c r="E138" s="26" t="s">
        <v>14</v>
      </c>
      <c r="F138" s="31">
        <v>1500</v>
      </c>
      <c r="G138" s="30">
        <f>+F138*8%</f>
        <v>120</v>
      </c>
      <c r="H138" s="25">
        <f>F138+G138</f>
        <v>1620</v>
      </c>
      <c r="I138" s="35">
        <v>679.28</v>
      </c>
      <c r="J138" s="33">
        <v>795</v>
      </c>
      <c r="K138" s="30">
        <f t="shared" si="24"/>
        <v>1474.28</v>
      </c>
      <c r="L138" s="30">
        <f t="shared" si="25"/>
        <v>737.14</v>
      </c>
      <c r="M138" s="30">
        <f t="shared" si="26"/>
        <v>50.862660000000005</v>
      </c>
      <c r="N138" s="30">
        <f t="shared" si="27"/>
        <v>788.00265999999999</v>
      </c>
      <c r="O138" s="31">
        <v>1500</v>
      </c>
      <c r="P138" s="30">
        <f>O138*19%</f>
        <v>285</v>
      </c>
      <c r="Q138" s="25">
        <f t="shared" ref="Q138:Q147" si="28">O138+P138</f>
        <v>1785</v>
      </c>
      <c r="R138" s="25">
        <f t="shared" ref="R138:R147" si="29">+Q138+N138</f>
        <v>2573.0026600000001</v>
      </c>
      <c r="S138" s="25">
        <f t="shared" ref="S138:S147" si="30">+R138/2</f>
        <v>1286.5013300000001</v>
      </c>
      <c r="T138" s="66">
        <v>1287</v>
      </c>
      <c r="U138" s="66">
        <f t="shared" ref="U138:U147" si="31">+T138*8%</f>
        <v>102.96000000000001</v>
      </c>
      <c r="V138" s="66">
        <f t="shared" ref="V138:V147" si="32">+U138+T138</f>
        <v>1389.96</v>
      </c>
      <c r="W138" s="31">
        <v>1500</v>
      </c>
      <c r="X138" s="30">
        <f t="shared" ref="X138:X147" si="33">+W138*8%</f>
        <v>120</v>
      </c>
      <c r="Y138" s="25">
        <f>W138+X138</f>
        <v>1620</v>
      </c>
      <c r="Z138" s="31">
        <v>1500</v>
      </c>
      <c r="AA138" s="30">
        <f t="shared" ref="AA138:AA147" si="34">Z138*8%</f>
        <v>120</v>
      </c>
      <c r="AB138" s="25">
        <f>Z138+AA138</f>
        <v>1620</v>
      </c>
      <c r="AC138" s="31">
        <v>1500</v>
      </c>
      <c r="AD138" s="30">
        <f t="shared" ref="AD138:AD147" si="35">AC138*8%</f>
        <v>120</v>
      </c>
      <c r="AE138" s="25">
        <f>AC138+AD138</f>
        <v>1620</v>
      </c>
      <c r="AF138" s="31">
        <v>1500</v>
      </c>
      <c r="AG138" s="30">
        <f t="shared" ref="AG138:AG147" si="36">AF138*8%</f>
        <v>120</v>
      </c>
      <c r="AH138" s="25">
        <f>AF138+AG138</f>
        <v>1620</v>
      </c>
      <c r="AI138" s="31">
        <v>1500</v>
      </c>
      <c r="AJ138" s="30">
        <f t="shared" ref="AJ138:AJ147" si="37">AI138*8%</f>
        <v>120</v>
      </c>
      <c r="AK138" s="25">
        <f>AI138+AJ138</f>
        <v>1620</v>
      </c>
      <c r="AL138" s="34">
        <v>1500</v>
      </c>
      <c r="AM138" s="30">
        <f t="shared" ref="AM138:AM147" si="38">AL138*8%</f>
        <v>120</v>
      </c>
      <c r="AN138" s="25">
        <f>AL138+AM138</f>
        <v>1620</v>
      </c>
    </row>
    <row r="139" spans="2:40" ht="34.5" customHeight="1" x14ac:dyDescent="0.25">
      <c r="B139" s="27">
        <v>30</v>
      </c>
      <c r="C139" s="28" t="s">
        <v>131</v>
      </c>
      <c r="D139" s="28" t="s">
        <v>132</v>
      </c>
      <c r="E139" s="26" t="s">
        <v>14</v>
      </c>
      <c r="F139" s="31">
        <v>2000</v>
      </c>
      <c r="G139" s="30">
        <f t="shared" ref="G139:G147" si="39">+F139*8%</f>
        <v>160</v>
      </c>
      <c r="H139" s="25">
        <f t="shared" ref="H139:H147" si="40">F139+G139</f>
        <v>2160</v>
      </c>
      <c r="I139" s="32">
        <v>1012.35</v>
      </c>
      <c r="J139" s="33">
        <v>1185</v>
      </c>
      <c r="K139" s="30">
        <f t="shared" si="24"/>
        <v>2197.35</v>
      </c>
      <c r="L139" s="30">
        <f t="shared" si="25"/>
        <v>1098.675</v>
      </c>
      <c r="M139" s="30">
        <f t="shared" si="26"/>
        <v>75.808575000000005</v>
      </c>
      <c r="N139" s="30">
        <f t="shared" si="27"/>
        <v>1174.483575</v>
      </c>
      <c r="O139" s="31">
        <v>2000</v>
      </c>
      <c r="P139" s="30">
        <f t="shared" ref="P139:P147" si="41">O139*19%</f>
        <v>380</v>
      </c>
      <c r="Q139" s="25">
        <f t="shared" si="28"/>
        <v>2380</v>
      </c>
      <c r="R139" s="25">
        <f t="shared" si="29"/>
        <v>3554.4835750000002</v>
      </c>
      <c r="S139" s="25">
        <f t="shared" si="30"/>
        <v>1777.2417875000001</v>
      </c>
      <c r="T139" s="66">
        <v>1777</v>
      </c>
      <c r="U139" s="66">
        <f t="shared" si="31"/>
        <v>142.16</v>
      </c>
      <c r="V139" s="66">
        <f t="shared" si="32"/>
        <v>1919.16</v>
      </c>
      <c r="W139" s="31">
        <v>2000</v>
      </c>
      <c r="X139" s="30">
        <f t="shared" si="33"/>
        <v>160</v>
      </c>
      <c r="Y139" s="25">
        <f t="shared" ref="Y139:Y147" si="42">W139+X139</f>
        <v>2160</v>
      </c>
      <c r="Z139" s="31">
        <v>2000</v>
      </c>
      <c r="AA139" s="30">
        <f t="shared" si="34"/>
        <v>160</v>
      </c>
      <c r="AB139" s="25">
        <f t="shared" ref="AB139:AB147" si="43">Z139+AA139</f>
        <v>2160</v>
      </c>
      <c r="AC139" s="31">
        <v>2000</v>
      </c>
      <c r="AD139" s="30">
        <f t="shared" si="35"/>
        <v>160</v>
      </c>
      <c r="AE139" s="25">
        <f t="shared" ref="AE139:AE147" si="44">AC139+AD139</f>
        <v>2160</v>
      </c>
      <c r="AF139" s="31">
        <v>2000</v>
      </c>
      <c r="AG139" s="30">
        <f t="shared" si="36"/>
        <v>160</v>
      </c>
      <c r="AH139" s="25">
        <f t="shared" ref="AH139:AH147" si="45">AF139+AG139</f>
        <v>2160</v>
      </c>
      <c r="AI139" s="31">
        <v>2000</v>
      </c>
      <c r="AJ139" s="30">
        <f t="shared" si="37"/>
        <v>160</v>
      </c>
      <c r="AK139" s="25">
        <f t="shared" ref="AK139:AK147" si="46">AI139+AJ139</f>
        <v>2160</v>
      </c>
      <c r="AL139" s="34">
        <v>2000</v>
      </c>
      <c r="AM139" s="30">
        <f t="shared" si="38"/>
        <v>160</v>
      </c>
      <c r="AN139" s="25">
        <f t="shared" ref="AN139:AN147" si="47">AL139+AM139</f>
        <v>2160</v>
      </c>
    </row>
    <row r="140" spans="2:40" ht="75.75" customHeight="1" x14ac:dyDescent="0.25">
      <c r="B140" s="27">
        <v>31</v>
      </c>
      <c r="C140" s="28" t="s">
        <v>133</v>
      </c>
      <c r="D140" s="28" t="s">
        <v>134</v>
      </c>
      <c r="E140" s="26" t="s">
        <v>14</v>
      </c>
      <c r="F140" s="31">
        <v>2600</v>
      </c>
      <c r="G140" s="30">
        <f t="shared" si="39"/>
        <v>208</v>
      </c>
      <c r="H140" s="25">
        <f t="shared" si="40"/>
        <v>2808</v>
      </c>
      <c r="I140" s="32">
        <v>1143.95</v>
      </c>
      <c r="J140" s="33">
        <v>1339</v>
      </c>
      <c r="K140" s="30">
        <f t="shared" si="24"/>
        <v>2482.9499999999998</v>
      </c>
      <c r="L140" s="30">
        <f t="shared" si="25"/>
        <v>1241.4749999999999</v>
      </c>
      <c r="M140" s="30">
        <f t="shared" si="26"/>
        <v>85.661775000000006</v>
      </c>
      <c r="N140" s="30">
        <f t="shared" si="27"/>
        <v>1327.1367749999999</v>
      </c>
      <c r="O140" s="31">
        <v>2600</v>
      </c>
      <c r="P140" s="30">
        <f t="shared" si="41"/>
        <v>494</v>
      </c>
      <c r="Q140" s="25">
        <f t="shared" si="28"/>
        <v>3094</v>
      </c>
      <c r="R140" s="25">
        <f t="shared" si="29"/>
        <v>4421.1367749999999</v>
      </c>
      <c r="S140" s="25">
        <f t="shared" si="30"/>
        <v>2210.5683875</v>
      </c>
      <c r="T140" s="66">
        <v>2211</v>
      </c>
      <c r="U140" s="66">
        <f t="shared" si="31"/>
        <v>176.88</v>
      </c>
      <c r="V140" s="66">
        <f t="shared" si="32"/>
        <v>2387.88</v>
      </c>
      <c r="W140" s="31">
        <v>2600</v>
      </c>
      <c r="X140" s="30">
        <f t="shared" si="33"/>
        <v>208</v>
      </c>
      <c r="Y140" s="25">
        <f t="shared" si="42"/>
        <v>2808</v>
      </c>
      <c r="Z140" s="31">
        <v>2600</v>
      </c>
      <c r="AA140" s="30">
        <f t="shared" si="34"/>
        <v>208</v>
      </c>
      <c r="AB140" s="25">
        <f t="shared" si="43"/>
        <v>2808</v>
      </c>
      <c r="AC140" s="31">
        <v>2600</v>
      </c>
      <c r="AD140" s="30">
        <f t="shared" si="35"/>
        <v>208</v>
      </c>
      <c r="AE140" s="25">
        <f t="shared" si="44"/>
        <v>2808</v>
      </c>
      <c r="AF140" s="31">
        <v>2600</v>
      </c>
      <c r="AG140" s="30">
        <f t="shared" si="36"/>
        <v>208</v>
      </c>
      <c r="AH140" s="25">
        <f t="shared" si="45"/>
        <v>2808</v>
      </c>
      <c r="AI140" s="31">
        <v>2600</v>
      </c>
      <c r="AJ140" s="30">
        <f t="shared" si="37"/>
        <v>208</v>
      </c>
      <c r="AK140" s="25">
        <f t="shared" si="46"/>
        <v>2808</v>
      </c>
      <c r="AL140" s="34">
        <v>2600</v>
      </c>
      <c r="AM140" s="30">
        <f t="shared" si="38"/>
        <v>208</v>
      </c>
      <c r="AN140" s="25">
        <f t="shared" si="47"/>
        <v>2808</v>
      </c>
    </row>
    <row r="141" spans="2:40" ht="95.25" customHeight="1" x14ac:dyDescent="0.25">
      <c r="B141" s="27">
        <v>32</v>
      </c>
      <c r="C141" s="28" t="s">
        <v>135</v>
      </c>
      <c r="D141" s="28" t="s">
        <v>136</v>
      </c>
      <c r="E141" s="26" t="s">
        <v>14</v>
      </c>
      <c r="F141" s="31">
        <v>3800</v>
      </c>
      <c r="G141" s="30">
        <f t="shared" si="39"/>
        <v>304</v>
      </c>
      <c r="H141" s="25">
        <f t="shared" si="40"/>
        <v>4104</v>
      </c>
      <c r="I141" s="32">
        <v>1827.79</v>
      </c>
      <c r="J141" s="33">
        <v>2168</v>
      </c>
      <c r="K141" s="30">
        <f t="shared" si="24"/>
        <v>3995.79</v>
      </c>
      <c r="L141" s="30">
        <f t="shared" si="25"/>
        <v>1997.895</v>
      </c>
      <c r="M141" s="30">
        <f t="shared" si="26"/>
        <v>137.85475500000001</v>
      </c>
      <c r="N141" s="30">
        <f t="shared" si="27"/>
        <v>2135.7497549999998</v>
      </c>
      <c r="O141" s="31">
        <v>3800</v>
      </c>
      <c r="P141" s="30">
        <f t="shared" si="41"/>
        <v>722</v>
      </c>
      <c r="Q141" s="25">
        <f t="shared" si="28"/>
        <v>4522</v>
      </c>
      <c r="R141" s="25">
        <f t="shared" si="29"/>
        <v>6657.7497549999998</v>
      </c>
      <c r="S141" s="25">
        <f t="shared" si="30"/>
        <v>3328.8748774999999</v>
      </c>
      <c r="T141" s="66">
        <v>3329</v>
      </c>
      <c r="U141" s="66">
        <f t="shared" si="31"/>
        <v>266.32</v>
      </c>
      <c r="V141" s="66">
        <f t="shared" si="32"/>
        <v>3595.32</v>
      </c>
      <c r="W141" s="31">
        <v>3800</v>
      </c>
      <c r="X141" s="30">
        <f t="shared" si="33"/>
        <v>304</v>
      </c>
      <c r="Y141" s="25">
        <f t="shared" si="42"/>
        <v>4104</v>
      </c>
      <c r="Z141" s="31">
        <v>3800</v>
      </c>
      <c r="AA141" s="30">
        <f t="shared" si="34"/>
        <v>304</v>
      </c>
      <c r="AB141" s="25">
        <f t="shared" si="43"/>
        <v>4104</v>
      </c>
      <c r="AC141" s="31">
        <v>3800</v>
      </c>
      <c r="AD141" s="30">
        <f t="shared" si="35"/>
        <v>304</v>
      </c>
      <c r="AE141" s="25">
        <f t="shared" si="44"/>
        <v>4104</v>
      </c>
      <c r="AF141" s="31">
        <v>3800</v>
      </c>
      <c r="AG141" s="30">
        <f t="shared" si="36"/>
        <v>304</v>
      </c>
      <c r="AH141" s="25">
        <f t="shared" si="45"/>
        <v>4104</v>
      </c>
      <c r="AI141" s="31">
        <v>3800</v>
      </c>
      <c r="AJ141" s="30">
        <f t="shared" si="37"/>
        <v>304</v>
      </c>
      <c r="AK141" s="25">
        <f t="shared" si="46"/>
        <v>4104</v>
      </c>
      <c r="AL141" s="34">
        <v>3800</v>
      </c>
      <c r="AM141" s="30">
        <f t="shared" si="38"/>
        <v>304</v>
      </c>
      <c r="AN141" s="25">
        <f t="shared" si="47"/>
        <v>4104</v>
      </c>
    </row>
    <row r="142" spans="2:40" ht="55.5" customHeight="1" x14ac:dyDescent="0.25">
      <c r="B142" s="27">
        <v>33</v>
      </c>
      <c r="C142" s="28" t="s">
        <v>137</v>
      </c>
      <c r="D142" s="28" t="s">
        <v>138</v>
      </c>
      <c r="E142" s="26" t="s">
        <v>14</v>
      </c>
      <c r="F142" s="31">
        <v>3900</v>
      </c>
      <c r="G142" s="30">
        <f t="shared" si="39"/>
        <v>312</v>
      </c>
      <c r="H142" s="25">
        <f t="shared" si="40"/>
        <v>4212</v>
      </c>
      <c r="I142" s="32">
        <v>1655.19</v>
      </c>
      <c r="J142" s="33">
        <v>1963</v>
      </c>
      <c r="K142" s="30">
        <f t="shared" si="24"/>
        <v>3618.19</v>
      </c>
      <c r="L142" s="30">
        <f t="shared" si="25"/>
        <v>1809.095</v>
      </c>
      <c r="M142" s="30">
        <f t="shared" si="26"/>
        <v>124.82755500000002</v>
      </c>
      <c r="N142" s="30">
        <f t="shared" si="27"/>
        <v>1933.9225550000001</v>
      </c>
      <c r="O142" s="31">
        <v>3900</v>
      </c>
      <c r="P142" s="30">
        <f t="shared" si="41"/>
        <v>741</v>
      </c>
      <c r="Q142" s="25">
        <f t="shared" si="28"/>
        <v>4641</v>
      </c>
      <c r="R142" s="25">
        <f t="shared" si="29"/>
        <v>6574.9225550000001</v>
      </c>
      <c r="S142" s="25">
        <f t="shared" si="30"/>
        <v>3287.4612775000001</v>
      </c>
      <c r="T142" s="66">
        <v>3287</v>
      </c>
      <c r="U142" s="66">
        <f t="shared" si="31"/>
        <v>262.95999999999998</v>
      </c>
      <c r="V142" s="66">
        <f t="shared" si="32"/>
        <v>3549.96</v>
      </c>
      <c r="W142" s="31">
        <v>3900</v>
      </c>
      <c r="X142" s="30">
        <f t="shared" si="33"/>
        <v>312</v>
      </c>
      <c r="Y142" s="25">
        <f t="shared" si="42"/>
        <v>4212</v>
      </c>
      <c r="Z142" s="31">
        <v>3900</v>
      </c>
      <c r="AA142" s="30">
        <f t="shared" si="34"/>
        <v>312</v>
      </c>
      <c r="AB142" s="25">
        <f t="shared" si="43"/>
        <v>4212</v>
      </c>
      <c r="AC142" s="31">
        <v>3900</v>
      </c>
      <c r="AD142" s="30">
        <f t="shared" si="35"/>
        <v>312</v>
      </c>
      <c r="AE142" s="25">
        <f t="shared" si="44"/>
        <v>4212</v>
      </c>
      <c r="AF142" s="31">
        <v>3900</v>
      </c>
      <c r="AG142" s="30">
        <f t="shared" si="36"/>
        <v>312</v>
      </c>
      <c r="AH142" s="25">
        <f t="shared" si="45"/>
        <v>4212</v>
      </c>
      <c r="AI142" s="31">
        <v>3900</v>
      </c>
      <c r="AJ142" s="30">
        <f t="shared" si="37"/>
        <v>312</v>
      </c>
      <c r="AK142" s="25">
        <f t="shared" si="46"/>
        <v>4212</v>
      </c>
      <c r="AL142" s="34">
        <v>3900</v>
      </c>
      <c r="AM142" s="30">
        <f t="shared" si="38"/>
        <v>312</v>
      </c>
      <c r="AN142" s="25">
        <f t="shared" si="47"/>
        <v>4212</v>
      </c>
    </row>
    <row r="143" spans="2:40" ht="68.25" customHeight="1" x14ac:dyDescent="0.25">
      <c r="B143" s="27">
        <v>34</v>
      </c>
      <c r="C143" s="28" t="s">
        <v>139</v>
      </c>
      <c r="D143" s="28" t="s">
        <v>138</v>
      </c>
      <c r="E143" s="26" t="s">
        <v>14</v>
      </c>
      <c r="F143" s="31">
        <v>4500</v>
      </c>
      <c r="G143" s="30">
        <f t="shared" si="39"/>
        <v>360</v>
      </c>
      <c r="H143" s="25">
        <f t="shared" si="40"/>
        <v>4860</v>
      </c>
      <c r="I143" s="32">
        <v>1958.89</v>
      </c>
      <c r="J143" s="33">
        <v>2324</v>
      </c>
      <c r="K143" s="30">
        <f t="shared" si="24"/>
        <v>4282.8900000000003</v>
      </c>
      <c r="L143" s="30">
        <f t="shared" si="25"/>
        <v>2141.4450000000002</v>
      </c>
      <c r="M143" s="30">
        <f t="shared" si="26"/>
        <v>147.75970500000003</v>
      </c>
      <c r="N143" s="30">
        <f t="shared" si="27"/>
        <v>2289.2047050000001</v>
      </c>
      <c r="O143" s="31">
        <v>4500</v>
      </c>
      <c r="P143" s="30">
        <f t="shared" si="41"/>
        <v>855</v>
      </c>
      <c r="Q143" s="25">
        <f t="shared" si="28"/>
        <v>5355</v>
      </c>
      <c r="R143" s="25">
        <f t="shared" si="29"/>
        <v>7644.2047050000001</v>
      </c>
      <c r="S143" s="25">
        <f t="shared" si="30"/>
        <v>3822.1023525000001</v>
      </c>
      <c r="T143" s="66">
        <v>3822</v>
      </c>
      <c r="U143" s="66">
        <f t="shared" si="31"/>
        <v>305.76</v>
      </c>
      <c r="V143" s="66">
        <f t="shared" si="32"/>
        <v>4127.76</v>
      </c>
      <c r="W143" s="31">
        <v>4500</v>
      </c>
      <c r="X143" s="30">
        <f t="shared" si="33"/>
        <v>360</v>
      </c>
      <c r="Y143" s="25">
        <f t="shared" si="42"/>
        <v>4860</v>
      </c>
      <c r="Z143" s="31">
        <v>4500</v>
      </c>
      <c r="AA143" s="30">
        <f t="shared" si="34"/>
        <v>360</v>
      </c>
      <c r="AB143" s="25">
        <f t="shared" si="43"/>
        <v>4860</v>
      </c>
      <c r="AC143" s="31">
        <v>4500</v>
      </c>
      <c r="AD143" s="30">
        <f t="shared" si="35"/>
        <v>360</v>
      </c>
      <c r="AE143" s="25">
        <f t="shared" si="44"/>
        <v>4860</v>
      </c>
      <c r="AF143" s="31">
        <v>4500</v>
      </c>
      <c r="AG143" s="30">
        <f t="shared" si="36"/>
        <v>360</v>
      </c>
      <c r="AH143" s="25">
        <f t="shared" si="45"/>
        <v>4860</v>
      </c>
      <c r="AI143" s="31">
        <v>4500</v>
      </c>
      <c r="AJ143" s="30">
        <f t="shared" si="37"/>
        <v>360</v>
      </c>
      <c r="AK143" s="25">
        <f t="shared" si="46"/>
        <v>4860</v>
      </c>
      <c r="AL143" s="34">
        <v>4500</v>
      </c>
      <c r="AM143" s="30">
        <f t="shared" si="38"/>
        <v>360</v>
      </c>
      <c r="AN143" s="25">
        <f t="shared" si="47"/>
        <v>4860</v>
      </c>
    </row>
    <row r="144" spans="2:40" ht="39.75" customHeight="1" x14ac:dyDescent="0.25">
      <c r="B144" s="27">
        <v>35</v>
      </c>
      <c r="C144" s="28" t="s">
        <v>140</v>
      </c>
      <c r="D144" s="28" t="s">
        <v>138</v>
      </c>
      <c r="E144" s="26" t="s">
        <v>14</v>
      </c>
      <c r="F144" s="31">
        <v>4400</v>
      </c>
      <c r="G144" s="30">
        <f t="shared" si="39"/>
        <v>352</v>
      </c>
      <c r="H144" s="25">
        <f t="shared" si="40"/>
        <v>4752</v>
      </c>
      <c r="I144" s="32">
        <v>3239.51</v>
      </c>
      <c r="J144" s="33">
        <v>3843</v>
      </c>
      <c r="K144" s="30">
        <f t="shared" si="24"/>
        <v>7082.51</v>
      </c>
      <c r="L144" s="30">
        <f t="shared" si="25"/>
        <v>3541.2550000000001</v>
      </c>
      <c r="M144" s="30">
        <f t="shared" si="26"/>
        <v>244.34659500000004</v>
      </c>
      <c r="N144" s="30">
        <f t="shared" si="27"/>
        <v>3785.6015950000001</v>
      </c>
      <c r="O144" s="31">
        <v>4400</v>
      </c>
      <c r="P144" s="30">
        <f t="shared" si="41"/>
        <v>836</v>
      </c>
      <c r="Q144" s="25">
        <f t="shared" si="28"/>
        <v>5236</v>
      </c>
      <c r="R144" s="25">
        <f t="shared" si="29"/>
        <v>9021.6015950000001</v>
      </c>
      <c r="S144" s="25">
        <f t="shared" si="30"/>
        <v>4510.8007975</v>
      </c>
      <c r="T144" s="66">
        <v>4511</v>
      </c>
      <c r="U144" s="66">
        <f t="shared" si="31"/>
        <v>360.88</v>
      </c>
      <c r="V144" s="66">
        <f t="shared" si="32"/>
        <v>4871.88</v>
      </c>
      <c r="W144" s="31">
        <v>4400</v>
      </c>
      <c r="X144" s="30">
        <f t="shared" si="33"/>
        <v>352</v>
      </c>
      <c r="Y144" s="25">
        <f t="shared" si="42"/>
        <v>4752</v>
      </c>
      <c r="Z144" s="31">
        <v>4400</v>
      </c>
      <c r="AA144" s="30">
        <f t="shared" si="34"/>
        <v>352</v>
      </c>
      <c r="AB144" s="25">
        <f t="shared" si="43"/>
        <v>4752</v>
      </c>
      <c r="AC144" s="31">
        <v>4400</v>
      </c>
      <c r="AD144" s="30">
        <f t="shared" si="35"/>
        <v>352</v>
      </c>
      <c r="AE144" s="25">
        <f t="shared" si="44"/>
        <v>4752</v>
      </c>
      <c r="AF144" s="31">
        <v>4400</v>
      </c>
      <c r="AG144" s="30">
        <f t="shared" si="36"/>
        <v>352</v>
      </c>
      <c r="AH144" s="25">
        <f t="shared" si="45"/>
        <v>4752</v>
      </c>
      <c r="AI144" s="31">
        <v>4400</v>
      </c>
      <c r="AJ144" s="30">
        <f t="shared" si="37"/>
        <v>352</v>
      </c>
      <c r="AK144" s="25">
        <f t="shared" si="46"/>
        <v>4752</v>
      </c>
      <c r="AL144" s="34">
        <v>4400</v>
      </c>
      <c r="AM144" s="30">
        <f t="shared" si="38"/>
        <v>352</v>
      </c>
      <c r="AN144" s="25">
        <f t="shared" si="47"/>
        <v>4752</v>
      </c>
    </row>
    <row r="145" spans="2:40" ht="53.25" customHeight="1" x14ac:dyDescent="0.25">
      <c r="B145" s="27">
        <v>36</v>
      </c>
      <c r="C145" s="28" t="s">
        <v>141</v>
      </c>
      <c r="D145" s="28" t="s">
        <v>138</v>
      </c>
      <c r="E145" s="26" t="s">
        <v>14</v>
      </c>
      <c r="F145" s="31">
        <v>10000</v>
      </c>
      <c r="G145" s="30">
        <f t="shared" si="39"/>
        <v>800</v>
      </c>
      <c r="H145" s="25">
        <f t="shared" si="40"/>
        <v>10800</v>
      </c>
      <c r="I145" s="32">
        <v>3031.98</v>
      </c>
      <c r="J145" s="33">
        <v>3597</v>
      </c>
      <c r="K145" s="30">
        <f t="shared" si="24"/>
        <v>6628.98</v>
      </c>
      <c r="L145" s="30">
        <f t="shared" si="25"/>
        <v>3314.49</v>
      </c>
      <c r="M145" s="30">
        <f t="shared" si="26"/>
        <v>228.69981000000001</v>
      </c>
      <c r="N145" s="30">
        <f t="shared" si="27"/>
        <v>3543.1898099999999</v>
      </c>
      <c r="O145" s="31">
        <v>10000</v>
      </c>
      <c r="P145" s="30">
        <f t="shared" si="41"/>
        <v>1900</v>
      </c>
      <c r="Q145" s="25">
        <f t="shared" si="28"/>
        <v>11900</v>
      </c>
      <c r="R145" s="25">
        <f t="shared" si="29"/>
        <v>15443.18981</v>
      </c>
      <c r="S145" s="25">
        <f t="shared" si="30"/>
        <v>7721.5949049999999</v>
      </c>
      <c r="T145" s="66">
        <v>7722</v>
      </c>
      <c r="U145" s="66">
        <f t="shared" si="31"/>
        <v>617.76</v>
      </c>
      <c r="V145" s="66">
        <f t="shared" si="32"/>
        <v>8339.76</v>
      </c>
      <c r="W145" s="31">
        <v>10000</v>
      </c>
      <c r="X145" s="30">
        <f t="shared" si="33"/>
        <v>800</v>
      </c>
      <c r="Y145" s="25">
        <f t="shared" si="42"/>
        <v>10800</v>
      </c>
      <c r="Z145" s="31">
        <v>10000</v>
      </c>
      <c r="AA145" s="30">
        <f t="shared" si="34"/>
        <v>800</v>
      </c>
      <c r="AB145" s="25">
        <f t="shared" si="43"/>
        <v>10800</v>
      </c>
      <c r="AC145" s="31">
        <v>10000</v>
      </c>
      <c r="AD145" s="30">
        <f t="shared" si="35"/>
        <v>800</v>
      </c>
      <c r="AE145" s="25">
        <f t="shared" si="44"/>
        <v>10800</v>
      </c>
      <c r="AF145" s="31">
        <v>10000</v>
      </c>
      <c r="AG145" s="30">
        <f t="shared" si="36"/>
        <v>800</v>
      </c>
      <c r="AH145" s="25">
        <f t="shared" si="45"/>
        <v>10800</v>
      </c>
      <c r="AI145" s="31">
        <v>10000</v>
      </c>
      <c r="AJ145" s="30">
        <f t="shared" si="37"/>
        <v>800</v>
      </c>
      <c r="AK145" s="25">
        <f t="shared" si="46"/>
        <v>10800</v>
      </c>
      <c r="AL145" s="34">
        <v>10000</v>
      </c>
      <c r="AM145" s="30">
        <f t="shared" si="38"/>
        <v>800</v>
      </c>
      <c r="AN145" s="25">
        <f t="shared" si="47"/>
        <v>10800</v>
      </c>
    </row>
    <row r="146" spans="2:40" ht="72" customHeight="1" x14ac:dyDescent="0.25">
      <c r="B146" s="27">
        <v>37</v>
      </c>
      <c r="C146" s="28" t="s">
        <v>142</v>
      </c>
      <c r="D146" s="28" t="s">
        <v>138</v>
      </c>
      <c r="E146" s="26" t="s">
        <v>14</v>
      </c>
      <c r="F146" s="31">
        <v>4600</v>
      </c>
      <c r="G146" s="30">
        <f t="shared" si="39"/>
        <v>368</v>
      </c>
      <c r="H146" s="25">
        <f t="shared" si="40"/>
        <v>4968</v>
      </c>
      <c r="I146" s="32">
        <v>1397.04</v>
      </c>
      <c r="J146" s="33">
        <v>1657</v>
      </c>
      <c r="K146" s="30">
        <f t="shared" si="24"/>
        <v>3054.04</v>
      </c>
      <c r="L146" s="30">
        <f t="shared" si="25"/>
        <v>1527.02</v>
      </c>
      <c r="M146" s="30">
        <f t="shared" si="26"/>
        <v>105.36438000000001</v>
      </c>
      <c r="N146" s="30">
        <f t="shared" si="27"/>
        <v>1632.38438</v>
      </c>
      <c r="O146" s="31">
        <v>4600</v>
      </c>
      <c r="P146" s="30">
        <f t="shared" si="41"/>
        <v>874</v>
      </c>
      <c r="Q146" s="25">
        <f t="shared" si="28"/>
        <v>5474</v>
      </c>
      <c r="R146" s="25">
        <f t="shared" si="29"/>
        <v>7106.3843799999995</v>
      </c>
      <c r="S146" s="25">
        <f t="shared" si="30"/>
        <v>3553.1921899999998</v>
      </c>
      <c r="T146" s="66">
        <v>3553</v>
      </c>
      <c r="U146" s="66">
        <f t="shared" si="31"/>
        <v>284.24</v>
      </c>
      <c r="V146" s="66">
        <f t="shared" si="32"/>
        <v>3837.24</v>
      </c>
      <c r="W146" s="31">
        <v>4600</v>
      </c>
      <c r="X146" s="30">
        <f t="shared" si="33"/>
        <v>368</v>
      </c>
      <c r="Y146" s="25">
        <f t="shared" si="42"/>
        <v>4968</v>
      </c>
      <c r="Z146" s="31">
        <v>4600</v>
      </c>
      <c r="AA146" s="30">
        <f t="shared" si="34"/>
        <v>368</v>
      </c>
      <c r="AB146" s="25">
        <f t="shared" si="43"/>
        <v>4968</v>
      </c>
      <c r="AC146" s="31">
        <v>4600</v>
      </c>
      <c r="AD146" s="30">
        <f t="shared" si="35"/>
        <v>368</v>
      </c>
      <c r="AE146" s="25">
        <f t="shared" si="44"/>
        <v>4968</v>
      </c>
      <c r="AF146" s="31">
        <v>4600</v>
      </c>
      <c r="AG146" s="30">
        <f t="shared" si="36"/>
        <v>368</v>
      </c>
      <c r="AH146" s="25">
        <f t="shared" si="45"/>
        <v>4968</v>
      </c>
      <c r="AI146" s="31">
        <v>4600</v>
      </c>
      <c r="AJ146" s="30">
        <f t="shared" si="37"/>
        <v>368</v>
      </c>
      <c r="AK146" s="25">
        <f t="shared" si="46"/>
        <v>4968</v>
      </c>
      <c r="AL146" s="34">
        <v>4600</v>
      </c>
      <c r="AM146" s="30">
        <f t="shared" si="38"/>
        <v>368</v>
      </c>
      <c r="AN146" s="25">
        <f t="shared" si="47"/>
        <v>4968</v>
      </c>
    </row>
    <row r="147" spans="2:40" ht="51" customHeight="1" x14ac:dyDescent="0.25">
      <c r="B147" s="27">
        <v>38</v>
      </c>
      <c r="C147" s="28" t="s">
        <v>143</v>
      </c>
      <c r="D147" s="28" t="s">
        <v>138</v>
      </c>
      <c r="E147" s="26" t="s">
        <v>14</v>
      </c>
      <c r="F147" s="31">
        <v>5200</v>
      </c>
      <c r="G147" s="30">
        <f t="shared" si="39"/>
        <v>416</v>
      </c>
      <c r="H147" s="25">
        <f t="shared" si="40"/>
        <v>5616</v>
      </c>
      <c r="I147" s="32">
        <v>1852.59</v>
      </c>
      <c r="J147" s="33">
        <v>2197</v>
      </c>
      <c r="K147" s="30">
        <f t="shared" si="24"/>
        <v>4049.59</v>
      </c>
      <c r="L147" s="30">
        <f t="shared" si="25"/>
        <v>2024.7950000000001</v>
      </c>
      <c r="M147" s="30">
        <f t="shared" si="26"/>
        <v>139.71085500000001</v>
      </c>
      <c r="N147" s="30">
        <f t="shared" si="27"/>
        <v>2164.5058549999999</v>
      </c>
      <c r="O147" s="31">
        <v>5200</v>
      </c>
      <c r="P147" s="30">
        <f t="shared" si="41"/>
        <v>988</v>
      </c>
      <c r="Q147" s="25">
        <f t="shared" si="28"/>
        <v>6188</v>
      </c>
      <c r="R147" s="25">
        <f t="shared" si="29"/>
        <v>8352.5058549999994</v>
      </c>
      <c r="S147" s="25">
        <f t="shared" si="30"/>
        <v>4176.2529274999997</v>
      </c>
      <c r="T147" s="66">
        <v>4176</v>
      </c>
      <c r="U147" s="66">
        <f t="shared" si="31"/>
        <v>334.08</v>
      </c>
      <c r="V147" s="66">
        <f t="shared" si="32"/>
        <v>4510.08</v>
      </c>
      <c r="W147" s="31">
        <v>5200</v>
      </c>
      <c r="X147" s="30">
        <f t="shared" si="33"/>
        <v>416</v>
      </c>
      <c r="Y147" s="25">
        <f t="shared" si="42"/>
        <v>5616</v>
      </c>
      <c r="Z147" s="31">
        <v>5200</v>
      </c>
      <c r="AA147" s="30">
        <f t="shared" si="34"/>
        <v>416</v>
      </c>
      <c r="AB147" s="25">
        <f t="shared" si="43"/>
        <v>5616</v>
      </c>
      <c r="AC147" s="31">
        <v>5200</v>
      </c>
      <c r="AD147" s="30">
        <f t="shared" si="35"/>
        <v>416</v>
      </c>
      <c r="AE147" s="25">
        <f t="shared" si="44"/>
        <v>5616</v>
      </c>
      <c r="AF147" s="31">
        <v>5200</v>
      </c>
      <c r="AG147" s="30">
        <f t="shared" si="36"/>
        <v>416</v>
      </c>
      <c r="AH147" s="25">
        <f t="shared" si="45"/>
        <v>5616</v>
      </c>
      <c r="AI147" s="31">
        <v>5200</v>
      </c>
      <c r="AJ147" s="30">
        <f t="shared" si="37"/>
        <v>416</v>
      </c>
      <c r="AK147" s="25">
        <f t="shared" si="46"/>
        <v>5616</v>
      </c>
      <c r="AL147" s="34">
        <v>5200</v>
      </c>
      <c r="AM147" s="30">
        <f t="shared" si="38"/>
        <v>416</v>
      </c>
      <c r="AN147" s="25">
        <f t="shared" si="47"/>
        <v>5616</v>
      </c>
    </row>
    <row r="148" spans="2:40" x14ac:dyDescent="0.25">
      <c r="B148" s="77" t="s">
        <v>144</v>
      </c>
      <c r="C148" s="77"/>
      <c r="D148" s="77"/>
      <c r="E148" s="77"/>
      <c r="F148" s="20"/>
      <c r="G148" s="21"/>
      <c r="H148" s="22"/>
      <c r="I148" s="22"/>
      <c r="J148" s="22"/>
      <c r="K148" s="22"/>
      <c r="L148" s="22"/>
      <c r="M148" s="22"/>
      <c r="N148" s="22"/>
      <c r="O148" s="20"/>
      <c r="P148" s="21"/>
      <c r="Q148" s="22"/>
      <c r="R148" s="22"/>
      <c r="S148" s="22"/>
      <c r="T148" s="23"/>
      <c r="U148" s="23"/>
      <c r="V148" s="23"/>
      <c r="W148" s="20"/>
      <c r="X148" s="21"/>
      <c r="Y148" s="22"/>
      <c r="Z148" s="20"/>
      <c r="AA148" s="21"/>
      <c r="AB148" s="22"/>
      <c r="AC148" s="20"/>
      <c r="AD148" s="21"/>
      <c r="AE148" s="22"/>
      <c r="AF148" s="20"/>
      <c r="AG148" s="21"/>
      <c r="AH148" s="22"/>
      <c r="AI148" s="20"/>
      <c r="AJ148" s="21"/>
      <c r="AK148" s="22"/>
      <c r="AL148" s="42"/>
      <c r="AM148" s="21"/>
      <c r="AN148" s="22"/>
    </row>
    <row r="149" spans="2:40" ht="131.25" customHeight="1" x14ac:dyDescent="0.25">
      <c r="B149" s="27">
        <v>39</v>
      </c>
      <c r="C149" s="28" t="s">
        <v>145</v>
      </c>
      <c r="D149" s="28" t="s">
        <v>146</v>
      </c>
      <c r="E149" s="30" t="s">
        <v>14</v>
      </c>
      <c r="F149" s="31">
        <v>23000</v>
      </c>
      <c r="G149" s="30">
        <f>F149*19%</f>
        <v>4370</v>
      </c>
      <c r="H149" s="25">
        <f>F149+G149</f>
        <v>27370</v>
      </c>
      <c r="I149" s="32">
        <v>6580.25</v>
      </c>
      <c r="J149" s="33">
        <v>7443</v>
      </c>
      <c r="K149" s="30">
        <f t="shared" si="24"/>
        <v>14023.25</v>
      </c>
      <c r="L149" s="30">
        <f t="shared" si="25"/>
        <v>7011.625</v>
      </c>
      <c r="M149" s="30">
        <f t="shared" si="26"/>
        <v>483.80212500000005</v>
      </c>
      <c r="N149" s="30">
        <f t="shared" si="27"/>
        <v>7495.4271250000002</v>
      </c>
      <c r="O149" s="31">
        <v>23000</v>
      </c>
      <c r="P149" s="30">
        <f>O149*19%</f>
        <v>4370</v>
      </c>
      <c r="Q149" s="25">
        <f t="shared" ref="Q149:Q154" si="48">O149+P149</f>
        <v>27370</v>
      </c>
      <c r="R149" s="25">
        <f t="shared" ref="R149:R180" si="49">+Q149+N149</f>
        <v>34865.427125000002</v>
      </c>
      <c r="S149" s="25">
        <f t="shared" ref="S149:S180" si="50">+R149/2</f>
        <v>17432.713562500001</v>
      </c>
      <c r="T149" s="66">
        <v>17433</v>
      </c>
      <c r="U149" s="66">
        <f>+T149*19%</f>
        <v>3312.27</v>
      </c>
      <c r="V149" s="66">
        <f>+U149+T149</f>
        <v>20745.27</v>
      </c>
      <c r="W149" s="31">
        <v>23000</v>
      </c>
      <c r="X149" s="30">
        <f>W149*19%</f>
        <v>4370</v>
      </c>
      <c r="Y149" s="25">
        <f>W149+X149</f>
        <v>27370</v>
      </c>
      <c r="Z149" s="31">
        <v>23000</v>
      </c>
      <c r="AA149" s="30">
        <f>Z149*19%</f>
        <v>4370</v>
      </c>
      <c r="AB149" s="25">
        <f>Z149+AA149</f>
        <v>27370</v>
      </c>
      <c r="AC149" s="31">
        <v>23000</v>
      </c>
      <c r="AD149" s="30">
        <f>AC149*19%</f>
        <v>4370</v>
      </c>
      <c r="AE149" s="25">
        <f>AC149+AD149</f>
        <v>27370</v>
      </c>
      <c r="AF149" s="31">
        <v>23000</v>
      </c>
      <c r="AG149" s="30">
        <f>AF149*19%</f>
        <v>4370</v>
      </c>
      <c r="AH149" s="25">
        <f>AF149+AG149</f>
        <v>27370</v>
      </c>
      <c r="AI149" s="31">
        <v>23000</v>
      </c>
      <c r="AJ149" s="30">
        <f>AI149*19%</f>
        <v>4370</v>
      </c>
      <c r="AK149" s="25">
        <f>AI149+AJ149</f>
        <v>27370</v>
      </c>
      <c r="AL149" s="34">
        <v>23000</v>
      </c>
      <c r="AM149" s="30">
        <f>AL149*19%</f>
        <v>4370</v>
      </c>
      <c r="AN149" s="25">
        <f>AL149+AM149</f>
        <v>27370</v>
      </c>
    </row>
    <row r="150" spans="2:40" ht="33.75" x14ac:dyDescent="0.25">
      <c r="B150" s="27">
        <v>40</v>
      </c>
      <c r="C150" s="28" t="s">
        <v>147</v>
      </c>
      <c r="D150" s="28" t="s">
        <v>148</v>
      </c>
      <c r="E150" s="26" t="s">
        <v>14</v>
      </c>
      <c r="F150" s="31">
        <v>27000</v>
      </c>
      <c r="G150" s="30">
        <f t="shared" ref="G150:G154" si="51">F150*19%</f>
        <v>5130</v>
      </c>
      <c r="H150" s="25">
        <f>F150+G150</f>
        <v>32130</v>
      </c>
      <c r="I150" s="32">
        <v>6554.94</v>
      </c>
      <c r="J150" s="33">
        <v>7414</v>
      </c>
      <c r="K150" s="30">
        <f t="shared" si="24"/>
        <v>13968.939999999999</v>
      </c>
      <c r="L150" s="30">
        <f t="shared" si="25"/>
        <v>6984.4699999999993</v>
      </c>
      <c r="M150" s="30">
        <f t="shared" si="26"/>
        <v>481.92842999999999</v>
      </c>
      <c r="N150" s="30">
        <f t="shared" si="27"/>
        <v>7466.3984299999993</v>
      </c>
      <c r="O150" s="31">
        <v>27000</v>
      </c>
      <c r="P150" s="30">
        <f t="shared" ref="P150:P154" si="52">O150*19%</f>
        <v>5130</v>
      </c>
      <c r="Q150" s="25">
        <f t="shared" si="48"/>
        <v>32130</v>
      </c>
      <c r="R150" s="25">
        <f t="shared" si="49"/>
        <v>39596.398430000001</v>
      </c>
      <c r="S150" s="25">
        <f t="shared" si="50"/>
        <v>19798.199215000001</v>
      </c>
      <c r="T150" s="66">
        <v>19798</v>
      </c>
      <c r="U150" s="66">
        <f>+T150*19%</f>
        <v>3761.62</v>
      </c>
      <c r="V150" s="66">
        <f>+U150+T150</f>
        <v>23559.62</v>
      </c>
      <c r="W150" s="31">
        <v>27000</v>
      </c>
      <c r="X150" s="30">
        <f t="shared" ref="X150:X154" si="53">W150*19%</f>
        <v>5130</v>
      </c>
      <c r="Y150" s="25">
        <f>W150+X150</f>
        <v>32130</v>
      </c>
      <c r="Z150" s="31">
        <v>27000</v>
      </c>
      <c r="AA150" s="30">
        <f t="shared" ref="AA150:AA154" si="54">Z150*19%</f>
        <v>5130</v>
      </c>
      <c r="AB150" s="25">
        <f>Z150+AA150</f>
        <v>32130</v>
      </c>
      <c r="AC150" s="31">
        <v>27000</v>
      </c>
      <c r="AD150" s="30">
        <f t="shared" ref="AD150:AD154" si="55">AC150*19%</f>
        <v>5130</v>
      </c>
      <c r="AE150" s="25">
        <f>AC150+AD150</f>
        <v>32130</v>
      </c>
      <c r="AF150" s="31">
        <v>27000</v>
      </c>
      <c r="AG150" s="30">
        <f t="shared" ref="AG150:AG154" si="56">AF150*19%</f>
        <v>5130</v>
      </c>
      <c r="AH150" s="25">
        <f>AF150+AG150</f>
        <v>32130</v>
      </c>
      <c r="AI150" s="31">
        <v>27000</v>
      </c>
      <c r="AJ150" s="30">
        <f t="shared" ref="AJ150:AJ154" si="57">AI150*19%</f>
        <v>5130</v>
      </c>
      <c r="AK150" s="25">
        <f>AI150+AJ150</f>
        <v>32130</v>
      </c>
      <c r="AL150" s="34">
        <v>27000</v>
      </c>
      <c r="AM150" s="30">
        <f t="shared" ref="AM150:AM154" si="58">AL150*19%</f>
        <v>5130</v>
      </c>
      <c r="AN150" s="25">
        <f>AL150+AM150</f>
        <v>32130</v>
      </c>
    </row>
    <row r="151" spans="2:40" ht="54" customHeight="1" x14ac:dyDescent="0.25">
      <c r="B151" s="27">
        <v>41</v>
      </c>
      <c r="C151" s="28" t="s">
        <v>149</v>
      </c>
      <c r="D151" s="28" t="s">
        <v>148</v>
      </c>
      <c r="E151" s="26" t="s">
        <v>14</v>
      </c>
      <c r="F151" s="31">
        <v>11200</v>
      </c>
      <c r="G151" s="30">
        <f t="shared" si="51"/>
        <v>2128</v>
      </c>
      <c r="H151" s="25">
        <f t="shared" ref="H151:H154" si="59">F151+G151</f>
        <v>13328</v>
      </c>
      <c r="I151" s="32">
        <v>3644.45</v>
      </c>
      <c r="J151" s="33">
        <v>4122</v>
      </c>
      <c r="K151" s="30">
        <f t="shared" si="24"/>
        <v>7766.45</v>
      </c>
      <c r="L151" s="30">
        <f t="shared" si="25"/>
        <v>3883.2249999999999</v>
      </c>
      <c r="M151" s="30">
        <f t="shared" si="26"/>
        <v>267.94252499999999</v>
      </c>
      <c r="N151" s="30">
        <f t="shared" si="27"/>
        <v>4151.1675249999998</v>
      </c>
      <c r="O151" s="31">
        <v>11200</v>
      </c>
      <c r="P151" s="30">
        <f t="shared" si="52"/>
        <v>2128</v>
      </c>
      <c r="Q151" s="25">
        <f t="shared" si="48"/>
        <v>13328</v>
      </c>
      <c r="R151" s="25">
        <f t="shared" si="49"/>
        <v>17479.167525000001</v>
      </c>
      <c r="S151" s="25">
        <f t="shared" si="50"/>
        <v>8739.5837625000004</v>
      </c>
      <c r="T151" s="66">
        <v>8740</v>
      </c>
      <c r="U151" s="66">
        <f t="shared" ref="U151:U214" si="60">+T151*19%</f>
        <v>1660.6</v>
      </c>
      <c r="V151" s="66">
        <f t="shared" ref="V151:V214" si="61">+U151+T151</f>
        <v>10400.6</v>
      </c>
      <c r="W151" s="31">
        <v>11200</v>
      </c>
      <c r="X151" s="30">
        <f t="shared" si="53"/>
        <v>2128</v>
      </c>
      <c r="Y151" s="25">
        <f t="shared" ref="Y151:Y154" si="62">W151+X151</f>
        <v>13328</v>
      </c>
      <c r="Z151" s="31">
        <v>11200</v>
      </c>
      <c r="AA151" s="30">
        <f t="shared" si="54"/>
        <v>2128</v>
      </c>
      <c r="AB151" s="25">
        <f t="shared" ref="AB151:AB154" si="63">Z151+AA151</f>
        <v>13328</v>
      </c>
      <c r="AC151" s="31">
        <v>11200</v>
      </c>
      <c r="AD151" s="30">
        <f t="shared" si="55"/>
        <v>2128</v>
      </c>
      <c r="AE151" s="25">
        <f t="shared" ref="AE151:AE154" si="64">AC151+AD151</f>
        <v>13328</v>
      </c>
      <c r="AF151" s="31">
        <v>11200</v>
      </c>
      <c r="AG151" s="30">
        <f t="shared" si="56"/>
        <v>2128</v>
      </c>
      <c r="AH151" s="25">
        <f t="shared" ref="AH151:AH154" si="65">AF151+AG151</f>
        <v>13328</v>
      </c>
      <c r="AI151" s="31">
        <v>11200</v>
      </c>
      <c r="AJ151" s="30">
        <f t="shared" si="57"/>
        <v>2128</v>
      </c>
      <c r="AK151" s="25">
        <f t="shared" ref="AK151:AK154" si="66">AI151+AJ151</f>
        <v>13328</v>
      </c>
      <c r="AL151" s="34">
        <v>11200</v>
      </c>
      <c r="AM151" s="30">
        <f t="shared" si="58"/>
        <v>2128</v>
      </c>
      <c r="AN151" s="25">
        <f t="shared" ref="AN151:AN154" si="67">AL151+AM151</f>
        <v>13328</v>
      </c>
    </row>
    <row r="152" spans="2:40" ht="51" customHeight="1" x14ac:dyDescent="0.25">
      <c r="B152" s="27">
        <v>42</v>
      </c>
      <c r="C152" s="28" t="s">
        <v>150</v>
      </c>
      <c r="D152" s="28" t="s">
        <v>148</v>
      </c>
      <c r="E152" s="26" t="s">
        <v>14</v>
      </c>
      <c r="F152" s="31">
        <v>17000</v>
      </c>
      <c r="G152" s="30">
        <f t="shared" si="51"/>
        <v>3230</v>
      </c>
      <c r="H152" s="25">
        <f t="shared" si="59"/>
        <v>20230</v>
      </c>
      <c r="I152" s="32">
        <v>6225.93</v>
      </c>
      <c r="J152" s="33">
        <v>7040</v>
      </c>
      <c r="K152" s="30">
        <f t="shared" si="24"/>
        <v>13265.93</v>
      </c>
      <c r="L152" s="30">
        <f t="shared" si="25"/>
        <v>6632.9650000000001</v>
      </c>
      <c r="M152" s="30">
        <f t="shared" si="26"/>
        <v>457.67458500000004</v>
      </c>
      <c r="N152" s="30">
        <f t="shared" si="27"/>
        <v>7090.6395849999999</v>
      </c>
      <c r="O152" s="31">
        <v>17000</v>
      </c>
      <c r="P152" s="30">
        <f t="shared" si="52"/>
        <v>3230</v>
      </c>
      <c r="Q152" s="25">
        <f t="shared" si="48"/>
        <v>20230</v>
      </c>
      <c r="R152" s="25">
        <f t="shared" si="49"/>
        <v>27320.639585000001</v>
      </c>
      <c r="S152" s="25">
        <f t="shared" si="50"/>
        <v>13660.3197925</v>
      </c>
      <c r="T152" s="66">
        <v>13660</v>
      </c>
      <c r="U152" s="66">
        <f t="shared" si="60"/>
        <v>2595.4</v>
      </c>
      <c r="V152" s="66">
        <f t="shared" si="61"/>
        <v>16255.4</v>
      </c>
      <c r="W152" s="31">
        <v>17000</v>
      </c>
      <c r="X152" s="30">
        <f t="shared" si="53"/>
        <v>3230</v>
      </c>
      <c r="Y152" s="25">
        <f t="shared" si="62"/>
        <v>20230</v>
      </c>
      <c r="Z152" s="31">
        <v>17000</v>
      </c>
      <c r="AA152" s="30">
        <f t="shared" si="54"/>
        <v>3230</v>
      </c>
      <c r="AB152" s="25">
        <f t="shared" si="63"/>
        <v>20230</v>
      </c>
      <c r="AC152" s="31">
        <v>17000</v>
      </c>
      <c r="AD152" s="30">
        <f t="shared" si="55"/>
        <v>3230</v>
      </c>
      <c r="AE152" s="25">
        <f t="shared" si="64"/>
        <v>20230</v>
      </c>
      <c r="AF152" s="31">
        <v>17000</v>
      </c>
      <c r="AG152" s="30">
        <f t="shared" si="56"/>
        <v>3230</v>
      </c>
      <c r="AH152" s="25">
        <f t="shared" si="65"/>
        <v>20230</v>
      </c>
      <c r="AI152" s="31">
        <v>17000</v>
      </c>
      <c r="AJ152" s="30">
        <f t="shared" si="57"/>
        <v>3230</v>
      </c>
      <c r="AK152" s="25">
        <f t="shared" si="66"/>
        <v>20230</v>
      </c>
      <c r="AL152" s="34">
        <v>17000</v>
      </c>
      <c r="AM152" s="30">
        <f t="shared" si="58"/>
        <v>3230</v>
      </c>
      <c r="AN152" s="25">
        <f t="shared" si="67"/>
        <v>20230</v>
      </c>
    </row>
    <row r="153" spans="2:40" ht="42.75" customHeight="1" x14ac:dyDescent="0.25">
      <c r="B153" s="27">
        <v>43</v>
      </c>
      <c r="C153" s="28" t="s">
        <v>151</v>
      </c>
      <c r="D153" s="28" t="s">
        <v>148</v>
      </c>
      <c r="E153" s="26" t="s">
        <v>14</v>
      </c>
      <c r="F153" s="31">
        <v>6500</v>
      </c>
      <c r="G153" s="30">
        <f t="shared" si="51"/>
        <v>1235</v>
      </c>
      <c r="H153" s="25">
        <f t="shared" si="59"/>
        <v>7735</v>
      </c>
      <c r="I153" s="32">
        <v>1847.53</v>
      </c>
      <c r="J153" s="33">
        <v>2088</v>
      </c>
      <c r="K153" s="30">
        <f t="shared" si="24"/>
        <v>3935.5299999999997</v>
      </c>
      <c r="L153" s="30">
        <f t="shared" si="25"/>
        <v>1967.7649999999999</v>
      </c>
      <c r="M153" s="30">
        <f t="shared" si="26"/>
        <v>135.77578500000001</v>
      </c>
      <c r="N153" s="30">
        <f t="shared" si="27"/>
        <v>2103.5407849999997</v>
      </c>
      <c r="O153" s="31">
        <v>6500</v>
      </c>
      <c r="P153" s="30">
        <f t="shared" si="52"/>
        <v>1235</v>
      </c>
      <c r="Q153" s="25">
        <f t="shared" si="48"/>
        <v>7735</v>
      </c>
      <c r="R153" s="25">
        <f t="shared" si="49"/>
        <v>9838.5407849999992</v>
      </c>
      <c r="S153" s="25">
        <f t="shared" si="50"/>
        <v>4919.2703924999996</v>
      </c>
      <c r="T153" s="66">
        <v>4919</v>
      </c>
      <c r="U153" s="66">
        <f t="shared" si="60"/>
        <v>934.61</v>
      </c>
      <c r="V153" s="66">
        <f t="shared" si="61"/>
        <v>5853.61</v>
      </c>
      <c r="W153" s="31">
        <v>6500</v>
      </c>
      <c r="X153" s="30">
        <f t="shared" si="53"/>
        <v>1235</v>
      </c>
      <c r="Y153" s="25">
        <f t="shared" si="62"/>
        <v>7735</v>
      </c>
      <c r="Z153" s="31">
        <v>6500</v>
      </c>
      <c r="AA153" s="30">
        <f t="shared" si="54"/>
        <v>1235</v>
      </c>
      <c r="AB153" s="25">
        <f t="shared" si="63"/>
        <v>7735</v>
      </c>
      <c r="AC153" s="31">
        <v>6500</v>
      </c>
      <c r="AD153" s="30">
        <f t="shared" si="55"/>
        <v>1235</v>
      </c>
      <c r="AE153" s="25">
        <f t="shared" si="64"/>
        <v>7735</v>
      </c>
      <c r="AF153" s="31">
        <v>6500</v>
      </c>
      <c r="AG153" s="30">
        <f t="shared" si="56"/>
        <v>1235</v>
      </c>
      <c r="AH153" s="25">
        <f t="shared" si="65"/>
        <v>7735</v>
      </c>
      <c r="AI153" s="31">
        <v>6500</v>
      </c>
      <c r="AJ153" s="30">
        <f t="shared" si="57"/>
        <v>1235</v>
      </c>
      <c r="AK153" s="25">
        <f t="shared" si="66"/>
        <v>7735</v>
      </c>
      <c r="AL153" s="34">
        <v>6500</v>
      </c>
      <c r="AM153" s="30">
        <f t="shared" si="58"/>
        <v>1235</v>
      </c>
      <c r="AN153" s="25">
        <f t="shared" si="67"/>
        <v>7735</v>
      </c>
    </row>
    <row r="154" spans="2:40" ht="51.75" customHeight="1" x14ac:dyDescent="0.25">
      <c r="B154" s="27">
        <v>44</v>
      </c>
      <c r="C154" s="28" t="s">
        <v>152</v>
      </c>
      <c r="D154" s="28" t="s">
        <v>148</v>
      </c>
      <c r="E154" s="26" t="s">
        <v>14</v>
      </c>
      <c r="F154" s="31">
        <v>10050</v>
      </c>
      <c r="G154" s="30">
        <f t="shared" si="51"/>
        <v>1909.5</v>
      </c>
      <c r="H154" s="25">
        <f t="shared" si="59"/>
        <v>11959.5</v>
      </c>
      <c r="I154" s="32">
        <v>2353.6999999999998</v>
      </c>
      <c r="J154" s="33">
        <v>2662</v>
      </c>
      <c r="K154" s="30">
        <f t="shared" si="24"/>
        <v>5015.7</v>
      </c>
      <c r="L154" s="30">
        <f t="shared" si="25"/>
        <v>2507.85</v>
      </c>
      <c r="M154" s="30">
        <f t="shared" si="26"/>
        <v>173.04165</v>
      </c>
      <c r="N154" s="30">
        <f t="shared" si="27"/>
        <v>2680.89165</v>
      </c>
      <c r="O154" s="31">
        <v>10050</v>
      </c>
      <c r="P154" s="30">
        <f t="shared" si="52"/>
        <v>1909.5</v>
      </c>
      <c r="Q154" s="25">
        <f t="shared" si="48"/>
        <v>11959.5</v>
      </c>
      <c r="R154" s="25">
        <f t="shared" si="49"/>
        <v>14640.39165</v>
      </c>
      <c r="S154" s="25">
        <f t="shared" si="50"/>
        <v>7320.1958249999998</v>
      </c>
      <c r="T154" s="66">
        <v>7320</v>
      </c>
      <c r="U154" s="66">
        <f t="shared" si="60"/>
        <v>1390.8</v>
      </c>
      <c r="V154" s="66">
        <f t="shared" si="61"/>
        <v>8710.7999999999993</v>
      </c>
      <c r="W154" s="31">
        <v>10050</v>
      </c>
      <c r="X154" s="30">
        <f t="shared" si="53"/>
        <v>1909.5</v>
      </c>
      <c r="Y154" s="25">
        <f t="shared" si="62"/>
        <v>11959.5</v>
      </c>
      <c r="Z154" s="31">
        <v>10050</v>
      </c>
      <c r="AA154" s="30">
        <f t="shared" si="54"/>
        <v>1909.5</v>
      </c>
      <c r="AB154" s="25">
        <f t="shared" si="63"/>
        <v>11959.5</v>
      </c>
      <c r="AC154" s="31">
        <v>10050</v>
      </c>
      <c r="AD154" s="30">
        <f t="shared" si="55"/>
        <v>1909.5</v>
      </c>
      <c r="AE154" s="25">
        <f t="shared" si="64"/>
        <v>11959.5</v>
      </c>
      <c r="AF154" s="31">
        <v>10050</v>
      </c>
      <c r="AG154" s="30">
        <f t="shared" si="56"/>
        <v>1909.5</v>
      </c>
      <c r="AH154" s="25">
        <f t="shared" si="65"/>
        <v>11959.5</v>
      </c>
      <c r="AI154" s="31">
        <v>10050</v>
      </c>
      <c r="AJ154" s="30">
        <f t="shared" si="57"/>
        <v>1909.5</v>
      </c>
      <c r="AK154" s="25">
        <f t="shared" si="66"/>
        <v>11959.5</v>
      </c>
      <c r="AL154" s="34">
        <v>10050</v>
      </c>
      <c r="AM154" s="30">
        <f t="shared" si="58"/>
        <v>1909.5</v>
      </c>
      <c r="AN154" s="25">
        <f t="shared" si="67"/>
        <v>11959.5</v>
      </c>
    </row>
    <row r="155" spans="2:40" x14ac:dyDescent="0.25">
      <c r="B155" s="77" t="s">
        <v>153</v>
      </c>
      <c r="C155" s="77"/>
      <c r="D155" s="77"/>
      <c r="E155" s="77"/>
      <c r="F155" s="20"/>
      <c r="G155" s="21"/>
      <c r="H155" s="22"/>
      <c r="I155" s="22"/>
      <c r="J155" s="22"/>
      <c r="K155" s="30">
        <f t="shared" si="24"/>
        <v>0</v>
      </c>
      <c r="L155" s="22"/>
      <c r="M155" s="22"/>
      <c r="N155" s="22"/>
      <c r="O155" s="20"/>
      <c r="P155" s="21"/>
      <c r="Q155" s="22"/>
      <c r="R155" s="25">
        <f t="shared" si="49"/>
        <v>0</v>
      </c>
      <c r="S155" s="25">
        <f t="shared" si="50"/>
        <v>0</v>
      </c>
      <c r="T155" s="66"/>
      <c r="U155" s="66">
        <f t="shared" si="60"/>
        <v>0</v>
      </c>
      <c r="V155" s="66">
        <f t="shared" si="61"/>
        <v>0</v>
      </c>
      <c r="W155" s="20"/>
      <c r="X155" s="21"/>
      <c r="Y155" s="22"/>
      <c r="Z155" s="20"/>
      <c r="AA155" s="21"/>
      <c r="AB155" s="22"/>
      <c r="AC155" s="20"/>
      <c r="AD155" s="21"/>
      <c r="AE155" s="22"/>
      <c r="AF155" s="20"/>
      <c r="AG155" s="21"/>
      <c r="AH155" s="22"/>
      <c r="AI155" s="20"/>
      <c r="AJ155" s="21"/>
      <c r="AK155" s="22"/>
      <c r="AL155" s="42"/>
      <c r="AM155" s="21"/>
      <c r="AN155" s="22"/>
    </row>
    <row r="156" spans="2:40" ht="120" customHeight="1" x14ac:dyDescent="0.25">
      <c r="B156" s="43">
        <v>45</v>
      </c>
      <c r="C156" s="44" t="s">
        <v>154</v>
      </c>
      <c r="D156" s="45" t="s">
        <v>155</v>
      </c>
      <c r="E156" s="46" t="s">
        <v>156</v>
      </c>
      <c r="F156" s="31">
        <v>2200000</v>
      </c>
      <c r="G156" s="47">
        <f t="shared" ref="G156:G161" si="68">F156*19%</f>
        <v>418000</v>
      </c>
      <c r="H156" s="48">
        <f>F156+G156</f>
        <v>2618000</v>
      </c>
      <c r="I156" s="32">
        <v>448418.76</v>
      </c>
      <c r="J156" s="33">
        <v>487986</v>
      </c>
      <c r="K156" s="30">
        <f t="shared" si="24"/>
        <v>936404.76</v>
      </c>
      <c r="L156" s="30">
        <f t="shared" si="25"/>
        <v>468202.38</v>
      </c>
      <c r="M156" s="30">
        <f t="shared" si="26"/>
        <v>32305.964220000002</v>
      </c>
      <c r="N156" s="30">
        <f t="shared" si="27"/>
        <v>500508.34422000003</v>
      </c>
      <c r="O156" s="31">
        <v>2200000</v>
      </c>
      <c r="P156" s="47">
        <f t="shared" ref="P156:P161" si="69">O156*19%</f>
        <v>418000</v>
      </c>
      <c r="Q156" s="48">
        <f t="shared" ref="Q156:Q166" si="70">O156+P156</f>
        <v>2618000</v>
      </c>
      <c r="R156" s="25">
        <f t="shared" si="49"/>
        <v>3118508.3442199999</v>
      </c>
      <c r="S156" s="25">
        <f t="shared" si="50"/>
        <v>1559254.1721099999</v>
      </c>
      <c r="T156" s="66">
        <v>1559254</v>
      </c>
      <c r="U156" s="66">
        <f t="shared" si="60"/>
        <v>296258.26</v>
      </c>
      <c r="V156" s="66">
        <f t="shared" si="61"/>
        <v>1855512.26</v>
      </c>
      <c r="W156" s="31">
        <v>2200000</v>
      </c>
      <c r="X156" s="47">
        <f t="shared" ref="X156:X161" si="71">W156*19%</f>
        <v>418000</v>
      </c>
      <c r="Y156" s="48">
        <f>W156+X156</f>
        <v>2618000</v>
      </c>
      <c r="Z156" s="31">
        <v>2200000</v>
      </c>
      <c r="AA156" s="47">
        <f t="shared" ref="AA156:AA161" si="72">Z156*19%</f>
        <v>418000</v>
      </c>
      <c r="AB156" s="48">
        <f>Z156+AA156</f>
        <v>2618000</v>
      </c>
      <c r="AC156" s="31">
        <v>2200000</v>
      </c>
      <c r="AD156" s="47">
        <f t="shared" ref="AD156:AD161" si="73">AC156*19%</f>
        <v>418000</v>
      </c>
      <c r="AE156" s="48">
        <f>AC156+AD156</f>
        <v>2618000</v>
      </c>
      <c r="AF156" s="31">
        <v>2200000</v>
      </c>
      <c r="AG156" s="47">
        <f t="shared" ref="AG156:AG161" si="74">AF156*19%</f>
        <v>418000</v>
      </c>
      <c r="AH156" s="48">
        <f>AF156+AG156</f>
        <v>2618000</v>
      </c>
      <c r="AI156" s="31">
        <v>2200000</v>
      </c>
      <c r="AJ156" s="47">
        <f t="shared" ref="AJ156:AJ161" si="75">AI156*19%</f>
        <v>418000</v>
      </c>
      <c r="AK156" s="48">
        <f>AI156+AJ156</f>
        <v>2618000</v>
      </c>
      <c r="AL156" s="34">
        <v>2200000</v>
      </c>
      <c r="AM156" s="47">
        <f t="shared" ref="AM156:AM161" si="76">AL156*19%</f>
        <v>418000</v>
      </c>
      <c r="AN156" s="48">
        <f>AL156+AM156</f>
        <v>2618000</v>
      </c>
    </row>
    <row r="157" spans="2:40" ht="136.5" customHeight="1" x14ac:dyDescent="0.25">
      <c r="B157" s="43">
        <v>46</v>
      </c>
      <c r="C157" s="44" t="s">
        <v>157</v>
      </c>
      <c r="D157" s="45" t="s">
        <v>158</v>
      </c>
      <c r="E157" s="46" t="s">
        <v>156</v>
      </c>
      <c r="F157" s="31">
        <v>2500000</v>
      </c>
      <c r="G157" s="47">
        <f t="shared" si="68"/>
        <v>475000</v>
      </c>
      <c r="H157" s="48">
        <f>F157+G157</f>
        <v>2975000</v>
      </c>
      <c r="I157" s="32">
        <v>551450.29</v>
      </c>
      <c r="J157" s="33">
        <v>600109</v>
      </c>
      <c r="K157" s="30">
        <f t="shared" si="24"/>
        <v>1151559.29</v>
      </c>
      <c r="L157" s="30">
        <f t="shared" si="25"/>
        <v>575779.64500000002</v>
      </c>
      <c r="M157" s="30">
        <f t="shared" si="26"/>
        <v>39728.795505000002</v>
      </c>
      <c r="N157" s="30">
        <f t="shared" si="27"/>
        <v>615508.44050500006</v>
      </c>
      <c r="O157" s="31">
        <v>2500000</v>
      </c>
      <c r="P157" s="47">
        <f t="shared" si="69"/>
        <v>475000</v>
      </c>
      <c r="Q157" s="48">
        <f t="shared" si="70"/>
        <v>2975000</v>
      </c>
      <c r="R157" s="25">
        <f t="shared" si="49"/>
        <v>3590508.4405049998</v>
      </c>
      <c r="S157" s="25">
        <f t="shared" si="50"/>
        <v>1795254.2202524999</v>
      </c>
      <c r="T157" s="66">
        <v>1795254</v>
      </c>
      <c r="U157" s="66">
        <f t="shared" si="60"/>
        <v>341098.26</v>
      </c>
      <c r="V157" s="66">
        <f t="shared" si="61"/>
        <v>2136352.2599999998</v>
      </c>
      <c r="W157" s="31">
        <v>2500000</v>
      </c>
      <c r="X157" s="47">
        <f t="shared" si="71"/>
        <v>475000</v>
      </c>
      <c r="Y157" s="48">
        <f>W157+X157</f>
        <v>2975000</v>
      </c>
      <c r="Z157" s="31">
        <v>2500000</v>
      </c>
      <c r="AA157" s="47">
        <f t="shared" si="72"/>
        <v>475000</v>
      </c>
      <c r="AB157" s="48">
        <f>Z157+AA157</f>
        <v>2975000</v>
      </c>
      <c r="AC157" s="31">
        <v>2500000</v>
      </c>
      <c r="AD157" s="47">
        <f t="shared" si="73"/>
        <v>475000</v>
      </c>
      <c r="AE157" s="48">
        <f>AC157+AD157</f>
        <v>2975000</v>
      </c>
      <c r="AF157" s="31">
        <v>2500000</v>
      </c>
      <c r="AG157" s="47">
        <f t="shared" si="74"/>
        <v>475000</v>
      </c>
      <c r="AH157" s="48">
        <f>AF157+AG157</f>
        <v>2975000</v>
      </c>
      <c r="AI157" s="31">
        <v>2500000</v>
      </c>
      <c r="AJ157" s="47">
        <f t="shared" si="75"/>
        <v>475000</v>
      </c>
      <c r="AK157" s="48">
        <f>AI157+AJ157</f>
        <v>2975000</v>
      </c>
      <c r="AL157" s="34">
        <v>2500000</v>
      </c>
      <c r="AM157" s="47">
        <f t="shared" si="76"/>
        <v>475000</v>
      </c>
      <c r="AN157" s="48">
        <f>AL157+AM157</f>
        <v>2975000</v>
      </c>
    </row>
    <row r="158" spans="2:40" ht="122.25" customHeight="1" x14ac:dyDescent="0.25">
      <c r="B158" s="43">
        <v>47</v>
      </c>
      <c r="C158" s="44" t="s">
        <v>159</v>
      </c>
      <c r="D158" s="45" t="s">
        <v>160</v>
      </c>
      <c r="E158" s="46" t="s">
        <v>156</v>
      </c>
      <c r="F158" s="31">
        <v>4000000</v>
      </c>
      <c r="G158" s="47">
        <f t="shared" si="68"/>
        <v>760000</v>
      </c>
      <c r="H158" s="48">
        <f t="shared" ref="H158:H163" si="77">F158+G158</f>
        <v>4760000</v>
      </c>
      <c r="I158" s="32">
        <v>873148.61</v>
      </c>
      <c r="J158" s="33">
        <v>950197</v>
      </c>
      <c r="K158" s="30">
        <f t="shared" si="24"/>
        <v>1823345.6099999999</v>
      </c>
      <c r="L158" s="30">
        <f t="shared" si="25"/>
        <v>911672.80499999993</v>
      </c>
      <c r="M158" s="30">
        <f t="shared" si="26"/>
        <v>62905.423544999998</v>
      </c>
      <c r="N158" s="30">
        <f t="shared" si="27"/>
        <v>974578.22854499996</v>
      </c>
      <c r="O158" s="31">
        <v>4000000</v>
      </c>
      <c r="P158" s="47">
        <f t="shared" si="69"/>
        <v>760000</v>
      </c>
      <c r="Q158" s="48">
        <f t="shared" si="70"/>
        <v>4760000</v>
      </c>
      <c r="R158" s="25">
        <f t="shared" si="49"/>
        <v>5734578.2285449998</v>
      </c>
      <c r="S158" s="25">
        <f t="shared" si="50"/>
        <v>2867289.1142724999</v>
      </c>
      <c r="T158" s="66">
        <v>2867289</v>
      </c>
      <c r="U158" s="66">
        <f t="shared" si="60"/>
        <v>544784.91</v>
      </c>
      <c r="V158" s="66">
        <f t="shared" si="61"/>
        <v>3412073.91</v>
      </c>
      <c r="W158" s="31">
        <v>4000000</v>
      </c>
      <c r="X158" s="47">
        <f t="shared" si="71"/>
        <v>760000</v>
      </c>
      <c r="Y158" s="48">
        <f t="shared" ref="Y158:Y163" si="78">W158+X158</f>
        <v>4760000</v>
      </c>
      <c r="Z158" s="31">
        <v>4000000</v>
      </c>
      <c r="AA158" s="47">
        <f t="shared" si="72"/>
        <v>760000</v>
      </c>
      <c r="AB158" s="48">
        <f t="shared" ref="AB158:AB163" si="79">Z158+AA158</f>
        <v>4760000</v>
      </c>
      <c r="AC158" s="31">
        <v>4000000</v>
      </c>
      <c r="AD158" s="47">
        <f t="shared" si="73"/>
        <v>760000</v>
      </c>
      <c r="AE158" s="48">
        <f t="shared" ref="AE158:AE163" si="80">AC158+AD158</f>
        <v>4760000</v>
      </c>
      <c r="AF158" s="31">
        <v>4000000</v>
      </c>
      <c r="AG158" s="47">
        <f t="shared" si="74"/>
        <v>760000</v>
      </c>
      <c r="AH158" s="48">
        <f t="shared" ref="AH158:AH163" si="81">AF158+AG158</f>
        <v>4760000</v>
      </c>
      <c r="AI158" s="31">
        <v>4000000</v>
      </c>
      <c r="AJ158" s="47">
        <f t="shared" si="75"/>
        <v>760000</v>
      </c>
      <c r="AK158" s="48">
        <f t="shared" ref="AK158:AK163" si="82">AI158+AJ158</f>
        <v>4760000</v>
      </c>
      <c r="AL158" s="34">
        <v>4000000</v>
      </c>
      <c r="AM158" s="47">
        <f t="shared" si="76"/>
        <v>760000</v>
      </c>
      <c r="AN158" s="48">
        <f t="shared" ref="AN158:AN163" si="83">AL158+AM158</f>
        <v>4760000</v>
      </c>
    </row>
    <row r="159" spans="2:40" ht="79.5" customHeight="1" x14ac:dyDescent="0.25">
      <c r="B159" s="43">
        <v>48</v>
      </c>
      <c r="C159" s="44" t="s">
        <v>161</v>
      </c>
      <c r="D159" s="45" t="s">
        <v>155</v>
      </c>
      <c r="E159" s="46" t="s">
        <v>156</v>
      </c>
      <c r="F159" s="31">
        <v>2200000</v>
      </c>
      <c r="G159" s="47">
        <f t="shared" si="68"/>
        <v>418000</v>
      </c>
      <c r="H159" s="48">
        <f t="shared" si="77"/>
        <v>2618000</v>
      </c>
      <c r="I159" s="32">
        <v>448418.76</v>
      </c>
      <c r="J159" s="33">
        <v>487986</v>
      </c>
      <c r="K159" s="30">
        <f t="shared" si="24"/>
        <v>936404.76</v>
      </c>
      <c r="L159" s="30">
        <f t="shared" si="25"/>
        <v>468202.38</v>
      </c>
      <c r="M159" s="30">
        <f t="shared" si="26"/>
        <v>32305.964220000002</v>
      </c>
      <c r="N159" s="30">
        <f t="shared" si="27"/>
        <v>500508.34422000003</v>
      </c>
      <c r="O159" s="31">
        <v>2200000</v>
      </c>
      <c r="P159" s="47">
        <f t="shared" si="69"/>
        <v>418000</v>
      </c>
      <c r="Q159" s="48">
        <f t="shared" si="70"/>
        <v>2618000</v>
      </c>
      <c r="R159" s="25">
        <f t="shared" si="49"/>
        <v>3118508.3442199999</v>
      </c>
      <c r="S159" s="25">
        <f t="shared" si="50"/>
        <v>1559254.1721099999</v>
      </c>
      <c r="T159" s="66">
        <v>1559254</v>
      </c>
      <c r="U159" s="66">
        <f t="shared" si="60"/>
        <v>296258.26</v>
      </c>
      <c r="V159" s="66">
        <f t="shared" si="61"/>
        <v>1855512.26</v>
      </c>
      <c r="W159" s="31">
        <v>2200000</v>
      </c>
      <c r="X159" s="47">
        <f t="shared" si="71"/>
        <v>418000</v>
      </c>
      <c r="Y159" s="48">
        <f t="shared" si="78"/>
        <v>2618000</v>
      </c>
      <c r="Z159" s="31">
        <v>2200000</v>
      </c>
      <c r="AA159" s="47">
        <f t="shared" si="72"/>
        <v>418000</v>
      </c>
      <c r="AB159" s="48">
        <f t="shared" si="79"/>
        <v>2618000</v>
      </c>
      <c r="AC159" s="31">
        <v>2200000</v>
      </c>
      <c r="AD159" s="47">
        <f t="shared" si="73"/>
        <v>418000</v>
      </c>
      <c r="AE159" s="48">
        <f t="shared" si="80"/>
        <v>2618000</v>
      </c>
      <c r="AF159" s="31">
        <v>2200000</v>
      </c>
      <c r="AG159" s="47">
        <f t="shared" si="74"/>
        <v>418000</v>
      </c>
      <c r="AH159" s="48">
        <f t="shared" si="81"/>
        <v>2618000</v>
      </c>
      <c r="AI159" s="31">
        <v>2200000</v>
      </c>
      <c r="AJ159" s="47">
        <f t="shared" si="75"/>
        <v>418000</v>
      </c>
      <c r="AK159" s="48">
        <f t="shared" si="82"/>
        <v>2618000</v>
      </c>
      <c r="AL159" s="34">
        <v>2200000</v>
      </c>
      <c r="AM159" s="47">
        <f t="shared" si="76"/>
        <v>418000</v>
      </c>
      <c r="AN159" s="48">
        <f t="shared" si="83"/>
        <v>2618000</v>
      </c>
    </row>
    <row r="160" spans="2:40" ht="104.25" customHeight="1" x14ac:dyDescent="0.25">
      <c r="B160" s="43">
        <v>49</v>
      </c>
      <c r="C160" s="44" t="s">
        <v>162</v>
      </c>
      <c r="D160" s="45" t="s">
        <v>158</v>
      </c>
      <c r="E160" s="46" t="s">
        <v>156</v>
      </c>
      <c r="F160" s="31">
        <v>2500000</v>
      </c>
      <c r="G160" s="47">
        <f t="shared" si="68"/>
        <v>475000</v>
      </c>
      <c r="H160" s="48">
        <f t="shared" si="77"/>
        <v>2975000</v>
      </c>
      <c r="I160" s="32">
        <v>551450.29</v>
      </c>
      <c r="J160" s="33">
        <v>600109</v>
      </c>
      <c r="K160" s="30">
        <f t="shared" si="24"/>
        <v>1151559.29</v>
      </c>
      <c r="L160" s="30">
        <f t="shared" si="25"/>
        <v>575779.64500000002</v>
      </c>
      <c r="M160" s="30">
        <f t="shared" si="26"/>
        <v>39728.795505000002</v>
      </c>
      <c r="N160" s="30">
        <f t="shared" si="27"/>
        <v>615508.44050500006</v>
      </c>
      <c r="O160" s="31">
        <v>2500000</v>
      </c>
      <c r="P160" s="47">
        <f t="shared" si="69"/>
        <v>475000</v>
      </c>
      <c r="Q160" s="48">
        <f t="shared" si="70"/>
        <v>2975000</v>
      </c>
      <c r="R160" s="25">
        <f t="shared" si="49"/>
        <v>3590508.4405049998</v>
      </c>
      <c r="S160" s="25">
        <f t="shared" si="50"/>
        <v>1795254.2202524999</v>
      </c>
      <c r="T160" s="66">
        <v>1795254</v>
      </c>
      <c r="U160" s="66">
        <f t="shared" si="60"/>
        <v>341098.26</v>
      </c>
      <c r="V160" s="66">
        <f t="shared" si="61"/>
        <v>2136352.2599999998</v>
      </c>
      <c r="W160" s="31">
        <v>2500000</v>
      </c>
      <c r="X160" s="47">
        <f t="shared" si="71"/>
        <v>475000</v>
      </c>
      <c r="Y160" s="48">
        <f t="shared" si="78"/>
        <v>2975000</v>
      </c>
      <c r="Z160" s="31">
        <v>2500000</v>
      </c>
      <c r="AA160" s="47">
        <f t="shared" si="72"/>
        <v>475000</v>
      </c>
      <c r="AB160" s="48">
        <f t="shared" si="79"/>
        <v>2975000</v>
      </c>
      <c r="AC160" s="31">
        <v>2500000</v>
      </c>
      <c r="AD160" s="47">
        <f t="shared" si="73"/>
        <v>475000</v>
      </c>
      <c r="AE160" s="48">
        <f t="shared" si="80"/>
        <v>2975000</v>
      </c>
      <c r="AF160" s="31">
        <v>2500000</v>
      </c>
      <c r="AG160" s="47">
        <f t="shared" si="74"/>
        <v>475000</v>
      </c>
      <c r="AH160" s="48">
        <f t="shared" si="81"/>
        <v>2975000</v>
      </c>
      <c r="AI160" s="31">
        <v>2500000</v>
      </c>
      <c r="AJ160" s="47">
        <f t="shared" si="75"/>
        <v>475000</v>
      </c>
      <c r="AK160" s="48">
        <f t="shared" si="82"/>
        <v>2975000</v>
      </c>
      <c r="AL160" s="34">
        <v>2500000</v>
      </c>
      <c r="AM160" s="47">
        <f t="shared" si="76"/>
        <v>475000</v>
      </c>
      <c r="AN160" s="48">
        <f t="shared" si="83"/>
        <v>2975000</v>
      </c>
    </row>
    <row r="161" spans="2:40" ht="111.75" customHeight="1" x14ac:dyDescent="0.25">
      <c r="B161" s="43">
        <v>50</v>
      </c>
      <c r="C161" s="44" t="s">
        <v>163</v>
      </c>
      <c r="D161" s="45" t="s">
        <v>164</v>
      </c>
      <c r="E161" s="46" t="s">
        <v>156</v>
      </c>
      <c r="F161" s="31">
        <v>1500000</v>
      </c>
      <c r="G161" s="47">
        <f t="shared" si="68"/>
        <v>285000</v>
      </c>
      <c r="H161" s="48">
        <f t="shared" si="77"/>
        <v>1785000</v>
      </c>
      <c r="I161" s="32">
        <v>402964.41</v>
      </c>
      <c r="J161" s="33">
        <v>438521</v>
      </c>
      <c r="K161" s="30">
        <f t="shared" si="24"/>
        <v>841485.40999999992</v>
      </c>
      <c r="L161" s="30">
        <f t="shared" si="25"/>
        <v>420742.70499999996</v>
      </c>
      <c r="M161" s="30">
        <f t="shared" si="26"/>
        <v>29031.246644999999</v>
      </c>
      <c r="N161" s="30">
        <f t="shared" si="27"/>
        <v>449773.95164499996</v>
      </c>
      <c r="O161" s="31">
        <v>1500000</v>
      </c>
      <c r="P161" s="47">
        <f t="shared" si="69"/>
        <v>285000</v>
      </c>
      <c r="Q161" s="48">
        <f t="shared" si="70"/>
        <v>1785000</v>
      </c>
      <c r="R161" s="25">
        <f t="shared" si="49"/>
        <v>2234773.9516449999</v>
      </c>
      <c r="S161" s="25">
        <f t="shared" si="50"/>
        <v>1117386.9758225</v>
      </c>
      <c r="T161" s="66">
        <v>1117387</v>
      </c>
      <c r="U161" s="66">
        <f t="shared" si="60"/>
        <v>212303.53</v>
      </c>
      <c r="V161" s="66">
        <f t="shared" si="61"/>
        <v>1329690.53</v>
      </c>
      <c r="W161" s="31">
        <v>1500000</v>
      </c>
      <c r="X161" s="47">
        <f t="shared" si="71"/>
        <v>285000</v>
      </c>
      <c r="Y161" s="48">
        <f t="shared" si="78"/>
        <v>1785000</v>
      </c>
      <c r="Z161" s="31">
        <v>1500000</v>
      </c>
      <c r="AA161" s="47">
        <f t="shared" si="72"/>
        <v>285000</v>
      </c>
      <c r="AB161" s="48">
        <f t="shared" si="79"/>
        <v>1785000</v>
      </c>
      <c r="AC161" s="31">
        <v>1500000</v>
      </c>
      <c r="AD161" s="47">
        <f t="shared" si="73"/>
        <v>285000</v>
      </c>
      <c r="AE161" s="48">
        <f t="shared" si="80"/>
        <v>1785000</v>
      </c>
      <c r="AF161" s="31">
        <v>1500000</v>
      </c>
      <c r="AG161" s="47">
        <f t="shared" si="74"/>
        <v>285000</v>
      </c>
      <c r="AH161" s="48">
        <f t="shared" si="81"/>
        <v>1785000</v>
      </c>
      <c r="AI161" s="31">
        <v>1500000</v>
      </c>
      <c r="AJ161" s="47">
        <f t="shared" si="75"/>
        <v>285000</v>
      </c>
      <c r="AK161" s="48">
        <f t="shared" si="82"/>
        <v>1785000</v>
      </c>
      <c r="AL161" s="34">
        <v>1500000</v>
      </c>
      <c r="AM161" s="47">
        <f t="shared" si="76"/>
        <v>285000</v>
      </c>
      <c r="AN161" s="48">
        <f t="shared" si="83"/>
        <v>1785000</v>
      </c>
    </row>
    <row r="162" spans="2:40" ht="105" customHeight="1" x14ac:dyDescent="0.25">
      <c r="B162" s="43">
        <v>51</v>
      </c>
      <c r="C162" s="44" t="s">
        <v>165</v>
      </c>
      <c r="D162" s="45" t="s">
        <v>164</v>
      </c>
      <c r="E162" s="46" t="s">
        <v>156</v>
      </c>
      <c r="F162" s="31">
        <v>1500000</v>
      </c>
      <c r="G162" s="47">
        <f>F162*19%</f>
        <v>285000</v>
      </c>
      <c r="H162" s="48">
        <f t="shared" si="77"/>
        <v>1785000</v>
      </c>
      <c r="I162" s="32">
        <v>637525.03</v>
      </c>
      <c r="J162" s="33">
        <v>693779</v>
      </c>
      <c r="K162" s="30">
        <f t="shared" si="24"/>
        <v>1331304.03</v>
      </c>
      <c r="L162" s="30">
        <f t="shared" si="25"/>
        <v>665652.01500000001</v>
      </c>
      <c r="M162" s="30">
        <f t="shared" si="26"/>
        <v>45929.989035000006</v>
      </c>
      <c r="N162" s="30">
        <f t="shared" si="27"/>
        <v>711582.00403499999</v>
      </c>
      <c r="O162" s="31">
        <v>1500000</v>
      </c>
      <c r="P162" s="47">
        <f>O162*19%</f>
        <v>285000</v>
      </c>
      <c r="Q162" s="48">
        <f t="shared" si="70"/>
        <v>1785000</v>
      </c>
      <c r="R162" s="25">
        <f t="shared" si="49"/>
        <v>2496582.0040349998</v>
      </c>
      <c r="S162" s="25">
        <f t="shared" si="50"/>
        <v>1248291.0020174999</v>
      </c>
      <c r="T162" s="66">
        <v>1248291</v>
      </c>
      <c r="U162" s="66">
        <f t="shared" si="60"/>
        <v>237175.29</v>
      </c>
      <c r="V162" s="66">
        <f t="shared" si="61"/>
        <v>1485466.29</v>
      </c>
      <c r="W162" s="31">
        <v>1500000</v>
      </c>
      <c r="X162" s="47">
        <f>W162*19%</f>
        <v>285000</v>
      </c>
      <c r="Y162" s="48">
        <f t="shared" si="78"/>
        <v>1785000</v>
      </c>
      <c r="Z162" s="31">
        <v>1500000</v>
      </c>
      <c r="AA162" s="47">
        <f>Z162*19%</f>
        <v>285000</v>
      </c>
      <c r="AB162" s="48">
        <f t="shared" si="79"/>
        <v>1785000</v>
      </c>
      <c r="AC162" s="31">
        <v>1500000</v>
      </c>
      <c r="AD162" s="47">
        <f>AC162*19%</f>
        <v>285000</v>
      </c>
      <c r="AE162" s="48">
        <f t="shared" si="80"/>
        <v>1785000</v>
      </c>
      <c r="AF162" s="31">
        <v>1500000</v>
      </c>
      <c r="AG162" s="47">
        <f>AF162*19%</f>
        <v>285000</v>
      </c>
      <c r="AH162" s="48">
        <f t="shared" si="81"/>
        <v>1785000</v>
      </c>
      <c r="AI162" s="31">
        <v>1500000</v>
      </c>
      <c r="AJ162" s="47">
        <f>AI162*19%</f>
        <v>285000</v>
      </c>
      <c r="AK162" s="48">
        <f t="shared" si="82"/>
        <v>1785000</v>
      </c>
      <c r="AL162" s="34">
        <v>1500000</v>
      </c>
      <c r="AM162" s="47">
        <f>AL162*19%</f>
        <v>285000</v>
      </c>
      <c r="AN162" s="48">
        <f t="shared" si="83"/>
        <v>1785000</v>
      </c>
    </row>
    <row r="163" spans="2:40" ht="171" customHeight="1" x14ac:dyDescent="0.25">
      <c r="B163" s="43">
        <v>52</v>
      </c>
      <c r="C163" s="44" t="s">
        <v>166</v>
      </c>
      <c r="D163" s="45" t="s">
        <v>167</v>
      </c>
      <c r="E163" s="46" t="s">
        <v>156</v>
      </c>
      <c r="F163" s="31">
        <v>4500000</v>
      </c>
      <c r="G163" s="47">
        <f t="shared" ref="G163:G166" si="84">F163*19%</f>
        <v>855000</v>
      </c>
      <c r="H163" s="48">
        <f t="shared" si="77"/>
        <v>5355000</v>
      </c>
      <c r="I163" s="32">
        <v>1578855.16</v>
      </c>
      <c r="J163" s="33">
        <v>1718171</v>
      </c>
      <c r="K163" s="30">
        <f t="shared" si="24"/>
        <v>3297026.16</v>
      </c>
      <c r="L163" s="30">
        <f t="shared" si="25"/>
        <v>1648513.08</v>
      </c>
      <c r="M163" s="30">
        <f t="shared" si="26"/>
        <v>113747.40252000002</v>
      </c>
      <c r="N163" s="30">
        <f t="shared" si="27"/>
        <v>1762260.4825200001</v>
      </c>
      <c r="O163" s="31">
        <v>4500000</v>
      </c>
      <c r="P163" s="47">
        <f t="shared" ref="P163:P166" si="85">O163*19%</f>
        <v>855000</v>
      </c>
      <c r="Q163" s="48">
        <f t="shared" si="70"/>
        <v>5355000</v>
      </c>
      <c r="R163" s="25">
        <f t="shared" si="49"/>
        <v>7117260.4825200001</v>
      </c>
      <c r="S163" s="25">
        <f t="shared" si="50"/>
        <v>3558630.24126</v>
      </c>
      <c r="T163" s="66">
        <v>3558630</v>
      </c>
      <c r="U163" s="66">
        <f t="shared" si="60"/>
        <v>676139.7</v>
      </c>
      <c r="V163" s="66">
        <f t="shared" si="61"/>
        <v>4234769.7</v>
      </c>
      <c r="W163" s="31">
        <v>4500000</v>
      </c>
      <c r="X163" s="47">
        <f t="shared" ref="X163:X166" si="86">W163*19%</f>
        <v>855000</v>
      </c>
      <c r="Y163" s="48">
        <f t="shared" si="78"/>
        <v>5355000</v>
      </c>
      <c r="Z163" s="31">
        <v>4500000</v>
      </c>
      <c r="AA163" s="47">
        <f t="shared" ref="AA163:AA166" si="87">Z163*19%</f>
        <v>855000</v>
      </c>
      <c r="AB163" s="48">
        <f t="shared" si="79"/>
        <v>5355000</v>
      </c>
      <c r="AC163" s="31">
        <v>4500000</v>
      </c>
      <c r="AD163" s="47">
        <f t="shared" ref="AD163:AD166" si="88">AC163*19%</f>
        <v>855000</v>
      </c>
      <c r="AE163" s="48">
        <f t="shared" si="80"/>
        <v>5355000</v>
      </c>
      <c r="AF163" s="31">
        <v>4500000</v>
      </c>
      <c r="AG163" s="47">
        <f t="shared" ref="AG163:AG166" si="89">AF163*19%</f>
        <v>855000</v>
      </c>
      <c r="AH163" s="48">
        <f t="shared" si="81"/>
        <v>5355000</v>
      </c>
      <c r="AI163" s="31">
        <v>4500000</v>
      </c>
      <c r="AJ163" s="47">
        <f t="shared" ref="AJ163:AJ166" si="90">AI163*19%</f>
        <v>855000</v>
      </c>
      <c r="AK163" s="48">
        <f t="shared" si="82"/>
        <v>5355000</v>
      </c>
      <c r="AL163" s="34">
        <v>4500000</v>
      </c>
      <c r="AM163" s="47">
        <f t="shared" ref="AM163:AM166" si="91">AL163*19%</f>
        <v>855000</v>
      </c>
      <c r="AN163" s="48">
        <f t="shared" si="83"/>
        <v>5355000</v>
      </c>
    </row>
    <row r="164" spans="2:40" ht="165" customHeight="1" x14ac:dyDescent="0.25">
      <c r="B164" s="43">
        <v>53</v>
      </c>
      <c r="C164" s="44" t="s">
        <v>168</v>
      </c>
      <c r="D164" s="45" t="s">
        <v>169</v>
      </c>
      <c r="E164" s="46" t="s">
        <v>156</v>
      </c>
      <c r="F164" s="31">
        <v>5500000</v>
      </c>
      <c r="G164" s="47">
        <f t="shared" si="84"/>
        <v>1045000</v>
      </c>
      <c r="H164" s="48">
        <f>F164+G164</f>
        <v>6545000</v>
      </c>
      <c r="I164" s="32">
        <v>2671050.19</v>
      </c>
      <c r="J164" s="33">
        <v>2925456</v>
      </c>
      <c r="K164" s="30">
        <f t="shared" si="24"/>
        <v>5596506.1899999995</v>
      </c>
      <c r="L164" s="30">
        <f t="shared" si="25"/>
        <v>2798253.0949999997</v>
      </c>
      <c r="M164" s="30">
        <f t="shared" si="26"/>
        <v>193079.46355499999</v>
      </c>
      <c r="N164" s="30">
        <f t="shared" si="27"/>
        <v>2991332.5585549995</v>
      </c>
      <c r="O164" s="31">
        <v>5500000</v>
      </c>
      <c r="P164" s="47">
        <f t="shared" si="85"/>
        <v>1045000</v>
      </c>
      <c r="Q164" s="48">
        <f t="shared" si="70"/>
        <v>6545000</v>
      </c>
      <c r="R164" s="25">
        <f t="shared" si="49"/>
        <v>9536332.5585549995</v>
      </c>
      <c r="S164" s="25">
        <f t="shared" si="50"/>
        <v>4768166.2792774998</v>
      </c>
      <c r="T164" s="66">
        <v>4768166</v>
      </c>
      <c r="U164" s="66">
        <f t="shared" si="60"/>
        <v>905951.54</v>
      </c>
      <c r="V164" s="66">
        <f t="shared" si="61"/>
        <v>5674117.54</v>
      </c>
      <c r="W164" s="31">
        <v>5500000</v>
      </c>
      <c r="X164" s="47">
        <f t="shared" si="86"/>
        <v>1045000</v>
      </c>
      <c r="Y164" s="48">
        <f>W164+X164</f>
        <v>6545000</v>
      </c>
      <c r="Z164" s="31">
        <v>5500000</v>
      </c>
      <c r="AA164" s="47">
        <f t="shared" si="87"/>
        <v>1045000</v>
      </c>
      <c r="AB164" s="48">
        <f>Z164+AA164</f>
        <v>6545000</v>
      </c>
      <c r="AC164" s="31">
        <v>5500000</v>
      </c>
      <c r="AD164" s="47">
        <f t="shared" si="88"/>
        <v>1045000</v>
      </c>
      <c r="AE164" s="48">
        <f>AC164+AD164</f>
        <v>6545000</v>
      </c>
      <c r="AF164" s="31">
        <v>5500000</v>
      </c>
      <c r="AG164" s="47">
        <f t="shared" si="89"/>
        <v>1045000</v>
      </c>
      <c r="AH164" s="48">
        <f>AF164+AG164</f>
        <v>6545000</v>
      </c>
      <c r="AI164" s="31">
        <v>5500000</v>
      </c>
      <c r="AJ164" s="47">
        <f t="shared" si="90"/>
        <v>1045000</v>
      </c>
      <c r="AK164" s="48">
        <f>AI164+AJ164</f>
        <v>6545000</v>
      </c>
      <c r="AL164" s="34">
        <v>5500000</v>
      </c>
      <c r="AM164" s="47">
        <f t="shared" si="91"/>
        <v>1045000</v>
      </c>
      <c r="AN164" s="48">
        <f>AL164+AM164</f>
        <v>6545000</v>
      </c>
    </row>
    <row r="165" spans="2:40" ht="180.75" customHeight="1" x14ac:dyDescent="0.25">
      <c r="B165" s="43">
        <v>54</v>
      </c>
      <c r="C165" s="44" t="s">
        <v>170</v>
      </c>
      <c r="D165" s="45" t="s">
        <v>171</v>
      </c>
      <c r="E165" s="46" t="s">
        <v>156</v>
      </c>
      <c r="F165" s="31">
        <v>8500000</v>
      </c>
      <c r="G165" s="47">
        <f>F165*19%</f>
        <v>1615000</v>
      </c>
      <c r="H165" s="48">
        <f t="shared" ref="H165:H166" si="92">F165+G165</f>
        <v>10115000</v>
      </c>
      <c r="I165" s="32">
        <v>2860789.18</v>
      </c>
      <c r="J165" s="33">
        <v>3133266</v>
      </c>
      <c r="K165" s="30">
        <f t="shared" si="24"/>
        <v>5994055.1799999997</v>
      </c>
      <c r="L165" s="30">
        <f t="shared" si="25"/>
        <v>2997027.59</v>
      </c>
      <c r="M165" s="30">
        <f t="shared" si="26"/>
        <v>206794.90371000001</v>
      </c>
      <c r="N165" s="30">
        <f t="shared" si="27"/>
        <v>3203822.4937100001</v>
      </c>
      <c r="O165" s="31">
        <v>8500000</v>
      </c>
      <c r="P165" s="47">
        <f>O165*19%</f>
        <v>1615000</v>
      </c>
      <c r="Q165" s="48">
        <f t="shared" si="70"/>
        <v>10115000</v>
      </c>
      <c r="R165" s="25">
        <f t="shared" si="49"/>
        <v>13318822.49371</v>
      </c>
      <c r="S165" s="25">
        <f t="shared" si="50"/>
        <v>6659411.246855</v>
      </c>
      <c r="T165" s="66">
        <v>6659411</v>
      </c>
      <c r="U165" s="66">
        <f t="shared" si="60"/>
        <v>1265288.0900000001</v>
      </c>
      <c r="V165" s="66">
        <f t="shared" si="61"/>
        <v>7924699.0899999999</v>
      </c>
      <c r="W165" s="31">
        <v>8500000</v>
      </c>
      <c r="X165" s="47">
        <f>W165*19%</f>
        <v>1615000</v>
      </c>
      <c r="Y165" s="48">
        <f t="shared" ref="Y165:Y166" si="93">W165+X165</f>
        <v>10115000</v>
      </c>
      <c r="Z165" s="31">
        <v>8500000</v>
      </c>
      <c r="AA165" s="47">
        <f>Z165*19%</f>
        <v>1615000</v>
      </c>
      <c r="AB165" s="48">
        <f t="shared" ref="AB165:AB166" si="94">Z165+AA165</f>
        <v>10115000</v>
      </c>
      <c r="AC165" s="31">
        <v>8500000</v>
      </c>
      <c r="AD165" s="47">
        <f>AC165*19%</f>
        <v>1615000</v>
      </c>
      <c r="AE165" s="48">
        <f t="shared" ref="AE165:AE166" si="95">AC165+AD165</f>
        <v>10115000</v>
      </c>
      <c r="AF165" s="31">
        <v>8500000</v>
      </c>
      <c r="AG165" s="47">
        <f>AF165*19%</f>
        <v>1615000</v>
      </c>
      <c r="AH165" s="48">
        <f t="shared" ref="AH165:AH166" si="96">AF165+AG165</f>
        <v>10115000</v>
      </c>
      <c r="AI165" s="31">
        <v>8500000</v>
      </c>
      <c r="AJ165" s="47">
        <f>AI165*19%</f>
        <v>1615000</v>
      </c>
      <c r="AK165" s="48">
        <f t="shared" ref="AK165:AK166" si="97">AI165+AJ165</f>
        <v>10115000</v>
      </c>
      <c r="AL165" s="34">
        <v>8500000</v>
      </c>
      <c r="AM165" s="47">
        <f>AL165*19%</f>
        <v>1615000</v>
      </c>
      <c r="AN165" s="48">
        <f t="shared" ref="AN165:AN166" si="98">AL165+AM165</f>
        <v>10115000</v>
      </c>
    </row>
    <row r="166" spans="2:40" ht="181.5" customHeight="1" x14ac:dyDescent="0.25">
      <c r="B166" s="43">
        <v>55</v>
      </c>
      <c r="C166" s="44" t="s">
        <v>172</v>
      </c>
      <c r="D166" s="45" t="s">
        <v>173</v>
      </c>
      <c r="E166" s="46" t="s">
        <v>156</v>
      </c>
      <c r="F166" s="31">
        <v>12500000</v>
      </c>
      <c r="G166" s="47">
        <f t="shared" si="84"/>
        <v>2375000</v>
      </c>
      <c r="H166" s="48">
        <f t="shared" si="92"/>
        <v>14875000</v>
      </c>
      <c r="I166" s="32">
        <v>3549235.22</v>
      </c>
      <c r="J166" s="33">
        <v>3887284</v>
      </c>
      <c r="K166" s="30">
        <f t="shared" si="24"/>
        <v>7436519.2200000007</v>
      </c>
      <c r="L166" s="30">
        <f t="shared" si="25"/>
        <v>3718259.6100000003</v>
      </c>
      <c r="M166" s="30">
        <f t="shared" si="26"/>
        <v>256559.91309000005</v>
      </c>
      <c r="N166" s="30">
        <f t="shared" si="27"/>
        <v>3974819.5230900003</v>
      </c>
      <c r="O166" s="31">
        <v>12500000</v>
      </c>
      <c r="P166" s="47">
        <f t="shared" si="85"/>
        <v>2375000</v>
      </c>
      <c r="Q166" s="48">
        <f t="shared" si="70"/>
        <v>14875000</v>
      </c>
      <c r="R166" s="25">
        <f t="shared" si="49"/>
        <v>18849819.523090001</v>
      </c>
      <c r="S166" s="25">
        <f t="shared" si="50"/>
        <v>9424909.7615450006</v>
      </c>
      <c r="T166" s="66">
        <v>9424910</v>
      </c>
      <c r="U166" s="66">
        <f t="shared" si="60"/>
        <v>1790732.9</v>
      </c>
      <c r="V166" s="66">
        <f t="shared" si="61"/>
        <v>11215642.9</v>
      </c>
      <c r="W166" s="31">
        <v>12500000</v>
      </c>
      <c r="X166" s="47">
        <f t="shared" si="86"/>
        <v>2375000</v>
      </c>
      <c r="Y166" s="48">
        <f t="shared" si="93"/>
        <v>14875000</v>
      </c>
      <c r="Z166" s="31">
        <v>12500000</v>
      </c>
      <c r="AA166" s="47">
        <f t="shared" si="87"/>
        <v>2375000</v>
      </c>
      <c r="AB166" s="48">
        <f t="shared" si="94"/>
        <v>14875000</v>
      </c>
      <c r="AC166" s="31">
        <v>12500000</v>
      </c>
      <c r="AD166" s="47">
        <f t="shared" si="88"/>
        <v>2375000</v>
      </c>
      <c r="AE166" s="48">
        <f t="shared" si="95"/>
        <v>14875000</v>
      </c>
      <c r="AF166" s="31">
        <v>12500000</v>
      </c>
      <c r="AG166" s="47">
        <f t="shared" si="89"/>
        <v>2375000</v>
      </c>
      <c r="AH166" s="48">
        <f t="shared" si="96"/>
        <v>14875000</v>
      </c>
      <c r="AI166" s="31">
        <v>12500000</v>
      </c>
      <c r="AJ166" s="47">
        <f t="shared" si="90"/>
        <v>2375000</v>
      </c>
      <c r="AK166" s="48">
        <f t="shared" si="97"/>
        <v>14875000</v>
      </c>
      <c r="AL166" s="34">
        <v>12500000</v>
      </c>
      <c r="AM166" s="47">
        <f t="shared" si="91"/>
        <v>2375000</v>
      </c>
      <c r="AN166" s="48">
        <f t="shared" si="98"/>
        <v>14875000</v>
      </c>
    </row>
    <row r="167" spans="2:40" x14ac:dyDescent="0.25">
      <c r="B167" s="77" t="s">
        <v>174</v>
      </c>
      <c r="C167" s="77"/>
      <c r="D167" s="77"/>
      <c r="E167" s="77"/>
      <c r="F167" s="20"/>
      <c r="G167" s="21"/>
      <c r="H167" s="22"/>
      <c r="I167" s="22"/>
      <c r="J167" s="22"/>
      <c r="K167" s="30">
        <f t="shared" si="24"/>
        <v>0</v>
      </c>
      <c r="L167" s="30">
        <f t="shared" si="25"/>
        <v>0</v>
      </c>
      <c r="M167" s="30">
        <f t="shared" si="26"/>
        <v>0</v>
      </c>
      <c r="N167" s="30">
        <f t="shared" si="27"/>
        <v>0</v>
      </c>
      <c r="O167" s="20"/>
      <c r="P167" s="21"/>
      <c r="Q167" s="22"/>
      <c r="R167" s="25">
        <f t="shared" si="49"/>
        <v>0</v>
      </c>
      <c r="S167" s="25">
        <f t="shared" si="50"/>
        <v>0</v>
      </c>
      <c r="T167" s="66"/>
      <c r="U167" s="66">
        <f t="shared" si="60"/>
        <v>0</v>
      </c>
      <c r="V167" s="66">
        <f t="shared" si="61"/>
        <v>0</v>
      </c>
      <c r="W167" s="20"/>
      <c r="X167" s="21"/>
      <c r="Y167" s="22"/>
      <c r="Z167" s="20"/>
      <c r="AA167" s="21"/>
      <c r="AB167" s="22"/>
      <c r="AC167" s="20"/>
      <c r="AD167" s="21"/>
      <c r="AE167" s="22"/>
      <c r="AF167" s="20"/>
      <c r="AG167" s="21"/>
      <c r="AH167" s="22"/>
      <c r="AI167" s="20"/>
      <c r="AJ167" s="21"/>
      <c r="AK167" s="22"/>
      <c r="AL167" s="42"/>
      <c r="AM167" s="21"/>
      <c r="AN167" s="22"/>
    </row>
    <row r="168" spans="2:40" ht="40.5" customHeight="1" x14ac:dyDescent="0.25">
      <c r="B168" s="43">
        <v>56</v>
      </c>
      <c r="C168" s="44" t="s">
        <v>175</v>
      </c>
      <c r="D168" s="44" t="s">
        <v>176</v>
      </c>
      <c r="E168" s="46" t="s">
        <v>14</v>
      </c>
      <c r="F168" s="31">
        <v>5500</v>
      </c>
      <c r="G168" s="47">
        <f>F168*19%</f>
        <v>1045</v>
      </c>
      <c r="H168" s="48">
        <f>F168+G168</f>
        <v>6545</v>
      </c>
      <c r="I168" s="32">
        <v>1417.28</v>
      </c>
      <c r="J168" s="33">
        <v>1545</v>
      </c>
      <c r="K168" s="30">
        <f t="shared" si="24"/>
        <v>2962.2799999999997</v>
      </c>
      <c r="L168" s="30">
        <f t="shared" si="25"/>
        <v>1481.1399999999999</v>
      </c>
      <c r="M168" s="30">
        <f t="shared" si="26"/>
        <v>102.19866</v>
      </c>
      <c r="N168" s="30">
        <f t="shared" si="27"/>
        <v>1583.3386599999999</v>
      </c>
      <c r="O168" s="31">
        <v>5500</v>
      </c>
      <c r="P168" s="47">
        <f>O168*19%</f>
        <v>1045</v>
      </c>
      <c r="Q168" s="48">
        <f t="shared" ref="Q168:Q184" si="99">O168+P168</f>
        <v>6545</v>
      </c>
      <c r="R168" s="25">
        <f t="shared" si="49"/>
        <v>8128.3386599999994</v>
      </c>
      <c r="S168" s="25">
        <f t="shared" si="50"/>
        <v>4064.1693299999997</v>
      </c>
      <c r="T168" s="66">
        <v>4064</v>
      </c>
      <c r="U168" s="66">
        <f t="shared" si="60"/>
        <v>772.16</v>
      </c>
      <c r="V168" s="66">
        <f t="shared" si="61"/>
        <v>4836.16</v>
      </c>
      <c r="W168" s="31">
        <v>5500</v>
      </c>
      <c r="X168" s="47">
        <f>W168*19%</f>
        <v>1045</v>
      </c>
      <c r="Y168" s="48">
        <f>W168+X168</f>
        <v>6545</v>
      </c>
      <c r="Z168" s="31">
        <v>5500</v>
      </c>
      <c r="AA168" s="47">
        <f>Z168*19%</f>
        <v>1045</v>
      </c>
      <c r="AB168" s="48">
        <f>Z168+AA168</f>
        <v>6545</v>
      </c>
      <c r="AC168" s="31">
        <v>5500</v>
      </c>
      <c r="AD168" s="47">
        <f>AC168*19%</f>
        <v>1045</v>
      </c>
      <c r="AE168" s="48">
        <f>AC168+AD168</f>
        <v>6545</v>
      </c>
      <c r="AF168" s="31">
        <v>5500</v>
      </c>
      <c r="AG168" s="47">
        <f>AF168*19%</f>
        <v>1045</v>
      </c>
      <c r="AH168" s="48">
        <f>AF168+AG168</f>
        <v>6545</v>
      </c>
      <c r="AI168" s="31">
        <v>5500</v>
      </c>
      <c r="AJ168" s="47">
        <f>AI168*19%</f>
        <v>1045</v>
      </c>
      <c r="AK168" s="48">
        <f>AI168+AJ168</f>
        <v>6545</v>
      </c>
      <c r="AL168" s="34">
        <v>5500</v>
      </c>
      <c r="AM168" s="47">
        <f>AL168*19%</f>
        <v>1045</v>
      </c>
      <c r="AN168" s="48">
        <f>AL168+AM168</f>
        <v>6545</v>
      </c>
    </row>
    <row r="169" spans="2:40" ht="45.75" customHeight="1" x14ac:dyDescent="0.25">
      <c r="B169" s="43">
        <v>57</v>
      </c>
      <c r="C169" s="44" t="s">
        <v>177</v>
      </c>
      <c r="D169" s="44" t="s">
        <v>176</v>
      </c>
      <c r="E169" s="46" t="s">
        <v>14</v>
      </c>
      <c r="F169" s="31">
        <v>4700</v>
      </c>
      <c r="G169" s="47">
        <f t="shared" ref="G169:G184" si="100">F169*19%</f>
        <v>893</v>
      </c>
      <c r="H169" s="48">
        <f t="shared" ref="H169:H184" si="101">F169+G169</f>
        <v>5593</v>
      </c>
      <c r="I169" s="32">
        <v>1240.1199999999999</v>
      </c>
      <c r="J169" s="33">
        <v>1352</v>
      </c>
      <c r="K169" s="30">
        <f t="shared" si="24"/>
        <v>2592.12</v>
      </c>
      <c r="L169" s="30">
        <f t="shared" si="25"/>
        <v>1296.06</v>
      </c>
      <c r="M169" s="30">
        <f t="shared" si="26"/>
        <v>89.428139999999999</v>
      </c>
      <c r="N169" s="30">
        <f t="shared" si="27"/>
        <v>1385.4881399999999</v>
      </c>
      <c r="O169" s="31">
        <v>4700</v>
      </c>
      <c r="P169" s="47">
        <f t="shared" ref="P169:P184" si="102">O169*19%</f>
        <v>893</v>
      </c>
      <c r="Q169" s="48">
        <f t="shared" si="99"/>
        <v>5593</v>
      </c>
      <c r="R169" s="25">
        <f t="shared" si="49"/>
        <v>6978.4881399999995</v>
      </c>
      <c r="S169" s="25">
        <f t="shared" si="50"/>
        <v>3489.2440699999997</v>
      </c>
      <c r="T169" s="66">
        <v>3489</v>
      </c>
      <c r="U169" s="66">
        <f t="shared" si="60"/>
        <v>662.91</v>
      </c>
      <c r="V169" s="66">
        <f t="shared" si="61"/>
        <v>4151.91</v>
      </c>
      <c r="W169" s="31">
        <v>4700</v>
      </c>
      <c r="X169" s="47">
        <f t="shared" ref="X169:X184" si="103">W169*19%</f>
        <v>893</v>
      </c>
      <c r="Y169" s="48">
        <f t="shared" ref="Y169:Y184" si="104">W169+X169</f>
        <v>5593</v>
      </c>
      <c r="Z169" s="31">
        <v>4700</v>
      </c>
      <c r="AA169" s="47">
        <f t="shared" ref="AA169:AA184" si="105">Z169*19%</f>
        <v>893</v>
      </c>
      <c r="AB169" s="48">
        <f t="shared" ref="AB169:AB184" si="106">Z169+AA169</f>
        <v>5593</v>
      </c>
      <c r="AC169" s="31">
        <v>4700</v>
      </c>
      <c r="AD169" s="47">
        <f t="shared" ref="AD169:AD184" si="107">AC169*19%</f>
        <v>893</v>
      </c>
      <c r="AE169" s="48">
        <f t="shared" ref="AE169:AE184" si="108">AC169+AD169</f>
        <v>5593</v>
      </c>
      <c r="AF169" s="31">
        <v>4700</v>
      </c>
      <c r="AG169" s="47">
        <f t="shared" ref="AG169:AG184" si="109">AF169*19%</f>
        <v>893</v>
      </c>
      <c r="AH169" s="48">
        <f t="shared" ref="AH169:AH184" si="110">AF169+AG169</f>
        <v>5593</v>
      </c>
      <c r="AI169" s="31">
        <v>4700</v>
      </c>
      <c r="AJ169" s="47">
        <f t="shared" ref="AJ169:AJ184" si="111">AI169*19%</f>
        <v>893</v>
      </c>
      <c r="AK169" s="48">
        <f t="shared" ref="AK169:AK184" si="112">AI169+AJ169</f>
        <v>5593</v>
      </c>
      <c r="AL169" s="34">
        <v>4700</v>
      </c>
      <c r="AM169" s="47">
        <f t="shared" ref="AM169:AM184" si="113">AL169*19%</f>
        <v>893</v>
      </c>
      <c r="AN169" s="48">
        <f t="shared" ref="AN169:AN184" si="114">AL169+AM169</f>
        <v>5593</v>
      </c>
    </row>
    <row r="170" spans="2:40" ht="47.25" customHeight="1" x14ac:dyDescent="0.25">
      <c r="B170" s="43">
        <v>58</v>
      </c>
      <c r="C170" s="44" t="s">
        <v>178</v>
      </c>
      <c r="D170" s="44" t="s">
        <v>176</v>
      </c>
      <c r="E170" s="46" t="s">
        <v>14</v>
      </c>
      <c r="F170" s="31">
        <v>9200</v>
      </c>
      <c r="G170" s="47">
        <f t="shared" si="100"/>
        <v>1748</v>
      </c>
      <c r="H170" s="48">
        <f t="shared" si="101"/>
        <v>10948</v>
      </c>
      <c r="I170" s="32">
        <v>3391.36</v>
      </c>
      <c r="J170" s="33">
        <v>3698</v>
      </c>
      <c r="K170" s="30">
        <f t="shared" si="24"/>
        <v>7089.3600000000006</v>
      </c>
      <c r="L170" s="30">
        <f t="shared" si="25"/>
        <v>3544.6800000000003</v>
      </c>
      <c r="M170" s="30">
        <f t="shared" si="26"/>
        <v>244.58292000000003</v>
      </c>
      <c r="N170" s="30">
        <f t="shared" si="27"/>
        <v>3789.2629200000001</v>
      </c>
      <c r="O170" s="31">
        <v>9200</v>
      </c>
      <c r="P170" s="47">
        <f t="shared" si="102"/>
        <v>1748</v>
      </c>
      <c r="Q170" s="48">
        <f t="shared" si="99"/>
        <v>10948</v>
      </c>
      <c r="R170" s="25">
        <f t="shared" si="49"/>
        <v>14737.262920000001</v>
      </c>
      <c r="S170" s="25">
        <f t="shared" si="50"/>
        <v>7368.6314600000005</v>
      </c>
      <c r="T170" s="66">
        <v>7369</v>
      </c>
      <c r="U170" s="66">
        <f t="shared" si="60"/>
        <v>1400.1100000000001</v>
      </c>
      <c r="V170" s="66">
        <f t="shared" si="61"/>
        <v>8769.11</v>
      </c>
      <c r="W170" s="31">
        <v>9200</v>
      </c>
      <c r="X170" s="47">
        <f t="shared" si="103"/>
        <v>1748</v>
      </c>
      <c r="Y170" s="48">
        <f t="shared" si="104"/>
        <v>10948</v>
      </c>
      <c r="Z170" s="31">
        <v>9200</v>
      </c>
      <c r="AA170" s="47">
        <f t="shared" si="105"/>
        <v>1748</v>
      </c>
      <c r="AB170" s="48">
        <f t="shared" si="106"/>
        <v>10948</v>
      </c>
      <c r="AC170" s="31">
        <v>9200</v>
      </c>
      <c r="AD170" s="47">
        <f t="shared" si="107"/>
        <v>1748</v>
      </c>
      <c r="AE170" s="48">
        <f t="shared" si="108"/>
        <v>10948</v>
      </c>
      <c r="AF170" s="31">
        <v>9200</v>
      </c>
      <c r="AG170" s="47">
        <f t="shared" si="109"/>
        <v>1748</v>
      </c>
      <c r="AH170" s="48">
        <f t="shared" si="110"/>
        <v>10948</v>
      </c>
      <c r="AI170" s="31">
        <v>9200</v>
      </c>
      <c r="AJ170" s="47">
        <f t="shared" si="111"/>
        <v>1748</v>
      </c>
      <c r="AK170" s="48">
        <f t="shared" si="112"/>
        <v>10948</v>
      </c>
      <c r="AL170" s="34">
        <v>9200</v>
      </c>
      <c r="AM170" s="47">
        <f t="shared" si="113"/>
        <v>1748</v>
      </c>
      <c r="AN170" s="48">
        <f t="shared" si="114"/>
        <v>10948</v>
      </c>
    </row>
    <row r="171" spans="2:40" ht="66" customHeight="1" x14ac:dyDescent="0.25">
      <c r="B171" s="43">
        <v>59</v>
      </c>
      <c r="C171" s="44" t="s">
        <v>179</v>
      </c>
      <c r="D171" s="44" t="s">
        <v>176</v>
      </c>
      <c r="E171" s="46" t="s">
        <v>14</v>
      </c>
      <c r="F171" s="31">
        <v>25000</v>
      </c>
      <c r="G171" s="47">
        <f t="shared" si="100"/>
        <v>4750</v>
      </c>
      <c r="H171" s="48">
        <f t="shared" si="101"/>
        <v>29750</v>
      </c>
      <c r="I171" s="32">
        <v>10224.700000000001</v>
      </c>
      <c r="J171" s="33">
        <v>11151</v>
      </c>
      <c r="K171" s="30">
        <f t="shared" ref="K171:K234" si="115">+J171+I171</f>
        <v>21375.7</v>
      </c>
      <c r="L171" s="30">
        <f t="shared" ref="L171:L234" si="116">+K171/2</f>
        <v>10687.85</v>
      </c>
      <c r="M171" s="30">
        <f t="shared" ref="M171:M234" si="117">+L171*6.9%</f>
        <v>737.46165000000008</v>
      </c>
      <c r="N171" s="30">
        <f t="shared" ref="N171:N234" si="118">+M171+L171</f>
        <v>11425.31165</v>
      </c>
      <c r="O171" s="31">
        <v>25000</v>
      </c>
      <c r="P171" s="47">
        <f t="shared" si="102"/>
        <v>4750</v>
      </c>
      <c r="Q171" s="48">
        <f t="shared" si="99"/>
        <v>29750</v>
      </c>
      <c r="R171" s="25">
        <f t="shared" si="49"/>
        <v>41175.311650000003</v>
      </c>
      <c r="S171" s="25">
        <f t="shared" si="50"/>
        <v>20587.655825000002</v>
      </c>
      <c r="T171" s="66">
        <v>20588</v>
      </c>
      <c r="U171" s="66">
        <f t="shared" si="60"/>
        <v>3911.7200000000003</v>
      </c>
      <c r="V171" s="66">
        <f t="shared" si="61"/>
        <v>24499.72</v>
      </c>
      <c r="W171" s="31">
        <v>25000</v>
      </c>
      <c r="X171" s="47">
        <f t="shared" si="103"/>
        <v>4750</v>
      </c>
      <c r="Y171" s="48">
        <f t="shared" si="104"/>
        <v>29750</v>
      </c>
      <c r="Z171" s="31">
        <v>25000</v>
      </c>
      <c r="AA171" s="47">
        <f t="shared" si="105"/>
        <v>4750</v>
      </c>
      <c r="AB171" s="48">
        <f t="shared" si="106"/>
        <v>29750</v>
      </c>
      <c r="AC171" s="31">
        <v>25000</v>
      </c>
      <c r="AD171" s="47">
        <f t="shared" si="107"/>
        <v>4750</v>
      </c>
      <c r="AE171" s="48">
        <f t="shared" si="108"/>
        <v>29750</v>
      </c>
      <c r="AF171" s="31">
        <v>25000</v>
      </c>
      <c r="AG171" s="47">
        <f t="shared" si="109"/>
        <v>4750</v>
      </c>
      <c r="AH171" s="48">
        <f t="shared" si="110"/>
        <v>29750</v>
      </c>
      <c r="AI171" s="31">
        <v>25000</v>
      </c>
      <c r="AJ171" s="47">
        <f t="shared" si="111"/>
        <v>4750</v>
      </c>
      <c r="AK171" s="48">
        <f t="shared" si="112"/>
        <v>29750</v>
      </c>
      <c r="AL171" s="34">
        <v>25000</v>
      </c>
      <c r="AM171" s="47">
        <f t="shared" si="113"/>
        <v>4750</v>
      </c>
      <c r="AN171" s="48">
        <f t="shared" si="114"/>
        <v>29750</v>
      </c>
    </row>
    <row r="172" spans="2:40" ht="48" customHeight="1" x14ac:dyDescent="0.25">
      <c r="B172" s="43">
        <v>60</v>
      </c>
      <c r="C172" s="44" t="s">
        <v>180</v>
      </c>
      <c r="D172" s="44" t="s">
        <v>176</v>
      </c>
      <c r="E172" s="46" t="s">
        <v>14</v>
      </c>
      <c r="F172" s="31">
        <v>22500</v>
      </c>
      <c r="G172" s="47">
        <f t="shared" si="100"/>
        <v>4275</v>
      </c>
      <c r="H172" s="48">
        <f t="shared" si="101"/>
        <v>26775</v>
      </c>
      <c r="I172" s="32">
        <v>11712.85</v>
      </c>
      <c r="J172" s="33">
        <v>12774</v>
      </c>
      <c r="K172" s="30">
        <f t="shared" si="115"/>
        <v>24486.85</v>
      </c>
      <c r="L172" s="30">
        <f t="shared" si="116"/>
        <v>12243.424999999999</v>
      </c>
      <c r="M172" s="30">
        <f t="shared" si="117"/>
        <v>844.79632500000002</v>
      </c>
      <c r="N172" s="30">
        <f t="shared" si="118"/>
        <v>13088.221324999999</v>
      </c>
      <c r="O172" s="31">
        <v>22500</v>
      </c>
      <c r="P172" s="47">
        <f t="shared" si="102"/>
        <v>4275</v>
      </c>
      <c r="Q172" s="48">
        <f t="shared" si="99"/>
        <v>26775</v>
      </c>
      <c r="R172" s="25">
        <f t="shared" si="49"/>
        <v>39863.221324999999</v>
      </c>
      <c r="S172" s="25">
        <f t="shared" si="50"/>
        <v>19931.610662499999</v>
      </c>
      <c r="T172" s="66">
        <v>19932</v>
      </c>
      <c r="U172" s="66">
        <f t="shared" si="60"/>
        <v>3787.08</v>
      </c>
      <c r="V172" s="66">
        <f t="shared" si="61"/>
        <v>23719.08</v>
      </c>
      <c r="W172" s="31">
        <v>22500</v>
      </c>
      <c r="X172" s="47">
        <f t="shared" si="103"/>
        <v>4275</v>
      </c>
      <c r="Y172" s="48">
        <f t="shared" si="104"/>
        <v>26775</v>
      </c>
      <c r="Z172" s="31">
        <v>22500</v>
      </c>
      <c r="AA172" s="47">
        <f t="shared" si="105"/>
        <v>4275</v>
      </c>
      <c r="AB172" s="48">
        <f t="shared" si="106"/>
        <v>26775</v>
      </c>
      <c r="AC172" s="31">
        <v>22500</v>
      </c>
      <c r="AD172" s="47">
        <f t="shared" si="107"/>
        <v>4275</v>
      </c>
      <c r="AE172" s="48">
        <f t="shared" si="108"/>
        <v>26775</v>
      </c>
      <c r="AF172" s="31">
        <v>22500</v>
      </c>
      <c r="AG172" s="47">
        <f t="shared" si="109"/>
        <v>4275</v>
      </c>
      <c r="AH172" s="48">
        <f t="shared" si="110"/>
        <v>26775</v>
      </c>
      <c r="AI172" s="31">
        <v>22500</v>
      </c>
      <c r="AJ172" s="47">
        <f t="shared" si="111"/>
        <v>4275</v>
      </c>
      <c r="AK172" s="48">
        <f t="shared" si="112"/>
        <v>26775</v>
      </c>
      <c r="AL172" s="34">
        <v>22500</v>
      </c>
      <c r="AM172" s="47">
        <f t="shared" si="113"/>
        <v>4275</v>
      </c>
      <c r="AN172" s="48">
        <f t="shared" si="114"/>
        <v>26775</v>
      </c>
    </row>
    <row r="173" spans="2:40" ht="66" customHeight="1" x14ac:dyDescent="0.25">
      <c r="B173" s="43">
        <v>61</v>
      </c>
      <c r="C173" s="44" t="s">
        <v>181</v>
      </c>
      <c r="D173" s="44" t="s">
        <v>176</v>
      </c>
      <c r="E173" s="46" t="s">
        <v>14</v>
      </c>
      <c r="F173" s="31">
        <v>27000</v>
      </c>
      <c r="G173" s="47">
        <f t="shared" si="100"/>
        <v>5130</v>
      </c>
      <c r="H173" s="48">
        <f t="shared" si="101"/>
        <v>32130</v>
      </c>
      <c r="I173" s="32">
        <v>11464.82</v>
      </c>
      <c r="J173" s="33">
        <v>12502</v>
      </c>
      <c r="K173" s="30">
        <f t="shared" si="115"/>
        <v>23966.82</v>
      </c>
      <c r="L173" s="30">
        <f t="shared" si="116"/>
        <v>11983.41</v>
      </c>
      <c r="M173" s="30">
        <f t="shared" si="117"/>
        <v>826.85529000000008</v>
      </c>
      <c r="N173" s="30">
        <f t="shared" si="118"/>
        <v>12810.265289999999</v>
      </c>
      <c r="O173" s="31">
        <v>27000</v>
      </c>
      <c r="P173" s="47">
        <f t="shared" si="102"/>
        <v>5130</v>
      </c>
      <c r="Q173" s="48">
        <f t="shared" si="99"/>
        <v>32130</v>
      </c>
      <c r="R173" s="25">
        <f t="shared" si="49"/>
        <v>44940.265289999996</v>
      </c>
      <c r="S173" s="25">
        <f t="shared" si="50"/>
        <v>22470.132644999998</v>
      </c>
      <c r="T173" s="66">
        <v>22470</v>
      </c>
      <c r="U173" s="66">
        <f t="shared" si="60"/>
        <v>4269.3</v>
      </c>
      <c r="V173" s="66">
        <f t="shared" si="61"/>
        <v>26739.3</v>
      </c>
      <c r="W173" s="31">
        <v>27000</v>
      </c>
      <c r="X173" s="47">
        <f t="shared" si="103"/>
        <v>5130</v>
      </c>
      <c r="Y173" s="48">
        <f t="shared" si="104"/>
        <v>32130</v>
      </c>
      <c r="Z173" s="31">
        <v>27000</v>
      </c>
      <c r="AA173" s="47">
        <f t="shared" si="105"/>
        <v>5130</v>
      </c>
      <c r="AB173" s="48">
        <f t="shared" si="106"/>
        <v>32130</v>
      </c>
      <c r="AC173" s="31">
        <v>27000</v>
      </c>
      <c r="AD173" s="47">
        <f t="shared" si="107"/>
        <v>5130</v>
      </c>
      <c r="AE173" s="48">
        <f t="shared" si="108"/>
        <v>32130</v>
      </c>
      <c r="AF173" s="31">
        <v>27000</v>
      </c>
      <c r="AG173" s="47">
        <f t="shared" si="109"/>
        <v>5130</v>
      </c>
      <c r="AH173" s="48">
        <f t="shared" si="110"/>
        <v>32130</v>
      </c>
      <c r="AI173" s="31">
        <v>27000</v>
      </c>
      <c r="AJ173" s="47">
        <f t="shared" si="111"/>
        <v>5130</v>
      </c>
      <c r="AK173" s="48">
        <f t="shared" si="112"/>
        <v>32130</v>
      </c>
      <c r="AL173" s="34">
        <v>27000</v>
      </c>
      <c r="AM173" s="47">
        <f t="shared" si="113"/>
        <v>5130</v>
      </c>
      <c r="AN173" s="48">
        <f t="shared" si="114"/>
        <v>32130</v>
      </c>
    </row>
    <row r="174" spans="2:40" ht="56.25" customHeight="1" x14ac:dyDescent="0.25">
      <c r="B174" s="43">
        <v>62</v>
      </c>
      <c r="C174" s="44" t="s">
        <v>182</v>
      </c>
      <c r="D174" s="44" t="s">
        <v>176</v>
      </c>
      <c r="E174" s="46" t="s">
        <v>14</v>
      </c>
      <c r="F174" s="31">
        <v>24000</v>
      </c>
      <c r="G174" s="47">
        <f t="shared" si="100"/>
        <v>4560</v>
      </c>
      <c r="H174" s="48">
        <f t="shared" si="101"/>
        <v>28560</v>
      </c>
      <c r="I174" s="32">
        <v>5051.6099999999997</v>
      </c>
      <c r="J174" s="33">
        <v>5509</v>
      </c>
      <c r="K174" s="30">
        <f t="shared" si="115"/>
        <v>10560.61</v>
      </c>
      <c r="L174" s="30">
        <f t="shared" si="116"/>
        <v>5280.3050000000003</v>
      </c>
      <c r="M174" s="30">
        <f t="shared" si="117"/>
        <v>364.34104500000007</v>
      </c>
      <c r="N174" s="30">
        <f t="shared" si="118"/>
        <v>5644.6460450000004</v>
      </c>
      <c r="O174" s="31">
        <v>24000</v>
      </c>
      <c r="P174" s="47">
        <f t="shared" si="102"/>
        <v>4560</v>
      </c>
      <c r="Q174" s="48">
        <f t="shared" si="99"/>
        <v>28560</v>
      </c>
      <c r="R174" s="25">
        <f t="shared" si="49"/>
        <v>34204.646045000001</v>
      </c>
      <c r="S174" s="25">
        <f t="shared" si="50"/>
        <v>17102.323022500001</v>
      </c>
      <c r="T174" s="66">
        <v>17102</v>
      </c>
      <c r="U174" s="66">
        <f t="shared" si="60"/>
        <v>3249.38</v>
      </c>
      <c r="V174" s="66">
        <f t="shared" si="61"/>
        <v>20351.38</v>
      </c>
      <c r="W174" s="31">
        <v>24000</v>
      </c>
      <c r="X174" s="47">
        <f t="shared" si="103"/>
        <v>4560</v>
      </c>
      <c r="Y174" s="48">
        <f t="shared" si="104"/>
        <v>28560</v>
      </c>
      <c r="Z174" s="31">
        <v>24000</v>
      </c>
      <c r="AA174" s="47">
        <f t="shared" si="105"/>
        <v>4560</v>
      </c>
      <c r="AB174" s="48">
        <f t="shared" si="106"/>
        <v>28560</v>
      </c>
      <c r="AC174" s="31">
        <v>24000</v>
      </c>
      <c r="AD174" s="47">
        <f t="shared" si="107"/>
        <v>4560</v>
      </c>
      <c r="AE174" s="48">
        <f t="shared" si="108"/>
        <v>28560</v>
      </c>
      <c r="AF174" s="31">
        <v>24000</v>
      </c>
      <c r="AG174" s="47">
        <f t="shared" si="109"/>
        <v>4560</v>
      </c>
      <c r="AH174" s="48">
        <f t="shared" si="110"/>
        <v>28560</v>
      </c>
      <c r="AI174" s="31">
        <v>24000</v>
      </c>
      <c r="AJ174" s="47">
        <f t="shared" si="111"/>
        <v>4560</v>
      </c>
      <c r="AK174" s="48">
        <f t="shared" si="112"/>
        <v>28560</v>
      </c>
      <c r="AL174" s="34">
        <v>24000</v>
      </c>
      <c r="AM174" s="47">
        <f t="shared" si="113"/>
        <v>4560</v>
      </c>
      <c r="AN174" s="48">
        <f t="shared" si="114"/>
        <v>28560</v>
      </c>
    </row>
    <row r="175" spans="2:40" ht="51.75" customHeight="1" x14ac:dyDescent="0.25">
      <c r="B175" s="43">
        <v>63</v>
      </c>
      <c r="C175" s="44" t="s">
        <v>183</v>
      </c>
      <c r="D175" s="44" t="s">
        <v>176</v>
      </c>
      <c r="E175" s="46" t="s">
        <v>14</v>
      </c>
      <c r="F175" s="31">
        <v>30000</v>
      </c>
      <c r="G175" s="47">
        <f t="shared" si="100"/>
        <v>5700</v>
      </c>
      <c r="H175" s="48">
        <f t="shared" si="101"/>
        <v>35700</v>
      </c>
      <c r="I175" s="32">
        <v>6066.99</v>
      </c>
      <c r="J175" s="33">
        <v>6617</v>
      </c>
      <c r="K175" s="30">
        <f t="shared" si="115"/>
        <v>12683.99</v>
      </c>
      <c r="L175" s="30">
        <f t="shared" si="116"/>
        <v>6341.9949999999999</v>
      </c>
      <c r="M175" s="30">
        <f t="shared" si="117"/>
        <v>437.59765500000003</v>
      </c>
      <c r="N175" s="30">
        <f t="shared" si="118"/>
        <v>6779.5926550000004</v>
      </c>
      <c r="O175" s="31">
        <v>30000</v>
      </c>
      <c r="P175" s="47">
        <f t="shared" si="102"/>
        <v>5700</v>
      </c>
      <c r="Q175" s="48">
        <f t="shared" si="99"/>
        <v>35700</v>
      </c>
      <c r="R175" s="25">
        <f t="shared" si="49"/>
        <v>42479.592655</v>
      </c>
      <c r="S175" s="25">
        <f t="shared" si="50"/>
        <v>21239.7963275</v>
      </c>
      <c r="T175" s="66">
        <v>21240</v>
      </c>
      <c r="U175" s="66">
        <f t="shared" si="60"/>
        <v>4035.6</v>
      </c>
      <c r="V175" s="66">
        <f t="shared" si="61"/>
        <v>25275.599999999999</v>
      </c>
      <c r="W175" s="31">
        <v>30000</v>
      </c>
      <c r="X175" s="47">
        <f t="shared" si="103"/>
        <v>5700</v>
      </c>
      <c r="Y175" s="48">
        <f t="shared" si="104"/>
        <v>35700</v>
      </c>
      <c r="Z175" s="31">
        <v>30000</v>
      </c>
      <c r="AA175" s="47">
        <f t="shared" si="105"/>
        <v>5700</v>
      </c>
      <c r="AB175" s="48">
        <f t="shared" si="106"/>
        <v>35700</v>
      </c>
      <c r="AC175" s="31">
        <v>30000</v>
      </c>
      <c r="AD175" s="47">
        <f t="shared" si="107"/>
        <v>5700</v>
      </c>
      <c r="AE175" s="48">
        <f t="shared" si="108"/>
        <v>35700</v>
      </c>
      <c r="AF175" s="31">
        <v>30000</v>
      </c>
      <c r="AG175" s="47">
        <f t="shared" si="109"/>
        <v>5700</v>
      </c>
      <c r="AH175" s="48">
        <f t="shared" si="110"/>
        <v>35700</v>
      </c>
      <c r="AI175" s="31">
        <v>30000</v>
      </c>
      <c r="AJ175" s="47">
        <f t="shared" si="111"/>
        <v>5700</v>
      </c>
      <c r="AK175" s="48">
        <f t="shared" si="112"/>
        <v>35700</v>
      </c>
      <c r="AL175" s="34">
        <v>30000</v>
      </c>
      <c r="AM175" s="47">
        <f t="shared" si="113"/>
        <v>5700</v>
      </c>
      <c r="AN175" s="48">
        <f t="shared" si="114"/>
        <v>35700</v>
      </c>
    </row>
    <row r="176" spans="2:40" ht="48.75" customHeight="1" x14ac:dyDescent="0.25">
      <c r="B176" s="43">
        <v>65</v>
      </c>
      <c r="C176" s="44" t="s">
        <v>184</v>
      </c>
      <c r="D176" s="44" t="s">
        <v>176</v>
      </c>
      <c r="E176" s="46" t="s">
        <v>14</v>
      </c>
      <c r="F176" s="31">
        <v>35000</v>
      </c>
      <c r="G176" s="47">
        <f t="shared" si="100"/>
        <v>6650</v>
      </c>
      <c r="H176" s="48">
        <f t="shared" si="101"/>
        <v>41650</v>
      </c>
      <c r="I176" s="32">
        <v>7364.82</v>
      </c>
      <c r="J176" s="33">
        <v>8031</v>
      </c>
      <c r="K176" s="30">
        <f t="shared" si="115"/>
        <v>15395.82</v>
      </c>
      <c r="L176" s="30">
        <f t="shared" si="116"/>
        <v>7697.91</v>
      </c>
      <c r="M176" s="30">
        <f t="shared" si="117"/>
        <v>531.15579000000002</v>
      </c>
      <c r="N176" s="30">
        <f t="shared" si="118"/>
        <v>8229.0657900000006</v>
      </c>
      <c r="O176" s="31">
        <v>35000</v>
      </c>
      <c r="P176" s="47">
        <f t="shared" si="102"/>
        <v>6650</v>
      </c>
      <c r="Q176" s="48">
        <f t="shared" si="99"/>
        <v>41650</v>
      </c>
      <c r="R176" s="25">
        <f t="shared" si="49"/>
        <v>49879.065790000001</v>
      </c>
      <c r="S176" s="25">
        <f t="shared" si="50"/>
        <v>24939.532895</v>
      </c>
      <c r="T176" s="66">
        <v>24940</v>
      </c>
      <c r="U176" s="66">
        <f t="shared" si="60"/>
        <v>4738.6000000000004</v>
      </c>
      <c r="V176" s="66">
        <f t="shared" si="61"/>
        <v>29678.6</v>
      </c>
      <c r="W176" s="31">
        <v>35000</v>
      </c>
      <c r="X176" s="47">
        <f t="shared" si="103"/>
        <v>6650</v>
      </c>
      <c r="Y176" s="48">
        <f t="shared" si="104"/>
        <v>41650</v>
      </c>
      <c r="Z176" s="31">
        <v>35000</v>
      </c>
      <c r="AA176" s="47">
        <f t="shared" si="105"/>
        <v>6650</v>
      </c>
      <c r="AB176" s="48">
        <f t="shared" si="106"/>
        <v>41650</v>
      </c>
      <c r="AC176" s="31">
        <v>35000</v>
      </c>
      <c r="AD176" s="47">
        <f t="shared" si="107"/>
        <v>6650</v>
      </c>
      <c r="AE176" s="48">
        <f t="shared" si="108"/>
        <v>41650</v>
      </c>
      <c r="AF176" s="31">
        <v>35000</v>
      </c>
      <c r="AG176" s="47">
        <f t="shared" si="109"/>
        <v>6650</v>
      </c>
      <c r="AH176" s="48">
        <f t="shared" si="110"/>
        <v>41650</v>
      </c>
      <c r="AI176" s="31">
        <v>35000</v>
      </c>
      <c r="AJ176" s="47">
        <f t="shared" si="111"/>
        <v>6650</v>
      </c>
      <c r="AK176" s="48">
        <f t="shared" si="112"/>
        <v>41650</v>
      </c>
      <c r="AL176" s="34">
        <v>35000</v>
      </c>
      <c r="AM176" s="47">
        <f t="shared" si="113"/>
        <v>6650</v>
      </c>
      <c r="AN176" s="48">
        <f t="shared" si="114"/>
        <v>41650</v>
      </c>
    </row>
    <row r="177" spans="2:40" ht="52.5" customHeight="1" x14ac:dyDescent="0.25">
      <c r="B177" s="43">
        <v>65</v>
      </c>
      <c r="C177" s="44" t="s">
        <v>185</v>
      </c>
      <c r="D177" s="44" t="s">
        <v>176</v>
      </c>
      <c r="E177" s="46" t="s">
        <v>14</v>
      </c>
      <c r="F177" s="31">
        <v>48000</v>
      </c>
      <c r="G177" s="47">
        <f t="shared" si="100"/>
        <v>9120</v>
      </c>
      <c r="H177" s="48">
        <f t="shared" si="101"/>
        <v>57120</v>
      </c>
      <c r="I177" s="32">
        <v>12755.56</v>
      </c>
      <c r="J177" s="33">
        <v>13910</v>
      </c>
      <c r="K177" s="30">
        <f t="shared" si="115"/>
        <v>26665.559999999998</v>
      </c>
      <c r="L177" s="30">
        <f t="shared" si="116"/>
        <v>13332.779999999999</v>
      </c>
      <c r="M177" s="30">
        <f t="shared" si="117"/>
        <v>919.96181999999999</v>
      </c>
      <c r="N177" s="30">
        <f t="shared" si="118"/>
        <v>14252.741819999999</v>
      </c>
      <c r="O177" s="31">
        <v>48000</v>
      </c>
      <c r="P177" s="47">
        <f t="shared" si="102"/>
        <v>9120</v>
      </c>
      <c r="Q177" s="48">
        <f t="shared" si="99"/>
        <v>57120</v>
      </c>
      <c r="R177" s="25">
        <f t="shared" si="49"/>
        <v>71372.741819999996</v>
      </c>
      <c r="S177" s="25">
        <f t="shared" si="50"/>
        <v>35686.370909999998</v>
      </c>
      <c r="T177" s="66">
        <v>35686</v>
      </c>
      <c r="U177" s="66">
        <f t="shared" si="60"/>
        <v>6780.34</v>
      </c>
      <c r="V177" s="66">
        <f t="shared" si="61"/>
        <v>42466.34</v>
      </c>
      <c r="W177" s="31">
        <v>48000</v>
      </c>
      <c r="X177" s="47">
        <f t="shared" si="103"/>
        <v>9120</v>
      </c>
      <c r="Y177" s="48">
        <f t="shared" si="104"/>
        <v>57120</v>
      </c>
      <c r="Z177" s="31">
        <v>48000</v>
      </c>
      <c r="AA177" s="47">
        <f t="shared" si="105"/>
        <v>9120</v>
      </c>
      <c r="AB177" s="48">
        <f t="shared" si="106"/>
        <v>57120</v>
      </c>
      <c r="AC177" s="31">
        <v>48000</v>
      </c>
      <c r="AD177" s="47">
        <f t="shared" si="107"/>
        <v>9120</v>
      </c>
      <c r="AE177" s="48">
        <f t="shared" si="108"/>
        <v>57120</v>
      </c>
      <c r="AF177" s="31">
        <v>48000</v>
      </c>
      <c r="AG177" s="47">
        <f t="shared" si="109"/>
        <v>9120</v>
      </c>
      <c r="AH177" s="48">
        <f t="shared" si="110"/>
        <v>57120</v>
      </c>
      <c r="AI177" s="31">
        <v>48000</v>
      </c>
      <c r="AJ177" s="47">
        <f t="shared" si="111"/>
        <v>9120</v>
      </c>
      <c r="AK177" s="48">
        <f t="shared" si="112"/>
        <v>57120</v>
      </c>
      <c r="AL177" s="34">
        <v>48000</v>
      </c>
      <c r="AM177" s="47">
        <f t="shared" si="113"/>
        <v>9120</v>
      </c>
      <c r="AN177" s="48">
        <f t="shared" si="114"/>
        <v>57120</v>
      </c>
    </row>
    <row r="178" spans="2:40" ht="37.5" customHeight="1" x14ac:dyDescent="0.25">
      <c r="B178" s="43">
        <v>66</v>
      </c>
      <c r="C178" s="44" t="s">
        <v>186</v>
      </c>
      <c r="D178" s="44" t="s">
        <v>176</v>
      </c>
      <c r="E178" s="46" t="s">
        <v>14</v>
      </c>
      <c r="F178" s="31">
        <v>55000</v>
      </c>
      <c r="G178" s="47">
        <f t="shared" si="100"/>
        <v>10450</v>
      </c>
      <c r="H178" s="48">
        <f t="shared" si="101"/>
        <v>65450</v>
      </c>
      <c r="I178" s="32">
        <v>18500.63</v>
      </c>
      <c r="J178" s="33">
        <v>20176</v>
      </c>
      <c r="K178" s="30">
        <f t="shared" si="115"/>
        <v>38676.630000000005</v>
      </c>
      <c r="L178" s="30">
        <f t="shared" si="116"/>
        <v>19338.315000000002</v>
      </c>
      <c r="M178" s="30">
        <f t="shared" si="117"/>
        <v>1334.3437350000004</v>
      </c>
      <c r="N178" s="30">
        <f t="shared" si="118"/>
        <v>20672.658735000005</v>
      </c>
      <c r="O178" s="31">
        <v>55000</v>
      </c>
      <c r="P178" s="47">
        <f t="shared" si="102"/>
        <v>10450</v>
      </c>
      <c r="Q178" s="48">
        <f t="shared" si="99"/>
        <v>65450</v>
      </c>
      <c r="R178" s="25">
        <f t="shared" si="49"/>
        <v>86122.658735000005</v>
      </c>
      <c r="S178" s="25">
        <f t="shared" si="50"/>
        <v>43061.329367500002</v>
      </c>
      <c r="T178" s="66">
        <v>43061</v>
      </c>
      <c r="U178" s="66">
        <f t="shared" si="60"/>
        <v>8181.59</v>
      </c>
      <c r="V178" s="66">
        <f t="shared" si="61"/>
        <v>51242.59</v>
      </c>
      <c r="W178" s="31">
        <v>55000</v>
      </c>
      <c r="X178" s="47">
        <f t="shared" si="103"/>
        <v>10450</v>
      </c>
      <c r="Y178" s="48">
        <f t="shared" si="104"/>
        <v>65450</v>
      </c>
      <c r="Z178" s="31">
        <v>55000</v>
      </c>
      <c r="AA178" s="47">
        <f t="shared" si="105"/>
        <v>10450</v>
      </c>
      <c r="AB178" s="48">
        <f t="shared" si="106"/>
        <v>65450</v>
      </c>
      <c r="AC178" s="31">
        <v>55000</v>
      </c>
      <c r="AD178" s="47">
        <f t="shared" si="107"/>
        <v>10450</v>
      </c>
      <c r="AE178" s="48">
        <f t="shared" si="108"/>
        <v>65450</v>
      </c>
      <c r="AF178" s="31">
        <v>55000</v>
      </c>
      <c r="AG178" s="47">
        <f t="shared" si="109"/>
        <v>10450</v>
      </c>
      <c r="AH178" s="48">
        <f t="shared" si="110"/>
        <v>65450</v>
      </c>
      <c r="AI178" s="31">
        <v>55000</v>
      </c>
      <c r="AJ178" s="47">
        <f t="shared" si="111"/>
        <v>10450</v>
      </c>
      <c r="AK178" s="48">
        <f t="shared" si="112"/>
        <v>65450</v>
      </c>
      <c r="AL178" s="34">
        <v>55000</v>
      </c>
      <c r="AM178" s="47">
        <f t="shared" si="113"/>
        <v>10450</v>
      </c>
      <c r="AN178" s="48">
        <f t="shared" si="114"/>
        <v>65450</v>
      </c>
    </row>
    <row r="179" spans="2:40" ht="57" customHeight="1" x14ac:dyDescent="0.25">
      <c r="B179" s="43">
        <v>67</v>
      </c>
      <c r="C179" s="44" t="s">
        <v>187</v>
      </c>
      <c r="D179" s="44" t="s">
        <v>176</v>
      </c>
      <c r="E179" s="46" t="s">
        <v>14</v>
      </c>
      <c r="F179" s="31">
        <v>80000</v>
      </c>
      <c r="G179" s="47">
        <f t="shared" si="100"/>
        <v>15200</v>
      </c>
      <c r="H179" s="48">
        <f t="shared" si="101"/>
        <v>95200</v>
      </c>
      <c r="I179" s="32">
        <v>29838.9</v>
      </c>
      <c r="J179" s="33">
        <v>32542</v>
      </c>
      <c r="K179" s="30">
        <f t="shared" si="115"/>
        <v>62380.9</v>
      </c>
      <c r="L179" s="30">
        <f t="shared" si="116"/>
        <v>31190.45</v>
      </c>
      <c r="M179" s="30">
        <f t="shared" si="117"/>
        <v>2152.1410500000002</v>
      </c>
      <c r="N179" s="30">
        <f t="shared" si="118"/>
        <v>33342.591050000003</v>
      </c>
      <c r="O179" s="31">
        <v>80000</v>
      </c>
      <c r="P179" s="47">
        <f t="shared" si="102"/>
        <v>15200</v>
      </c>
      <c r="Q179" s="48">
        <f t="shared" si="99"/>
        <v>95200</v>
      </c>
      <c r="R179" s="25">
        <f t="shared" si="49"/>
        <v>128542.59105</v>
      </c>
      <c r="S179" s="25">
        <f t="shared" si="50"/>
        <v>64271.295525000001</v>
      </c>
      <c r="T179" s="66">
        <v>64271</v>
      </c>
      <c r="U179" s="66">
        <f t="shared" si="60"/>
        <v>12211.49</v>
      </c>
      <c r="V179" s="66">
        <f t="shared" si="61"/>
        <v>76482.490000000005</v>
      </c>
      <c r="W179" s="31">
        <v>80000</v>
      </c>
      <c r="X179" s="47">
        <f t="shared" si="103"/>
        <v>15200</v>
      </c>
      <c r="Y179" s="48">
        <f t="shared" si="104"/>
        <v>95200</v>
      </c>
      <c r="Z179" s="31">
        <v>80000</v>
      </c>
      <c r="AA179" s="47">
        <f t="shared" si="105"/>
        <v>15200</v>
      </c>
      <c r="AB179" s="48">
        <f t="shared" si="106"/>
        <v>95200</v>
      </c>
      <c r="AC179" s="31">
        <v>80000</v>
      </c>
      <c r="AD179" s="47">
        <f t="shared" si="107"/>
        <v>15200</v>
      </c>
      <c r="AE179" s="48">
        <f t="shared" si="108"/>
        <v>95200</v>
      </c>
      <c r="AF179" s="31">
        <v>80000</v>
      </c>
      <c r="AG179" s="47">
        <f t="shared" si="109"/>
        <v>15200</v>
      </c>
      <c r="AH179" s="48">
        <f t="shared" si="110"/>
        <v>95200</v>
      </c>
      <c r="AI179" s="31">
        <v>80000</v>
      </c>
      <c r="AJ179" s="47">
        <f t="shared" si="111"/>
        <v>15200</v>
      </c>
      <c r="AK179" s="48">
        <f t="shared" si="112"/>
        <v>95200</v>
      </c>
      <c r="AL179" s="34">
        <v>80000</v>
      </c>
      <c r="AM179" s="47">
        <f t="shared" si="113"/>
        <v>15200</v>
      </c>
      <c r="AN179" s="48">
        <f t="shared" si="114"/>
        <v>95200</v>
      </c>
    </row>
    <row r="180" spans="2:40" ht="61.5" customHeight="1" x14ac:dyDescent="0.25">
      <c r="B180" s="43">
        <v>68</v>
      </c>
      <c r="C180" s="44" t="s">
        <v>188</v>
      </c>
      <c r="D180" s="44" t="s">
        <v>176</v>
      </c>
      <c r="E180" s="46" t="s">
        <v>14</v>
      </c>
      <c r="F180" s="31">
        <v>83000</v>
      </c>
      <c r="G180" s="47">
        <f t="shared" si="100"/>
        <v>15770</v>
      </c>
      <c r="H180" s="48">
        <f t="shared" si="101"/>
        <v>98770</v>
      </c>
      <c r="I180" s="32">
        <v>28472.240000000002</v>
      </c>
      <c r="J180" s="33">
        <v>31051</v>
      </c>
      <c r="K180" s="30">
        <f t="shared" si="115"/>
        <v>59523.240000000005</v>
      </c>
      <c r="L180" s="30">
        <f t="shared" si="116"/>
        <v>29761.620000000003</v>
      </c>
      <c r="M180" s="30">
        <f t="shared" si="117"/>
        <v>2053.5517800000002</v>
      </c>
      <c r="N180" s="30">
        <f t="shared" si="118"/>
        <v>31815.171780000004</v>
      </c>
      <c r="O180" s="31">
        <v>83000</v>
      </c>
      <c r="P180" s="47">
        <f t="shared" si="102"/>
        <v>15770</v>
      </c>
      <c r="Q180" s="48">
        <f t="shared" si="99"/>
        <v>98770</v>
      </c>
      <c r="R180" s="25">
        <f t="shared" si="49"/>
        <v>130585.17178</v>
      </c>
      <c r="S180" s="25">
        <f t="shared" si="50"/>
        <v>65292.585890000002</v>
      </c>
      <c r="T180" s="66">
        <v>65293</v>
      </c>
      <c r="U180" s="66">
        <f t="shared" si="60"/>
        <v>12405.67</v>
      </c>
      <c r="V180" s="66">
        <f t="shared" si="61"/>
        <v>77698.67</v>
      </c>
      <c r="W180" s="31">
        <v>83000</v>
      </c>
      <c r="X180" s="47">
        <f t="shared" si="103"/>
        <v>15770</v>
      </c>
      <c r="Y180" s="48">
        <f t="shared" si="104"/>
        <v>98770</v>
      </c>
      <c r="Z180" s="31">
        <v>83000</v>
      </c>
      <c r="AA180" s="47">
        <f t="shared" si="105"/>
        <v>15770</v>
      </c>
      <c r="AB180" s="48">
        <f t="shared" si="106"/>
        <v>98770</v>
      </c>
      <c r="AC180" s="31">
        <v>83000</v>
      </c>
      <c r="AD180" s="47">
        <f t="shared" si="107"/>
        <v>15770</v>
      </c>
      <c r="AE180" s="48">
        <f t="shared" si="108"/>
        <v>98770</v>
      </c>
      <c r="AF180" s="31">
        <v>83000</v>
      </c>
      <c r="AG180" s="47">
        <f t="shared" si="109"/>
        <v>15770</v>
      </c>
      <c r="AH180" s="48">
        <f t="shared" si="110"/>
        <v>98770</v>
      </c>
      <c r="AI180" s="31">
        <v>83000</v>
      </c>
      <c r="AJ180" s="47">
        <f t="shared" si="111"/>
        <v>15770</v>
      </c>
      <c r="AK180" s="48">
        <f t="shared" si="112"/>
        <v>98770</v>
      </c>
      <c r="AL180" s="34">
        <v>83000</v>
      </c>
      <c r="AM180" s="47">
        <f t="shared" si="113"/>
        <v>15770</v>
      </c>
      <c r="AN180" s="48">
        <f t="shared" si="114"/>
        <v>98770</v>
      </c>
    </row>
    <row r="181" spans="2:40" ht="48.75" customHeight="1" x14ac:dyDescent="0.25">
      <c r="B181" s="43">
        <v>69</v>
      </c>
      <c r="C181" s="44" t="s">
        <v>189</v>
      </c>
      <c r="D181" s="44" t="s">
        <v>176</v>
      </c>
      <c r="E181" s="46" t="s">
        <v>14</v>
      </c>
      <c r="F181" s="31">
        <v>95000</v>
      </c>
      <c r="G181" s="47">
        <f t="shared" si="100"/>
        <v>18050</v>
      </c>
      <c r="H181" s="48">
        <f t="shared" si="101"/>
        <v>113050</v>
      </c>
      <c r="I181" s="32">
        <v>41658.050000000003</v>
      </c>
      <c r="J181" s="33">
        <v>45431</v>
      </c>
      <c r="K181" s="30">
        <f t="shared" si="115"/>
        <v>87089.05</v>
      </c>
      <c r="L181" s="30">
        <f t="shared" si="116"/>
        <v>43544.525000000001</v>
      </c>
      <c r="M181" s="30">
        <f t="shared" si="117"/>
        <v>3004.5722250000003</v>
      </c>
      <c r="N181" s="30">
        <f t="shared" si="118"/>
        <v>46549.097225000005</v>
      </c>
      <c r="O181" s="31">
        <v>95000</v>
      </c>
      <c r="P181" s="47">
        <f t="shared" si="102"/>
        <v>18050</v>
      </c>
      <c r="Q181" s="48">
        <f t="shared" si="99"/>
        <v>113050</v>
      </c>
      <c r="R181" s="25">
        <f t="shared" ref="R181:R212" si="119">+Q181+N181</f>
        <v>159599.097225</v>
      </c>
      <c r="S181" s="25">
        <f t="shared" ref="S181:S212" si="120">+R181/2</f>
        <v>79799.548612500002</v>
      </c>
      <c r="T181" s="66">
        <v>79800</v>
      </c>
      <c r="U181" s="66">
        <f t="shared" si="60"/>
        <v>15162</v>
      </c>
      <c r="V181" s="66">
        <f t="shared" si="61"/>
        <v>94962</v>
      </c>
      <c r="W181" s="31">
        <v>95000</v>
      </c>
      <c r="X181" s="47">
        <f t="shared" si="103"/>
        <v>18050</v>
      </c>
      <c r="Y181" s="48">
        <f t="shared" si="104"/>
        <v>113050</v>
      </c>
      <c r="Z181" s="31">
        <v>95000</v>
      </c>
      <c r="AA181" s="47">
        <f t="shared" si="105"/>
        <v>18050</v>
      </c>
      <c r="AB181" s="48">
        <f t="shared" si="106"/>
        <v>113050</v>
      </c>
      <c r="AC181" s="31">
        <v>95000</v>
      </c>
      <c r="AD181" s="47">
        <f t="shared" si="107"/>
        <v>18050</v>
      </c>
      <c r="AE181" s="48">
        <f t="shared" si="108"/>
        <v>113050</v>
      </c>
      <c r="AF181" s="31">
        <v>95000</v>
      </c>
      <c r="AG181" s="47">
        <f t="shared" si="109"/>
        <v>18050</v>
      </c>
      <c r="AH181" s="48">
        <f t="shared" si="110"/>
        <v>113050</v>
      </c>
      <c r="AI181" s="31">
        <v>95000</v>
      </c>
      <c r="AJ181" s="47">
        <f t="shared" si="111"/>
        <v>18050</v>
      </c>
      <c r="AK181" s="48">
        <f t="shared" si="112"/>
        <v>113050</v>
      </c>
      <c r="AL181" s="34">
        <v>95000</v>
      </c>
      <c r="AM181" s="47">
        <f t="shared" si="113"/>
        <v>18050</v>
      </c>
      <c r="AN181" s="48">
        <f t="shared" si="114"/>
        <v>113050</v>
      </c>
    </row>
    <row r="182" spans="2:40" ht="51.75" customHeight="1" x14ac:dyDescent="0.25">
      <c r="B182" s="43">
        <v>70</v>
      </c>
      <c r="C182" s="44" t="s">
        <v>190</v>
      </c>
      <c r="D182" s="44" t="s">
        <v>176</v>
      </c>
      <c r="E182" s="46" t="s">
        <v>14</v>
      </c>
      <c r="F182" s="31">
        <v>560000</v>
      </c>
      <c r="G182" s="47">
        <f t="shared" si="100"/>
        <v>106400</v>
      </c>
      <c r="H182" s="48">
        <f t="shared" si="101"/>
        <v>666400</v>
      </c>
      <c r="I182" s="32">
        <v>230435.31</v>
      </c>
      <c r="J182" s="33">
        <v>251311</v>
      </c>
      <c r="K182" s="30">
        <f t="shared" si="115"/>
        <v>481746.31</v>
      </c>
      <c r="L182" s="30">
        <f t="shared" si="116"/>
        <v>240873.155</v>
      </c>
      <c r="M182" s="30">
        <f t="shared" si="117"/>
        <v>16620.247695000002</v>
      </c>
      <c r="N182" s="30">
        <f t="shared" si="118"/>
        <v>257493.402695</v>
      </c>
      <c r="O182" s="31">
        <v>560000</v>
      </c>
      <c r="P182" s="47">
        <f t="shared" si="102"/>
        <v>106400</v>
      </c>
      <c r="Q182" s="48">
        <f t="shared" si="99"/>
        <v>666400</v>
      </c>
      <c r="R182" s="25">
        <f t="shared" si="119"/>
        <v>923893.40269499994</v>
      </c>
      <c r="S182" s="25">
        <f t="shared" si="120"/>
        <v>461946.70134749997</v>
      </c>
      <c r="T182" s="66">
        <v>461947</v>
      </c>
      <c r="U182" s="66">
        <f t="shared" si="60"/>
        <v>87769.930000000008</v>
      </c>
      <c r="V182" s="66">
        <f t="shared" si="61"/>
        <v>549716.93000000005</v>
      </c>
      <c r="W182" s="31">
        <v>560000</v>
      </c>
      <c r="X182" s="47">
        <f t="shared" si="103"/>
        <v>106400</v>
      </c>
      <c r="Y182" s="48">
        <f t="shared" si="104"/>
        <v>666400</v>
      </c>
      <c r="Z182" s="31">
        <v>560000</v>
      </c>
      <c r="AA182" s="47">
        <f t="shared" si="105"/>
        <v>106400</v>
      </c>
      <c r="AB182" s="48">
        <f t="shared" si="106"/>
        <v>666400</v>
      </c>
      <c r="AC182" s="31">
        <v>560000</v>
      </c>
      <c r="AD182" s="47">
        <f t="shared" si="107"/>
        <v>106400</v>
      </c>
      <c r="AE182" s="48">
        <f t="shared" si="108"/>
        <v>666400</v>
      </c>
      <c r="AF182" s="31">
        <v>560000</v>
      </c>
      <c r="AG182" s="47">
        <f t="shared" si="109"/>
        <v>106400</v>
      </c>
      <c r="AH182" s="48">
        <f t="shared" si="110"/>
        <v>666400</v>
      </c>
      <c r="AI182" s="31">
        <v>560000</v>
      </c>
      <c r="AJ182" s="47">
        <f t="shared" si="111"/>
        <v>106400</v>
      </c>
      <c r="AK182" s="48">
        <f t="shared" si="112"/>
        <v>666400</v>
      </c>
      <c r="AL182" s="34">
        <v>560000</v>
      </c>
      <c r="AM182" s="47">
        <f t="shared" si="113"/>
        <v>106400</v>
      </c>
      <c r="AN182" s="48">
        <f t="shared" si="114"/>
        <v>666400</v>
      </c>
    </row>
    <row r="183" spans="2:40" ht="50.25" customHeight="1" x14ac:dyDescent="0.25">
      <c r="B183" s="43">
        <v>71</v>
      </c>
      <c r="C183" s="44" t="s">
        <v>191</v>
      </c>
      <c r="D183" s="44" t="s">
        <v>176</v>
      </c>
      <c r="E183" s="46" t="s">
        <v>14</v>
      </c>
      <c r="F183" s="31">
        <v>650000</v>
      </c>
      <c r="G183" s="47">
        <f t="shared" si="100"/>
        <v>123500</v>
      </c>
      <c r="H183" s="48">
        <f t="shared" si="101"/>
        <v>773500</v>
      </c>
      <c r="I183" s="32">
        <v>335086.59999999998</v>
      </c>
      <c r="J183" s="33">
        <v>365445</v>
      </c>
      <c r="K183" s="30">
        <f t="shared" si="115"/>
        <v>700531.6</v>
      </c>
      <c r="L183" s="30">
        <f t="shared" si="116"/>
        <v>350265.8</v>
      </c>
      <c r="M183" s="30">
        <f t="shared" si="117"/>
        <v>24168.340200000002</v>
      </c>
      <c r="N183" s="30">
        <f t="shared" si="118"/>
        <v>374434.14019999997</v>
      </c>
      <c r="O183" s="31">
        <v>650000</v>
      </c>
      <c r="P183" s="47">
        <f t="shared" si="102"/>
        <v>123500</v>
      </c>
      <c r="Q183" s="48">
        <f t="shared" si="99"/>
        <v>773500</v>
      </c>
      <c r="R183" s="25">
        <f t="shared" si="119"/>
        <v>1147934.1402</v>
      </c>
      <c r="S183" s="25">
        <f t="shared" si="120"/>
        <v>573967.07010000001</v>
      </c>
      <c r="T183" s="66">
        <v>573967</v>
      </c>
      <c r="U183" s="66">
        <f t="shared" si="60"/>
        <v>109053.73</v>
      </c>
      <c r="V183" s="66">
        <f t="shared" si="61"/>
        <v>683020.73</v>
      </c>
      <c r="W183" s="31">
        <v>650000</v>
      </c>
      <c r="X183" s="47">
        <f t="shared" si="103"/>
        <v>123500</v>
      </c>
      <c r="Y183" s="48">
        <f t="shared" si="104"/>
        <v>773500</v>
      </c>
      <c r="Z183" s="31">
        <v>650000</v>
      </c>
      <c r="AA183" s="47">
        <f t="shared" si="105"/>
        <v>123500</v>
      </c>
      <c r="AB183" s="48">
        <f t="shared" si="106"/>
        <v>773500</v>
      </c>
      <c r="AC183" s="31">
        <v>650000</v>
      </c>
      <c r="AD183" s="47">
        <f t="shared" si="107"/>
        <v>123500</v>
      </c>
      <c r="AE183" s="48">
        <f t="shared" si="108"/>
        <v>773500</v>
      </c>
      <c r="AF183" s="31">
        <v>650000</v>
      </c>
      <c r="AG183" s="47">
        <f t="shared" si="109"/>
        <v>123500</v>
      </c>
      <c r="AH183" s="48">
        <f t="shared" si="110"/>
        <v>773500</v>
      </c>
      <c r="AI183" s="31">
        <v>650000</v>
      </c>
      <c r="AJ183" s="47">
        <f t="shared" si="111"/>
        <v>123500</v>
      </c>
      <c r="AK183" s="48">
        <f t="shared" si="112"/>
        <v>773500</v>
      </c>
      <c r="AL183" s="34">
        <v>650000</v>
      </c>
      <c r="AM183" s="47">
        <f t="shared" si="113"/>
        <v>123500</v>
      </c>
      <c r="AN183" s="48">
        <f t="shared" si="114"/>
        <v>773500</v>
      </c>
    </row>
    <row r="184" spans="2:40" ht="51.75" customHeight="1" x14ac:dyDescent="0.25">
      <c r="B184" s="43">
        <v>72</v>
      </c>
      <c r="C184" s="44" t="s">
        <v>192</v>
      </c>
      <c r="D184" s="44" t="s">
        <v>176</v>
      </c>
      <c r="E184" s="46" t="s">
        <v>14</v>
      </c>
      <c r="F184" s="31">
        <v>810000</v>
      </c>
      <c r="G184" s="47">
        <f t="shared" si="100"/>
        <v>153900</v>
      </c>
      <c r="H184" s="48">
        <f t="shared" si="101"/>
        <v>963900</v>
      </c>
      <c r="I184" s="32">
        <v>529355.84</v>
      </c>
      <c r="J184" s="33">
        <v>577315</v>
      </c>
      <c r="K184" s="30">
        <f t="shared" si="115"/>
        <v>1106670.8399999999</v>
      </c>
      <c r="L184" s="30">
        <f t="shared" si="116"/>
        <v>553335.41999999993</v>
      </c>
      <c r="M184" s="30">
        <f t="shared" si="117"/>
        <v>38180.143980000001</v>
      </c>
      <c r="N184" s="30">
        <f t="shared" si="118"/>
        <v>591515.56397999998</v>
      </c>
      <c r="O184" s="31">
        <v>810000</v>
      </c>
      <c r="P184" s="47">
        <f t="shared" si="102"/>
        <v>153900</v>
      </c>
      <c r="Q184" s="48">
        <f t="shared" si="99"/>
        <v>963900</v>
      </c>
      <c r="R184" s="25">
        <f t="shared" si="119"/>
        <v>1555415.5639800001</v>
      </c>
      <c r="S184" s="25">
        <f t="shared" si="120"/>
        <v>777707.78199000005</v>
      </c>
      <c r="T184" s="66">
        <v>777708</v>
      </c>
      <c r="U184" s="66">
        <f t="shared" si="60"/>
        <v>147764.51999999999</v>
      </c>
      <c r="V184" s="66">
        <f t="shared" si="61"/>
        <v>925472.52</v>
      </c>
      <c r="W184" s="31">
        <v>810000</v>
      </c>
      <c r="X184" s="47">
        <f t="shared" si="103"/>
        <v>153900</v>
      </c>
      <c r="Y184" s="48">
        <f t="shared" si="104"/>
        <v>963900</v>
      </c>
      <c r="Z184" s="31">
        <v>810000</v>
      </c>
      <c r="AA184" s="47">
        <f t="shared" si="105"/>
        <v>153900</v>
      </c>
      <c r="AB184" s="48">
        <f t="shared" si="106"/>
        <v>963900</v>
      </c>
      <c r="AC184" s="31">
        <v>810000</v>
      </c>
      <c r="AD184" s="47">
        <f t="shared" si="107"/>
        <v>153900</v>
      </c>
      <c r="AE184" s="48">
        <f t="shared" si="108"/>
        <v>963900</v>
      </c>
      <c r="AF184" s="31">
        <v>810000</v>
      </c>
      <c r="AG184" s="47">
        <f t="shared" si="109"/>
        <v>153900</v>
      </c>
      <c r="AH184" s="48">
        <f t="shared" si="110"/>
        <v>963900</v>
      </c>
      <c r="AI184" s="31">
        <v>810000</v>
      </c>
      <c r="AJ184" s="47">
        <f t="shared" si="111"/>
        <v>153900</v>
      </c>
      <c r="AK184" s="48">
        <f t="shared" si="112"/>
        <v>963900</v>
      </c>
      <c r="AL184" s="34">
        <v>810000</v>
      </c>
      <c r="AM184" s="47">
        <f t="shared" si="113"/>
        <v>153900</v>
      </c>
      <c r="AN184" s="48">
        <f t="shared" si="114"/>
        <v>963900</v>
      </c>
    </row>
    <row r="185" spans="2:40" x14ac:dyDescent="0.25">
      <c r="B185" s="77" t="s">
        <v>193</v>
      </c>
      <c r="C185" s="77"/>
      <c r="D185" s="77"/>
      <c r="E185" s="77"/>
      <c r="F185" s="20"/>
      <c r="G185" s="21"/>
      <c r="H185" s="22"/>
      <c r="I185" s="22"/>
      <c r="J185" s="22"/>
      <c r="K185" s="30">
        <f t="shared" si="115"/>
        <v>0</v>
      </c>
      <c r="L185" s="30">
        <f t="shared" si="116"/>
        <v>0</v>
      </c>
      <c r="M185" s="30">
        <f t="shared" si="117"/>
        <v>0</v>
      </c>
      <c r="N185" s="30">
        <f t="shared" si="118"/>
        <v>0</v>
      </c>
      <c r="O185" s="20"/>
      <c r="P185" s="21"/>
      <c r="Q185" s="22"/>
      <c r="R185" s="25">
        <f t="shared" si="119"/>
        <v>0</v>
      </c>
      <c r="S185" s="25">
        <f t="shared" si="120"/>
        <v>0</v>
      </c>
      <c r="T185" s="66"/>
      <c r="U185" s="66">
        <f t="shared" si="60"/>
        <v>0</v>
      </c>
      <c r="V185" s="66">
        <f t="shared" si="61"/>
        <v>0</v>
      </c>
      <c r="W185" s="20"/>
      <c r="X185" s="21"/>
      <c r="Y185" s="22"/>
      <c r="Z185" s="20"/>
      <c r="AA185" s="21"/>
      <c r="AB185" s="22"/>
      <c r="AC185" s="20"/>
      <c r="AD185" s="21"/>
      <c r="AE185" s="22"/>
      <c r="AF185" s="20"/>
      <c r="AG185" s="21"/>
      <c r="AH185" s="22"/>
      <c r="AI185" s="20"/>
      <c r="AJ185" s="21"/>
      <c r="AK185" s="22"/>
      <c r="AL185" s="42"/>
      <c r="AM185" s="21"/>
      <c r="AN185" s="22"/>
    </row>
    <row r="186" spans="2:40" ht="87" customHeight="1" x14ac:dyDescent="0.25">
      <c r="B186" s="43">
        <v>73</v>
      </c>
      <c r="C186" s="44" t="s">
        <v>194</v>
      </c>
      <c r="D186" s="45" t="s">
        <v>195</v>
      </c>
      <c r="E186" s="46" t="s">
        <v>156</v>
      </c>
      <c r="F186" s="31">
        <v>300000</v>
      </c>
      <c r="G186" s="47">
        <f t="shared" ref="G186:G191" si="121">F186*19%</f>
        <v>57000</v>
      </c>
      <c r="H186" s="48">
        <f>F186+G186</f>
        <v>357000</v>
      </c>
      <c r="I186" s="32">
        <v>96410.79</v>
      </c>
      <c r="J186" s="33">
        <v>112114</v>
      </c>
      <c r="K186" s="30">
        <f t="shared" si="115"/>
        <v>208524.78999999998</v>
      </c>
      <c r="L186" s="30">
        <f t="shared" si="116"/>
        <v>104262.39499999999</v>
      </c>
      <c r="M186" s="30">
        <f t="shared" si="117"/>
        <v>7194.1052549999995</v>
      </c>
      <c r="N186" s="30">
        <f t="shared" si="118"/>
        <v>111456.50025499999</v>
      </c>
      <c r="O186" s="31">
        <v>300000</v>
      </c>
      <c r="P186" s="47">
        <f t="shared" ref="P186:P191" si="122">O186*19%</f>
        <v>57000</v>
      </c>
      <c r="Q186" s="48">
        <f t="shared" ref="Q186:Q215" si="123">O186+P186</f>
        <v>357000</v>
      </c>
      <c r="R186" s="25">
        <f t="shared" si="119"/>
        <v>468456.50025499996</v>
      </c>
      <c r="S186" s="25">
        <f t="shared" si="120"/>
        <v>234228.25012749998</v>
      </c>
      <c r="T186" s="66">
        <v>234228</v>
      </c>
      <c r="U186" s="66">
        <f t="shared" si="60"/>
        <v>44503.32</v>
      </c>
      <c r="V186" s="66">
        <f t="shared" si="61"/>
        <v>278731.32</v>
      </c>
      <c r="W186" s="31">
        <v>300000</v>
      </c>
      <c r="X186" s="47">
        <f t="shared" ref="X186:X191" si="124">W186*19%</f>
        <v>57000</v>
      </c>
      <c r="Y186" s="48">
        <f>W186+X186</f>
        <v>357000</v>
      </c>
      <c r="Z186" s="31">
        <v>300000</v>
      </c>
      <c r="AA186" s="47">
        <f t="shared" ref="AA186:AA191" si="125">Z186*19%</f>
        <v>57000</v>
      </c>
      <c r="AB186" s="48">
        <f>Z186+AA186</f>
        <v>357000</v>
      </c>
      <c r="AC186" s="31">
        <v>300000</v>
      </c>
      <c r="AD186" s="47">
        <f t="shared" ref="AD186:AD191" si="126">AC186*19%</f>
        <v>57000</v>
      </c>
      <c r="AE186" s="48">
        <f>AC186+AD186</f>
        <v>357000</v>
      </c>
      <c r="AF186" s="31">
        <v>300000</v>
      </c>
      <c r="AG186" s="47">
        <f t="shared" ref="AG186:AG191" si="127">AF186*19%</f>
        <v>57000</v>
      </c>
      <c r="AH186" s="48">
        <f>AF186+AG186</f>
        <v>357000</v>
      </c>
      <c r="AI186" s="31">
        <v>300000</v>
      </c>
      <c r="AJ186" s="47">
        <f t="shared" ref="AJ186:AJ191" si="128">AI186*19%</f>
        <v>57000</v>
      </c>
      <c r="AK186" s="48">
        <f>AI186+AJ186</f>
        <v>357000</v>
      </c>
      <c r="AL186" s="34">
        <v>300000</v>
      </c>
      <c r="AM186" s="47">
        <f t="shared" ref="AM186:AM191" si="129">AL186*19%</f>
        <v>57000</v>
      </c>
      <c r="AN186" s="48">
        <f>AL186+AM186</f>
        <v>357000</v>
      </c>
    </row>
    <row r="187" spans="2:40" ht="36.75" x14ac:dyDescent="0.25">
      <c r="B187" s="43">
        <v>74</v>
      </c>
      <c r="C187" s="44" t="s">
        <v>196</v>
      </c>
      <c r="D187" s="45" t="s">
        <v>197</v>
      </c>
      <c r="E187" s="46" t="s">
        <v>156</v>
      </c>
      <c r="F187" s="31">
        <v>1200000</v>
      </c>
      <c r="G187" s="47">
        <f t="shared" si="121"/>
        <v>228000</v>
      </c>
      <c r="H187" s="48">
        <f t="shared" ref="H187:H213" si="130">F187+G187</f>
        <v>1428000</v>
      </c>
      <c r="I187" s="32">
        <v>217553.2</v>
      </c>
      <c r="J187" s="33">
        <v>252988</v>
      </c>
      <c r="K187" s="30">
        <f t="shared" si="115"/>
        <v>470541.2</v>
      </c>
      <c r="L187" s="30">
        <f t="shared" si="116"/>
        <v>235270.6</v>
      </c>
      <c r="M187" s="30">
        <f t="shared" si="117"/>
        <v>16233.671400000001</v>
      </c>
      <c r="N187" s="30">
        <f t="shared" si="118"/>
        <v>251504.2714</v>
      </c>
      <c r="O187" s="31">
        <v>1200000</v>
      </c>
      <c r="P187" s="47">
        <f t="shared" si="122"/>
        <v>228000</v>
      </c>
      <c r="Q187" s="48">
        <f t="shared" si="123"/>
        <v>1428000</v>
      </c>
      <c r="R187" s="25">
        <f t="shared" si="119"/>
        <v>1679504.2714</v>
      </c>
      <c r="S187" s="25">
        <f t="shared" si="120"/>
        <v>839752.13569999998</v>
      </c>
      <c r="T187" s="66">
        <v>839752</v>
      </c>
      <c r="U187" s="66">
        <f t="shared" si="60"/>
        <v>159552.88</v>
      </c>
      <c r="V187" s="66">
        <f t="shared" si="61"/>
        <v>999304.88</v>
      </c>
      <c r="W187" s="31">
        <v>1200000</v>
      </c>
      <c r="X187" s="47">
        <f t="shared" si="124"/>
        <v>228000</v>
      </c>
      <c r="Y187" s="48">
        <f t="shared" ref="Y187:Y213" si="131">W187+X187</f>
        <v>1428000</v>
      </c>
      <c r="Z187" s="31">
        <v>1200000</v>
      </c>
      <c r="AA187" s="47">
        <f t="shared" si="125"/>
        <v>228000</v>
      </c>
      <c r="AB187" s="48">
        <f t="shared" ref="AB187:AB213" si="132">Z187+AA187</f>
        <v>1428000</v>
      </c>
      <c r="AC187" s="31">
        <v>1200000</v>
      </c>
      <c r="AD187" s="47">
        <f t="shared" si="126"/>
        <v>228000</v>
      </c>
      <c r="AE187" s="48">
        <f t="shared" ref="AE187:AE213" si="133">AC187+AD187</f>
        <v>1428000</v>
      </c>
      <c r="AF187" s="31">
        <v>1200000</v>
      </c>
      <c r="AG187" s="47">
        <f t="shared" si="127"/>
        <v>228000</v>
      </c>
      <c r="AH187" s="48">
        <f t="shared" ref="AH187:AH213" si="134">AF187+AG187</f>
        <v>1428000</v>
      </c>
      <c r="AI187" s="31">
        <v>1200000</v>
      </c>
      <c r="AJ187" s="47">
        <f t="shared" si="128"/>
        <v>228000</v>
      </c>
      <c r="AK187" s="48">
        <f t="shared" ref="AK187:AK213" si="135">AI187+AJ187</f>
        <v>1428000</v>
      </c>
      <c r="AL187" s="34">
        <v>1200000</v>
      </c>
      <c r="AM187" s="47">
        <f t="shared" si="129"/>
        <v>228000</v>
      </c>
      <c r="AN187" s="48">
        <f t="shared" ref="AN187:AN213" si="136">AL187+AM187</f>
        <v>1428000</v>
      </c>
    </row>
    <row r="188" spans="2:40" ht="45" x14ac:dyDescent="0.25">
      <c r="B188" s="43">
        <v>75</v>
      </c>
      <c r="C188" s="44" t="s">
        <v>198</v>
      </c>
      <c r="D188" s="45" t="s">
        <v>199</v>
      </c>
      <c r="E188" s="46" t="s">
        <v>156</v>
      </c>
      <c r="F188" s="31">
        <v>2950000</v>
      </c>
      <c r="G188" s="47">
        <f t="shared" si="121"/>
        <v>560500</v>
      </c>
      <c r="H188" s="48">
        <f t="shared" si="130"/>
        <v>3510500</v>
      </c>
      <c r="I188" s="32">
        <v>324052.02</v>
      </c>
      <c r="J188" s="33">
        <v>376833</v>
      </c>
      <c r="K188" s="30">
        <f t="shared" si="115"/>
        <v>700885.02</v>
      </c>
      <c r="L188" s="30">
        <f t="shared" si="116"/>
        <v>350442.51</v>
      </c>
      <c r="M188" s="30">
        <f t="shared" si="117"/>
        <v>24180.533190000002</v>
      </c>
      <c r="N188" s="30">
        <f t="shared" si="118"/>
        <v>374623.04319</v>
      </c>
      <c r="O188" s="31">
        <v>2950000</v>
      </c>
      <c r="P188" s="47">
        <f t="shared" si="122"/>
        <v>560500</v>
      </c>
      <c r="Q188" s="48">
        <f t="shared" si="123"/>
        <v>3510500</v>
      </c>
      <c r="R188" s="25">
        <f t="shared" si="119"/>
        <v>3885123.0431900001</v>
      </c>
      <c r="S188" s="25">
        <f t="shared" si="120"/>
        <v>1942561.5215950001</v>
      </c>
      <c r="T188" s="66">
        <v>1942562</v>
      </c>
      <c r="U188" s="66">
        <f t="shared" si="60"/>
        <v>369086.78</v>
      </c>
      <c r="V188" s="66">
        <f t="shared" si="61"/>
        <v>2311648.7800000003</v>
      </c>
      <c r="W188" s="31">
        <v>2950000</v>
      </c>
      <c r="X188" s="47">
        <f t="shared" si="124"/>
        <v>560500</v>
      </c>
      <c r="Y188" s="48">
        <f t="shared" si="131"/>
        <v>3510500</v>
      </c>
      <c r="Z188" s="31">
        <v>2950000</v>
      </c>
      <c r="AA188" s="47">
        <f t="shared" si="125"/>
        <v>560500</v>
      </c>
      <c r="AB188" s="48">
        <f t="shared" si="132"/>
        <v>3510500</v>
      </c>
      <c r="AC188" s="31">
        <v>2950000</v>
      </c>
      <c r="AD188" s="47">
        <f t="shared" si="126"/>
        <v>560500</v>
      </c>
      <c r="AE188" s="48">
        <f t="shared" si="133"/>
        <v>3510500</v>
      </c>
      <c r="AF188" s="31">
        <v>2950000</v>
      </c>
      <c r="AG188" s="47">
        <f t="shared" si="127"/>
        <v>560500</v>
      </c>
      <c r="AH188" s="48">
        <f t="shared" si="134"/>
        <v>3510500</v>
      </c>
      <c r="AI188" s="31">
        <v>2950000</v>
      </c>
      <c r="AJ188" s="47">
        <f t="shared" si="128"/>
        <v>560500</v>
      </c>
      <c r="AK188" s="48">
        <f t="shared" si="135"/>
        <v>3510500</v>
      </c>
      <c r="AL188" s="34">
        <v>2950000</v>
      </c>
      <c r="AM188" s="47">
        <f t="shared" si="129"/>
        <v>560500</v>
      </c>
      <c r="AN188" s="48">
        <f t="shared" si="136"/>
        <v>3510500</v>
      </c>
    </row>
    <row r="189" spans="2:40" ht="38.25" x14ac:dyDescent="0.25">
      <c r="B189" s="43">
        <v>76</v>
      </c>
      <c r="C189" s="44" t="s">
        <v>200</v>
      </c>
      <c r="D189" s="45" t="s">
        <v>201</v>
      </c>
      <c r="E189" s="46" t="s">
        <v>156</v>
      </c>
      <c r="F189" s="31">
        <v>2900000</v>
      </c>
      <c r="G189" s="47">
        <f t="shared" si="121"/>
        <v>551000</v>
      </c>
      <c r="H189" s="48">
        <f t="shared" si="130"/>
        <v>3451000</v>
      </c>
      <c r="I189" s="32">
        <v>334023.63</v>
      </c>
      <c r="J189" s="33">
        <v>388428</v>
      </c>
      <c r="K189" s="30">
        <f t="shared" si="115"/>
        <v>722451.63</v>
      </c>
      <c r="L189" s="30">
        <f t="shared" si="116"/>
        <v>361225.815</v>
      </c>
      <c r="M189" s="30">
        <f t="shared" si="117"/>
        <v>24924.581235000001</v>
      </c>
      <c r="N189" s="30">
        <f t="shared" si="118"/>
        <v>386150.39623499999</v>
      </c>
      <c r="O189" s="31">
        <v>2900000</v>
      </c>
      <c r="P189" s="47">
        <f t="shared" si="122"/>
        <v>551000</v>
      </c>
      <c r="Q189" s="48">
        <f t="shared" si="123"/>
        <v>3451000</v>
      </c>
      <c r="R189" s="25">
        <f t="shared" si="119"/>
        <v>3837150.3962349999</v>
      </c>
      <c r="S189" s="25">
        <f t="shared" si="120"/>
        <v>1918575.1981174999</v>
      </c>
      <c r="T189" s="66">
        <v>1918575</v>
      </c>
      <c r="U189" s="66">
        <f t="shared" si="60"/>
        <v>364529.25</v>
      </c>
      <c r="V189" s="66">
        <f t="shared" si="61"/>
        <v>2283104.25</v>
      </c>
      <c r="W189" s="31">
        <v>2900000</v>
      </c>
      <c r="X189" s="47">
        <f t="shared" si="124"/>
        <v>551000</v>
      </c>
      <c r="Y189" s="48">
        <f t="shared" si="131"/>
        <v>3451000</v>
      </c>
      <c r="Z189" s="31">
        <v>2900000</v>
      </c>
      <c r="AA189" s="47">
        <f t="shared" si="125"/>
        <v>551000</v>
      </c>
      <c r="AB189" s="48">
        <f t="shared" si="132"/>
        <v>3451000</v>
      </c>
      <c r="AC189" s="31">
        <v>2900000</v>
      </c>
      <c r="AD189" s="47">
        <f t="shared" si="126"/>
        <v>551000</v>
      </c>
      <c r="AE189" s="48">
        <f t="shared" si="133"/>
        <v>3451000</v>
      </c>
      <c r="AF189" s="31">
        <v>2900000</v>
      </c>
      <c r="AG189" s="47">
        <f t="shared" si="127"/>
        <v>551000</v>
      </c>
      <c r="AH189" s="48">
        <f t="shared" si="134"/>
        <v>3451000</v>
      </c>
      <c r="AI189" s="31">
        <v>2900000</v>
      </c>
      <c r="AJ189" s="47">
        <f t="shared" si="128"/>
        <v>551000</v>
      </c>
      <c r="AK189" s="48">
        <f t="shared" si="135"/>
        <v>3451000</v>
      </c>
      <c r="AL189" s="34">
        <v>2900000</v>
      </c>
      <c r="AM189" s="47">
        <f t="shared" si="129"/>
        <v>551000</v>
      </c>
      <c r="AN189" s="48">
        <f t="shared" si="136"/>
        <v>3451000</v>
      </c>
    </row>
    <row r="190" spans="2:40" ht="45" x14ac:dyDescent="0.25">
      <c r="B190" s="43">
        <v>77</v>
      </c>
      <c r="C190" s="44" t="s">
        <v>202</v>
      </c>
      <c r="D190" s="45" t="s">
        <v>203</v>
      </c>
      <c r="E190" s="46" t="s">
        <v>156</v>
      </c>
      <c r="F190" s="31">
        <v>3300000</v>
      </c>
      <c r="G190" s="47">
        <f t="shared" si="121"/>
        <v>627000</v>
      </c>
      <c r="H190" s="48">
        <f t="shared" si="130"/>
        <v>3927000</v>
      </c>
      <c r="I190" s="32">
        <v>415416.27</v>
      </c>
      <c r="J190" s="33">
        <v>483078</v>
      </c>
      <c r="K190" s="30">
        <f t="shared" si="115"/>
        <v>898494.27</v>
      </c>
      <c r="L190" s="30">
        <f t="shared" si="116"/>
        <v>449247.13500000001</v>
      </c>
      <c r="M190" s="30">
        <f t="shared" si="117"/>
        <v>30998.052315000004</v>
      </c>
      <c r="N190" s="30">
        <f t="shared" si="118"/>
        <v>480245.18731499999</v>
      </c>
      <c r="O190" s="31">
        <v>3300000</v>
      </c>
      <c r="P190" s="47">
        <f t="shared" si="122"/>
        <v>627000</v>
      </c>
      <c r="Q190" s="48">
        <f t="shared" si="123"/>
        <v>3927000</v>
      </c>
      <c r="R190" s="25">
        <f t="shared" si="119"/>
        <v>4407245.1873150002</v>
      </c>
      <c r="S190" s="25">
        <f t="shared" si="120"/>
        <v>2203622.5936575001</v>
      </c>
      <c r="T190" s="66">
        <v>2203623</v>
      </c>
      <c r="U190" s="66">
        <f t="shared" si="60"/>
        <v>418688.37</v>
      </c>
      <c r="V190" s="66">
        <f t="shared" si="61"/>
        <v>2622311.37</v>
      </c>
      <c r="W190" s="31">
        <v>3300000</v>
      </c>
      <c r="X190" s="47">
        <f t="shared" si="124"/>
        <v>627000</v>
      </c>
      <c r="Y190" s="48">
        <f t="shared" si="131"/>
        <v>3927000</v>
      </c>
      <c r="Z190" s="31">
        <v>3300000</v>
      </c>
      <c r="AA190" s="47">
        <f t="shared" si="125"/>
        <v>627000</v>
      </c>
      <c r="AB190" s="48">
        <f t="shared" si="132"/>
        <v>3927000</v>
      </c>
      <c r="AC190" s="31">
        <v>3300000</v>
      </c>
      <c r="AD190" s="47">
        <f t="shared" si="126"/>
        <v>627000</v>
      </c>
      <c r="AE190" s="48">
        <f t="shared" si="133"/>
        <v>3927000</v>
      </c>
      <c r="AF190" s="31">
        <v>3300000</v>
      </c>
      <c r="AG190" s="47">
        <f t="shared" si="127"/>
        <v>627000</v>
      </c>
      <c r="AH190" s="48">
        <f t="shared" si="134"/>
        <v>3927000</v>
      </c>
      <c r="AI190" s="31">
        <v>3300000</v>
      </c>
      <c r="AJ190" s="47">
        <f t="shared" si="128"/>
        <v>627000</v>
      </c>
      <c r="AK190" s="48">
        <f t="shared" si="135"/>
        <v>3927000</v>
      </c>
      <c r="AL190" s="34">
        <v>3300000</v>
      </c>
      <c r="AM190" s="47">
        <f t="shared" si="129"/>
        <v>627000</v>
      </c>
      <c r="AN190" s="48">
        <f t="shared" si="136"/>
        <v>3927000</v>
      </c>
    </row>
    <row r="191" spans="2:40" ht="36.75" x14ac:dyDescent="0.25">
      <c r="B191" s="43">
        <v>78</v>
      </c>
      <c r="C191" s="44" t="s">
        <v>204</v>
      </c>
      <c r="D191" s="45" t="s">
        <v>205</v>
      </c>
      <c r="E191" s="46" t="s">
        <v>156</v>
      </c>
      <c r="F191" s="31">
        <v>3100000</v>
      </c>
      <c r="G191" s="47">
        <f t="shared" si="121"/>
        <v>589000</v>
      </c>
      <c r="H191" s="48">
        <f t="shared" si="130"/>
        <v>3689000</v>
      </c>
      <c r="I191" s="32">
        <v>468868.15</v>
      </c>
      <c r="J191" s="33">
        <v>545236</v>
      </c>
      <c r="K191" s="30">
        <f t="shared" si="115"/>
        <v>1014104.15</v>
      </c>
      <c r="L191" s="30">
        <f t="shared" si="116"/>
        <v>507052.07500000001</v>
      </c>
      <c r="M191" s="30">
        <f t="shared" si="117"/>
        <v>34986.593175000002</v>
      </c>
      <c r="N191" s="30">
        <f t="shared" si="118"/>
        <v>542038.668175</v>
      </c>
      <c r="O191" s="31">
        <v>3100000</v>
      </c>
      <c r="P191" s="47">
        <f t="shared" si="122"/>
        <v>589000</v>
      </c>
      <c r="Q191" s="48">
        <f t="shared" si="123"/>
        <v>3689000</v>
      </c>
      <c r="R191" s="25">
        <f t="shared" si="119"/>
        <v>4231038.6681749998</v>
      </c>
      <c r="S191" s="25">
        <f t="shared" si="120"/>
        <v>2115519.3340874999</v>
      </c>
      <c r="T191" s="66">
        <v>2115519</v>
      </c>
      <c r="U191" s="66">
        <f t="shared" si="60"/>
        <v>401948.61</v>
      </c>
      <c r="V191" s="66">
        <f t="shared" si="61"/>
        <v>2517467.61</v>
      </c>
      <c r="W191" s="31">
        <v>3100000</v>
      </c>
      <c r="X191" s="47">
        <f t="shared" si="124"/>
        <v>589000</v>
      </c>
      <c r="Y191" s="48">
        <f t="shared" si="131"/>
        <v>3689000</v>
      </c>
      <c r="Z191" s="31">
        <v>3100000</v>
      </c>
      <c r="AA191" s="47">
        <f t="shared" si="125"/>
        <v>589000</v>
      </c>
      <c r="AB191" s="48">
        <f t="shared" si="132"/>
        <v>3689000</v>
      </c>
      <c r="AC191" s="31">
        <v>3100000</v>
      </c>
      <c r="AD191" s="47">
        <f t="shared" si="126"/>
        <v>589000</v>
      </c>
      <c r="AE191" s="48">
        <f t="shared" si="133"/>
        <v>3689000</v>
      </c>
      <c r="AF191" s="31">
        <v>3100000</v>
      </c>
      <c r="AG191" s="47">
        <f t="shared" si="127"/>
        <v>589000</v>
      </c>
      <c r="AH191" s="48">
        <f t="shared" si="134"/>
        <v>3689000</v>
      </c>
      <c r="AI191" s="31">
        <v>3100000</v>
      </c>
      <c r="AJ191" s="47">
        <f t="shared" si="128"/>
        <v>589000</v>
      </c>
      <c r="AK191" s="48">
        <f t="shared" si="135"/>
        <v>3689000</v>
      </c>
      <c r="AL191" s="34">
        <v>3100000</v>
      </c>
      <c r="AM191" s="47">
        <f t="shared" si="129"/>
        <v>589000</v>
      </c>
      <c r="AN191" s="48">
        <f t="shared" si="136"/>
        <v>3689000</v>
      </c>
    </row>
    <row r="192" spans="2:40" ht="45" x14ac:dyDescent="0.25">
      <c r="B192" s="43">
        <v>79</v>
      </c>
      <c r="C192" s="44" t="s">
        <v>206</v>
      </c>
      <c r="D192" s="45" t="s">
        <v>207</v>
      </c>
      <c r="E192" s="46" t="s">
        <v>156</v>
      </c>
      <c r="F192" s="31">
        <v>4300000</v>
      </c>
      <c r="G192" s="47">
        <f>F192*19%</f>
        <v>817000</v>
      </c>
      <c r="H192" s="48">
        <f t="shared" si="130"/>
        <v>5117000</v>
      </c>
      <c r="I192" s="32">
        <v>624035.52</v>
      </c>
      <c r="J192" s="33">
        <v>725677</v>
      </c>
      <c r="K192" s="30">
        <f t="shared" si="115"/>
        <v>1349712.52</v>
      </c>
      <c r="L192" s="30">
        <f t="shared" si="116"/>
        <v>674856.26</v>
      </c>
      <c r="M192" s="30">
        <f t="shared" si="117"/>
        <v>46565.081940000004</v>
      </c>
      <c r="N192" s="30">
        <f t="shared" si="118"/>
        <v>721421.34193999995</v>
      </c>
      <c r="O192" s="31">
        <v>4300000</v>
      </c>
      <c r="P192" s="47">
        <f>O192*19%</f>
        <v>817000</v>
      </c>
      <c r="Q192" s="48">
        <f t="shared" si="123"/>
        <v>5117000</v>
      </c>
      <c r="R192" s="25">
        <f t="shared" si="119"/>
        <v>5838421.3419399997</v>
      </c>
      <c r="S192" s="25">
        <f t="shared" si="120"/>
        <v>2919210.6709699999</v>
      </c>
      <c r="T192" s="66">
        <v>2919211</v>
      </c>
      <c r="U192" s="66">
        <f t="shared" si="60"/>
        <v>554650.09</v>
      </c>
      <c r="V192" s="66">
        <f t="shared" si="61"/>
        <v>3473861.09</v>
      </c>
      <c r="W192" s="31">
        <v>4300000</v>
      </c>
      <c r="X192" s="47">
        <f>W192*19%</f>
        <v>817000</v>
      </c>
      <c r="Y192" s="48">
        <f t="shared" si="131"/>
        <v>5117000</v>
      </c>
      <c r="Z192" s="31">
        <v>4300000</v>
      </c>
      <c r="AA192" s="47">
        <f>Z192*19%</f>
        <v>817000</v>
      </c>
      <c r="AB192" s="48">
        <f t="shared" si="132"/>
        <v>5117000</v>
      </c>
      <c r="AC192" s="31">
        <v>4300000</v>
      </c>
      <c r="AD192" s="47">
        <f>AC192*19%</f>
        <v>817000</v>
      </c>
      <c r="AE192" s="48">
        <f t="shared" si="133"/>
        <v>5117000</v>
      </c>
      <c r="AF192" s="31">
        <v>4300000</v>
      </c>
      <c r="AG192" s="47">
        <f>AF192*19%</f>
        <v>817000</v>
      </c>
      <c r="AH192" s="48">
        <f t="shared" si="134"/>
        <v>5117000</v>
      </c>
      <c r="AI192" s="31">
        <v>4300000</v>
      </c>
      <c r="AJ192" s="47">
        <f>AI192*19%</f>
        <v>817000</v>
      </c>
      <c r="AK192" s="48">
        <f t="shared" si="135"/>
        <v>5117000</v>
      </c>
      <c r="AL192" s="34">
        <v>4300000</v>
      </c>
      <c r="AM192" s="47">
        <f>AL192*19%</f>
        <v>817000</v>
      </c>
      <c r="AN192" s="48">
        <f t="shared" si="136"/>
        <v>5117000</v>
      </c>
    </row>
    <row r="193" spans="2:40" ht="23.25" customHeight="1" x14ac:dyDescent="0.25">
      <c r="B193" s="43">
        <v>80</v>
      </c>
      <c r="C193" s="44" t="s">
        <v>208</v>
      </c>
      <c r="D193" s="45" t="s">
        <v>209</v>
      </c>
      <c r="E193" s="46" t="s">
        <v>156</v>
      </c>
      <c r="F193" s="31">
        <v>4100000</v>
      </c>
      <c r="G193" s="47">
        <f t="shared" ref="G193:G200" si="137">F193*19%</f>
        <v>779000</v>
      </c>
      <c r="H193" s="48">
        <f t="shared" si="130"/>
        <v>4879000</v>
      </c>
      <c r="I193" s="32">
        <v>614777.61</v>
      </c>
      <c r="J193" s="33">
        <v>714911</v>
      </c>
      <c r="K193" s="30">
        <f t="shared" si="115"/>
        <v>1329688.6099999999</v>
      </c>
      <c r="L193" s="30">
        <f t="shared" si="116"/>
        <v>664844.30499999993</v>
      </c>
      <c r="M193" s="30">
        <f t="shared" si="117"/>
        <v>45874.257044999998</v>
      </c>
      <c r="N193" s="30">
        <f t="shared" si="118"/>
        <v>710718.56204499991</v>
      </c>
      <c r="O193" s="31">
        <v>4100000</v>
      </c>
      <c r="P193" s="47">
        <f t="shared" ref="P193:P200" si="138">O193*19%</f>
        <v>779000</v>
      </c>
      <c r="Q193" s="48">
        <f t="shared" si="123"/>
        <v>4879000</v>
      </c>
      <c r="R193" s="25">
        <f t="shared" si="119"/>
        <v>5589718.5620449996</v>
      </c>
      <c r="S193" s="25">
        <f t="shared" si="120"/>
        <v>2794859.2810224998</v>
      </c>
      <c r="T193" s="66">
        <v>2794859</v>
      </c>
      <c r="U193" s="66">
        <f t="shared" si="60"/>
        <v>531023.21</v>
      </c>
      <c r="V193" s="66">
        <f t="shared" si="61"/>
        <v>3325882.21</v>
      </c>
      <c r="W193" s="31">
        <v>4100000</v>
      </c>
      <c r="X193" s="47">
        <f t="shared" ref="X193:X200" si="139">W193*19%</f>
        <v>779000</v>
      </c>
      <c r="Y193" s="48">
        <f t="shared" si="131"/>
        <v>4879000</v>
      </c>
      <c r="Z193" s="31">
        <v>4100000</v>
      </c>
      <c r="AA193" s="47">
        <f t="shared" ref="AA193:AA200" si="140">Z193*19%</f>
        <v>779000</v>
      </c>
      <c r="AB193" s="48">
        <f t="shared" si="132"/>
        <v>4879000</v>
      </c>
      <c r="AC193" s="31">
        <v>4100000</v>
      </c>
      <c r="AD193" s="47">
        <f t="shared" ref="AD193:AD200" si="141">AC193*19%</f>
        <v>779000</v>
      </c>
      <c r="AE193" s="48">
        <f t="shared" si="133"/>
        <v>4879000</v>
      </c>
      <c r="AF193" s="31">
        <v>4100000</v>
      </c>
      <c r="AG193" s="47">
        <f t="shared" ref="AG193:AG200" si="142">AF193*19%</f>
        <v>779000</v>
      </c>
      <c r="AH193" s="48">
        <f t="shared" si="134"/>
        <v>4879000</v>
      </c>
      <c r="AI193" s="31">
        <v>4100000</v>
      </c>
      <c r="AJ193" s="47">
        <f t="shared" ref="AJ193:AJ200" si="143">AI193*19%</f>
        <v>779000</v>
      </c>
      <c r="AK193" s="48">
        <f t="shared" si="135"/>
        <v>4879000</v>
      </c>
      <c r="AL193" s="34">
        <v>4100000</v>
      </c>
      <c r="AM193" s="47">
        <f t="shared" ref="AM193:AM200" si="144">AL193*19%</f>
        <v>779000</v>
      </c>
      <c r="AN193" s="48">
        <f t="shared" si="136"/>
        <v>4879000</v>
      </c>
    </row>
    <row r="194" spans="2:40" ht="34.5" customHeight="1" x14ac:dyDescent="0.25">
      <c r="B194" s="43">
        <v>81</v>
      </c>
      <c r="C194" s="44" t="s">
        <v>210</v>
      </c>
      <c r="D194" s="45" t="s">
        <v>211</v>
      </c>
      <c r="E194" s="46" t="s">
        <v>156</v>
      </c>
      <c r="F194" s="31">
        <v>6250000</v>
      </c>
      <c r="G194" s="47">
        <f t="shared" si="137"/>
        <v>1187500</v>
      </c>
      <c r="H194" s="48">
        <f t="shared" si="130"/>
        <v>7437500</v>
      </c>
      <c r="I194" s="32">
        <v>812357.22</v>
      </c>
      <c r="J194" s="33">
        <v>944673</v>
      </c>
      <c r="K194" s="30">
        <f t="shared" si="115"/>
        <v>1757030.22</v>
      </c>
      <c r="L194" s="30">
        <f t="shared" si="116"/>
        <v>878515.11</v>
      </c>
      <c r="M194" s="30">
        <f t="shared" si="117"/>
        <v>60617.542590000005</v>
      </c>
      <c r="N194" s="30">
        <f t="shared" si="118"/>
        <v>939132.65258999995</v>
      </c>
      <c r="O194" s="31">
        <v>6250000</v>
      </c>
      <c r="P194" s="47">
        <f t="shared" si="138"/>
        <v>1187500</v>
      </c>
      <c r="Q194" s="48">
        <f t="shared" si="123"/>
        <v>7437500</v>
      </c>
      <c r="R194" s="25">
        <f t="shared" si="119"/>
        <v>8376632.6525900001</v>
      </c>
      <c r="S194" s="25">
        <f t="shared" si="120"/>
        <v>4188316.326295</v>
      </c>
      <c r="T194" s="66">
        <v>4188316</v>
      </c>
      <c r="U194" s="66">
        <f t="shared" si="60"/>
        <v>795780.04</v>
      </c>
      <c r="V194" s="66">
        <f t="shared" si="61"/>
        <v>4984096.04</v>
      </c>
      <c r="W194" s="31">
        <v>6250000</v>
      </c>
      <c r="X194" s="47">
        <f t="shared" si="139"/>
        <v>1187500</v>
      </c>
      <c r="Y194" s="48">
        <f t="shared" si="131"/>
        <v>7437500</v>
      </c>
      <c r="Z194" s="31">
        <v>6250000</v>
      </c>
      <c r="AA194" s="47">
        <f t="shared" si="140"/>
        <v>1187500</v>
      </c>
      <c r="AB194" s="48">
        <f t="shared" si="132"/>
        <v>7437500</v>
      </c>
      <c r="AC194" s="31">
        <v>6250000</v>
      </c>
      <c r="AD194" s="47">
        <f t="shared" si="141"/>
        <v>1187500</v>
      </c>
      <c r="AE194" s="48">
        <f t="shared" si="133"/>
        <v>7437500</v>
      </c>
      <c r="AF194" s="31">
        <v>6250000</v>
      </c>
      <c r="AG194" s="47">
        <f t="shared" si="142"/>
        <v>1187500</v>
      </c>
      <c r="AH194" s="48">
        <f t="shared" si="134"/>
        <v>7437500</v>
      </c>
      <c r="AI194" s="31">
        <v>6250000</v>
      </c>
      <c r="AJ194" s="47">
        <f t="shared" si="143"/>
        <v>1187500</v>
      </c>
      <c r="AK194" s="48">
        <f t="shared" si="135"/>
        <v>7437500</v>
      </c>
      <c r="AL194" s="34">
        <v>6250000</v>
      </c>
      <c r="AM194" s="47">
        <f t="shared" si="144"/>
        <v>1187500</v>
      </c>
      <c r="AN194" s="48">
        <f t="shared" si="136"/>
        <v>7437500</v>
      </c>
    </row>
    <row r="195" spans="2:40" ht="46.5" customHeight="1" x14ac:dyDescent="0.25">
      <c r="B195" s="43">
        <v>82</v>
      </c>
      <c r="C195" s="44" t="s">
        <v>212</v>
      </c>
      <c r="D195" s="45" t="s">
        <v>213</v>
      </c>
      <c r="E195" s="46" t="s">
        <v>156</v>
      </c>
      <c r="F195" s="31">
        <v>5400000</v>
      </c>
      <c r="G195" s="47">
        <f t="shared" si="137"/>
        <v>1026000</v>
      </c>
      <c r="H195" s="48">
        <f t="shared" si="130"/>
        <v>6426000</v>
      </c>
      <c r="I195" s="32">
        <v>1049043.77</v>
      </c>
      <c r="J195" s="33">
        <v>1397513</v>
      </c>
      <c r="K195" s="30">
        <f t="shared" si="115"/>
        <v>2446556.77</v>
      </c>
      <c r="L195" s="30">
        <f t="shared" si="116"/>
        <v>1223278.385</v>
      </c>
      <c r="M195" s="30">
        <f t="shared" si="117"/>
        <v>84406.208565000008</v>
      </c>
      <c r="N195" s="30">
        <f t="shared" si="118"/>
        <v>1307684.593565</v>
      </c>
      <c r="O195" s="31">
        <v>5400000</v>
      </c>
      <c r="P195" s="47">
        <f t="shared" si="138"/>
        <v>1026000</v>
      </c>
      <c r="Q195" s="48">
        <f t="shared" si="123"/>
        <v>6426000</v>
      </c>
      <c r="R195" s="25">
        <f t="shared" si="119"/>
        <v>7733684.5935650002</v>
      </c>
      <c r="S195" s="25">
        <f t="shared" si="120"/>
        <v>3866842.2967825001</v>
      </c>
      <c r="T195" s="66">
        <v>3866842</v>
      </c>
      <c r="U195" s="66">
        <f t="shared" si="60"/>
        <v>734699.98</v>
      </c>
      <c r="V195" s="66">
        <f t="shared" si="61"/>
        <v>4601541.9800000004</v>
      </c>
      <c r="W195" s="31">
        <v>5400000</v>
      </c>
      <c r="X195" s="47">
        <f t="shared" si="139"/>
        <v>1026000</v>
      </c>
      <c r="Y195" s="48">
        <f t="shared" si="131"/>
        <v>6426000</v>
      </c>
      <c r="Z195" s="31">
        <v>5400000</v>
      </c>
      <c r="AA195" s="47">
        <f t="shared" si="140"/>
        <v>1026000</v>
      </c>
      <c r="AB195" s="48">
        <f t="shared" si="132"/>
        <v>6426000</v>
      </c>
      <c r="AC195" s="31">
        <v>5400000</v>
      </c>
      <c r="AD195" s="47">
        <f t="shared" si="141"/>
        <v>1026000</v>
      </c>
      <c r="AE195" s="48">
        <f t="shared" si="133"/>
        <v>6426000</v>
      </c>
      <c r="AF195" s="31">
        <v>5400000</v>
      </c>
      <c r="AG195" s="47">
        <f t="shared" si="142"/>
        <v>1026000</v>
      </c>
      <c r="AH195" s="48">
        <f t="shared" si="134"/>
        <v>6426000</v>
      </c>
      <c r="AI195" s="31">
        <v>5400000</v>
      </c>
      <c r="AJ195" s="47">
        <f t="shared" si="143"/>
        <v>1026000</v>
      </c>
      <c r="AK195" s="48">
        <f t="shared" si="135"/>
        <v>6426000</v>
      </c>
      <c r="AL195" s="34">
        <v>5400000</v>
      </c>
      <c r="AM195" s="47">
        <f t="shared" si="144"/>
        <v>1026000</v>
      </c>
      <c r="AN195" s="48">
        <f t="shared" si="136"/>
        <v>6426000</v>
      </c>
    </row>
    <row r="196" spans="2:40" ht="64.5" customHeight="1" x14ac:dyDescent="0.25">
      <c r="B196" s="43">
        <v>83</v>
      </c>
      <c r="C196" s="44" t="s">
        <v>214</v>
      </c>
      <c r="D196" s="45" t="s">
        <v>215</v>
      </c>
      <c r="E196" s="46" t="s">
        <v>156</v>
      </c>
      <c r="F196" s="31">
        <v>6500000</v>
      </c>
      <c r="G196" s="47">
        <f t="shared" si="137"/>
        <v>1235000</v>
      </c>
      <c r="H196" s="48">
        <f t="shared" si="130"/>
        <v>7735000</v>
      </c>
      <c r="I196" s="32">
        <v>1288109.33</v>
      </c>
      <c r="J196" s="33">
        <v>1497914</v>
      </c>
      <c r="K196" s="30">
        <f t="shared" si="115"/>
        <v>2786023.33</v>
      </c>
      <c r="L196" s="30">
        <f t="shared" si="116"/>
        <v>1393011.665</v>
      </c>
      <c r="M196" s="30">
        <f t="shared" si="117"/>
        <v>96117.804885000005</v>
      </c>
      <c r="N196" s="30">
        <f t="shared" si="118"/>
        <v>1489129.469885</v>
      </c>
      <c r="O196" s="31">
        <v>6500000</v>
      </c>
      <c r="P196" s="47">
        <f t="shared" si="138"/>
        <v>1235000</v>
      </c>
      <c r="Q196" s="48">
        <f t="shared" si="123"/>
        <v>7735000</v>
      </c>
      <c r="R196" s="25">
        <f t="shared" si="119"/>
        <v>9224129.4698849991</v>
      </c>
      <c r="S196" s="25">
        <f t="shared" si="120"/>
        <v>4612064.7349424995</v>
      </c>
      <c r="T196" s="66">
        <v>4612065</v>
      </c>
      <c r="U196" s="66">
        <f t="shared" si="60"/>
        <v>876292.35</v>
      </c>
      <c r="V196" s="66">
        <f t="shared" si="61"/>
        <v>5488357.3499999996</v>
      </c>
      <c r="W196" s="31">
        <v>6500000</v>
      </c>
      <c r="X196" s="47">
        <f t="shared" si="139"/>
        <v>1235000</v>
      </c>
      <c r="Y196" s="48">
        <f t="shared" si="131"/>
        <v>7735000</v>
      </c>
      <c r="Z196" s="31">
        <v>6500000</v>
      </c>
      <c r="AA196" s="47">
        <f t="shared" si="140"/>
        <v>1235000</v>
      </c>
      <c r="AB196" s="48">
        <f t="shared" si="132"/>
        <v>7735000</v>
      </c>
      <c r="AC196" s="31">
        <v>6500000</v>
      </c>
      <c r="AD196" s="47">
        <f t="shared" si="141"/>
        <v>1235000</v>
      </c>
      <c r="AE196" s="48">
        <f t="shared" si="133"/>
        <v>7735000</v>
      </c>
      <c r="AF196" s="31">
        <v>6500000</v>
      </c>
      <c r="AG196" s="47">
        <f t="shared" si="142"/>
        <v>1235000</v>
      </c>
      <c r="AH196" s="48">
        <f t="shared" si="134"/>
        <v>7735000</v>
      </c>
      <c r="AI196" s="31">
        <v>6500000</v>
      </c>
      <c r="AJ196" s="47">
        <f t="shared" si="143"/>
        <v>1235000</v>
      </c>
      <c r="AK196" s="48">
        <f t="shared" si="135"/>
        <v>7735000</v>
      </c>
      <c r="AL196" s="34">
        <v>6500000</v>
      </c>
      <c r="AM196" s="47">
        <f t="shared" si="144"/>
        <v>1235000</v>
      </c>
      <c r="AN196" s="48">
        <f t="shared" si="136"/>
        <v>7735000</v>
      </c>
    </row>
    <row r="197" spans="2:40" ht="39" x14ac:dyDescent="0.25">
      <c r="B197" s="43">
        <v>84</v>
      </c>
      <c r="C197" s="44" t="s">
        <v>216</v>
      </c>
      <c r="D197" s="45" t="s">
        <v>217</v>
      </c>
      <c r="E197" s="46" t="s">
        <v>156</v>
      </c>
      <c r="F197" s="31">
        <v>5400000</v>
      </c>
      <c r="G197" s="47">
        <f t="shared" si="137"/>
        <v>1026000</v>
      </c>
      <c r="H197" s="48">
        <f t="shared" si="130"/>
        <v>6426000</v>
      </c>
      <c r="I197" s="32">
        <v>1213499.4099999999</v>
      </c>
      <c r="J197" s="33">
        <v>1411152</v>
      </c>
      <c r="K197" s="30">
        <f t="shared" si="115"/>
        <v>2624651.41</v>
      </c>
      <c r="L197" s="30">
        <f t="shared" si="116"/>
        <v>1312325.7050000001</v>
      </c>
      <c r="M197" s="30">
        <f t="shared" si="117"/>
        <v>90550.473645000005</v>
      </c>
      <c r="N197" s="30">
        <f t="shared" si="118"/>
        <v>1402876.1786450001</v>
      </c>
      <c r="O197" s="31">
        <v>5400000</v>
      </c>
      <c r="P197" s="47">
        <f t="shared" si="138"/>
        <v>1026000</v>
      </c>
      <c r="Q197" s="48">
        <f t="shared" si="123"/>
        <v>6426000</v>
      </c>
      <c r="R197" s="25">
        <f t="shared" si="119"/>
        <v>7828876.1786449999</v>
      </c>
      <c r="S197" s="25">
        <f t="shared" si="120"/>
        <v>3914438.0893224999</v>
      </c>
      <c r="T197" s="66">
        <v>3914438</v>
      </c>
      <c r="U197" s="66">
        <f t="shared" si="60"/>
        <v>743743.22</v>
      </c>
      <c r="V197" s="66">
        <f t="shared" si="61"/>
        <v>4658181.22</v>
      </c>
      <c r="W197" s="31">
        <v>5400000</v>
      </c>
      <c r="X197" s="47">
        <f t="shared" si="139"/>
        <v>1026000</v>
      </c>
      <c r="Y197" s="48">
        <f t="shared" si="131"/>
        <v>6426000</v>
      </c>
      <c r="Z197" s="31">
        <v>5400000</v>
      </c>
      <c r="AA197" s="47">
        <f t="shared" si="140"/>
        <v>1026000</v>
      </c>
      <c r="AB197" s="48">
        <f t="shared" si="132"/>
        <v>6426000</v>
      </c>
      <c r="AC197" s="31">
        <v>5400000</v>
      </c>
      <c r="AD197" s="47">
        <f t="shared" si="141"/>
        <v>1026000</v>
      </c>
      <c r="AE197" s="48">
        <f t="shared" si="133"/>
        <v>6426000</v>
      </c>
      <c r="AF197" s="31">
        <v>5400000</v>
      </c>
      <c r="AG197" s="47">
        <f t="shared" si="142"/>
        <v>1026000</v>
      </c>
      <c r="AH197" s="48">
        <f t="shared" si="134"/>
        <v>6426000</v>
      </c>
      <c r="AI197" s="31">
        <v>5400000</v>
      </c>
      <c r="AJ197" s="47">
        <f t="shared" si="143"/>
        <v>1026000</v>
      </c>
      <c r="AK197" s="48">
        <f t="shared" si="135"/>
        <v>6426000</v>
      </c>
      <c r="AL197" s="34">
        <v>5400000</v>
      </c>
      <c r="AM197" s="47">
        <f t="shared" si="144"/>
        <v>1026000</v>
      </c>
      <c r="AN197" s="48">
        <f t="shared" si="136"/>
        <v>6426000</v>
      </c>
    </row>
    <row r="198" spans="2:40" ht="58.5" customHeight="1" x14ac:dyDescent="0.25">
      <c r="B198" s="43">
        <v>85</v>
      </c>
      <c r="C198" s="44" t="s">
        <v>218</v>
      </c>
      <c r="D198" s="45" t="s">
        <v>219</v>
      </c>
      <c r="E198" s="46" t="s">
        <v>156</v>
      </c>
      <c r="F198" s="31">
        <v>8200000</v>
      </c>
      <c r="G198" s="47">
        <f t="shared" si="137"/>
        <v>1558000</v>
      </c>
      <c r="H198" s="48">
        <f t="shared" si="130"/>
        <v>9758000</v>
      </c>
      <c r="I198" s="32">
        <v>1479797.08</v>
      </c>
      <c r="J198" s="33">
        <v>1720823</v>
      </c>
      <c r="K198" s="30">
        <f t="shared" si="115"/>
        <v>3200620.08</v>
      </c>
      <c r="L198" s="30">
        <f t="shared" si="116"/>
        <v>1600310.04</v>
      </c>
      <c r="M198" s="30">
        <f t="shared" si="117"/>
        <v>110421.39276000002</v>
      </c>
      <c r="N198" s="30">
        <f t="shared" si="118"/>
        <v>1710731.43276</v>
      </c>
      <c r="O198" s="31">
        <v>8200000</v>
      </c>
      <c r="P198" s="47">
        <f t="shared" si="138"/>
        <v>1558000</v>
      </c>
      <c r="Q198" s="48">
        <f t="shared" si="123"/>
        <v>9758000</v>
      </c>
      <c r="R198" s="25">
        <f t="shared" si="119"/>
        <v>11468731.43276</v>
      </c>
      <c r="S198" s="25">
        <f t="shared" si="120"/>
        <v>5734365.7163800001</v>
      </c>
      <c r="T198" s="66">
        <v>5734366</v>
      </c>
      <c r="U198" s="66">
        <f t="shared" si="60"/>
        <v>1089529.54</v>
      </c>
      <c r="V198" s="66">
        <f t="shared" si="61"/>
        <v>6823895.54</v>
      </c>
      <c r="W198" s="31">
        <v>8200000</v>
      </c>
      <c r="X198" s="47">
        <f t="shared" si="139"/>
        <v>1558000</v>
      </c>
      <c r="Y198" s="48">
        <f t="shared" si="131"/>
        <v>9758000</v>
      </c>
      <c r="Z198" s="31">
        <v>8200000</v>
      </c>
      <c r="AA198" s="47">
        <f t="shared" si="140"/>
        <v>1558000</v>
      </c>
      <c r="AB198" s="48">
        <f t="shared" si="132"/>
        <v>9758000</v>
      </c>
      <c r="AC198" s="31">
        <v>8200000</v>
      </c>
      <c r="AD198" s="47">
        <f t="shared" si="141"/>
        <v>1558000</v>
      </c>
      <c r="AE198" s="48">
        <f t="shared" si="133"/>
        <v>9758000</v>
      </c>
      <c r="AF198" s="31">
        <v>8200000</v>
      </c>
      <c r="AG198" s="47">
        <f t="shared" si="142"/>
        <v>1558000</v>
      </c>
      <c r="AH198" s="48">
        <f t="shared" si="134"/>
        <v>9758000</v>
      </c>
      <c r="AI198" s="31">
        <v>8200000</v>
      </c>
      <c r="AJ198" s="47">
        <f t="shared" si="143"/>
        <v>1558000</v>
      </c>
      <c r="AK198" s="48">
        <f t="shared" si="135"/>
        <v>9758000</v>
      </c>
      <c r="AL198" s="34">
        <v>8200000</v>
      </c>
      <c r="AM198" s="47">
        <f t="shared" si="144"/>
        <v>1558000</v>
      </c>
      <c r="AN198" s="48">
        <f t="shared" si="136"/>
        <v>9758000</v>
      </c>
    </row>
    <row r="199" spans="2:40" ht="40.5" x14ac:dyDescent="0.25">
      <c r="B199" s="43">
        <v>86</v>
      </c>
      <c r="C199" s="44" t="s">
        <v>220</v>
      </c>
      <c r="D199" s="45" t="s">
        <v>221</v>
      </c>
      <c r="E199" s="46" t="s">
        <v>156</v>
      </c>
      <c r="F199" s="31">
        <v>6900000</v>
      </c>
      <c r="G199" s="47">
        <f t="shared" si="137"/>
        <v>1311000</v>
      </c>
      <c r="H199" s="48">
        <f t="shared" si="130"/>
        <v>8211000</v>
      </c>
      <c r="I199" s="32">
        <v>1805721.95</v>
      </c>
      <c r="J199" s="33">
        <v>2099834</v>
      </c>
      <c r="K199" s="30">
        <f t="shared" si="115"/>
        <v>3905555.95</v>
      </c>
      <c r="L199" s="30">
        <f t="shared" si="116"/>
        <v>1952777.9750000001</v>
      </c>
      <c r="M199" s="30">
        <f t="shared" si="117"/>
        <v>134741.68027500002</v>
      </c>
      <c r="N199" s="30">
        <f t="shared" si="118"/>
        <v>2087519.655275</v>
      </c>
      <c r="O199" s="31">
        <v>6900000</v>
      </c>
      <c r="P199" s="47">
        <f t="shared" si="138"/>
        <v>1311000</v>
      </c>
      <c r="Q199" s="48">
        <f t="shared" si="123"/>
        <v>8211000</v>
      </c>
      <c r="R199" s="25">
        <f t="shared" si="119"/>
        <v>10298519.655275</v>
      </c>
      <c r="S199" s="25">
        <f t="shared" si="120"/>
        <v>5149259.8276375001</v>
      </c>
      <c r="T199" s="66">
        <v>5149260</v>
      </c>
      <c r="U199" s="66">
        <f t="shared" si="60"/>
        <v>978359.4</v>
      </c>
      <c r="V199" s="66">
        <f t="shared" si="61"/>
        <v>6127619.4000000004</v>
      </c>
      <c r="W199" s="31">
        <v>6900000</v>
      </c>
      <c r="X199" s="47">
        <f t="shared" si="139"/>
        <v>1311000</v>
      </c>
      <c r="Y199" s="48">
        <f t="shared" si="131"/>
        <v>8211000</v>
      </c>
      <c r="Z199" s="31">
        <v>6900000</v>
      </c>
      <c r="AA199" s="47">
        <f t="shared" si="140"/>
        <v>1311000</v>
      </c>
      <c r="AB199" s="48">
        <f t="shared" si="132"/>
        <v>8211000</v>
      </c>
      <c r="AC199" s="31">
        <v>6900000</v>
      </c>
      <c r="AD199" s="47">
        <f t="shared" si="141"/>
        <v>1311000</v>
      </c>
      <c r="AE199" s="48">
        <f t="shared" si="133"/>
        <v>8211000</v>
      </c>
      <c r="AF199" s="31">
        <v>6900000</v>
      </c>
      <c r="AG199" s="47">
        <f t="shared" si="142"/>
        <v>1311000</v>
      </c>
      <c r="AH199" s="48">
        <f t="shared" si="134"/>
        <v>8211000</v>
      </c>
      <c r="AI199" s="31">
        <v>6900000</v>
      </c>
      <c r="AJ199" s="47">
        <f t="shared" si="143"/>
        <v>1311000</v>
      </c>
      <c r="AK199" s="48">
        <f t="shared" si="135"/>
        <v>8211000</v>
      </c>
      <c r="AL199" s="34">
        <v>6900000</v>
      </c>
      <c r="AM199" s="47">
        <f t="shared" si="144"/>
        <v>1311000</v>
      </c>
      <c r="AN199" s="48">
        <f t="shared" si="136"/>
        <v>8211000</v>
      </c>
    </row>
    <row r="200" spans="2:40" ht="45" x14ac:dyDescent="0.25">
      <c r="B200" s="43">
        <v>87</v>
      </c>
      <c r="C200" s="44" t="s">
        <v>222</v>
      </c>
      <c r="D200" s="45" t="s">
        <v>223</v>
      </c>
      <c r="E200" s="46" t="s">
        <v>156</v>
      </c>
      <c r="F200" s="31">
        <v>10100000</v>
      </c>
      <c r="G200" s="47">
        <f t="shared" si="137"/>
        <v>1919000</v>
      </c>
      <c r="H200" s="48">
        <f t="shared" si="130"/>
        <v>12019000</v>
      </c>
      <c r="I200" s="32">
        <v>2327586.4300000002</v>
      </c>
      <c r="J200" s="33">
        <v>2706699</v>
      </c>
      <c r="K200" s="30">
        <f t="shared" si="115"/>
        <v>5034285.43</v>
      </c>
      <c r="L200" s="30">
        <f t="shared" si="116"/>
        <v>2517142.7149999999</v>
      </c>
      <c r="M200" s="30">
        <f t="shared" si="117"/>
        <v>173682.847335</v>
      </c>
      <c r="N200" s="30">
        <f t="shared" si="118"/>
        <v>2690825.5623349999</v>
      </c>
      <c r="O200" s="31">
        <v>10100000</v>
      </c>
      <c r="P200" s="47">
        <f t="shared" si="138"/>
        <v>1919000</v>
      </c>
      <c r="Q200" s="48">
        <f t="shared" si="123"/>
        <v>12019000</v>
      </c>
      <c r="R200" s="25">
        <f t="shared" si="119"/>
        <v>14709825.562334999</v>
      </c>
      <c r="S200" s="25">
        <f t="shared" si="120"/>
        <v>7354912.7811674997</v>
      </c>
      <c r="T200" s="66">
        <v>7354913</v>
      </c>
      <c r="U200" s="66">
        <f t="shared" si="60"/>
        <v>1397433.47</v>
      </c>
      <c r="V200" s="66">
        <f t="shared" si="61"/>
        <v>8752346.4700000007</v>
      </c>
      <c r="W200" s="31">
        <v>10100000</v>
      </c>
      <c r="X200" s="47">
        <f t="shared" si="139"/>
        <v>1919000</v>
      </c>
      <c r="Y200" s="48">
        <f t="shared" si="131"/>
        <v>12019000</v>
      </c>
      <c r="Z200" s="31">
        <v>10100000</v>
      </c>
      <c r="AA200" s="47">
        <f t="shared" si="140"/>
        <v>1919000</v>
      </c>
      <c r="AB200" s="48">
        <f t="shared" si="132"/>
        <v>12019000</v>
      </c>
      <c r="AC200" s="31">
        <v>10100000</v>
      </c>
      <c r="AD200" s="47">
        <f t="shared" si="141"/>
        <v>1919000</v>
      </c>
      <c r="AE200" s="48">
        <f t="shared" si="133"/>
        <v>12019000</v>
      </c>
      <c r="AF200" s="31">
        <v>10100000</v>
      </c>
      <c r="AG200" s="47">
        <f t="shared" si="142"/>
        <v>1919000</v>
      </c>
      <c r="AH200" s="48">
        <f t="shared" si="134"/>
        <v>12019000</v>
      </c>
      <c r="AI200" s="31">
        <v>10100000</v>
      </c>
      <c r="AJ200" s="47">
        <f t="shared" si="143"/>
        <v>1919000</v>
      </c>
      <c r="AK200" s="48">
        <f t="shared" si="135"/>
        <v>12019000</v>
      </c>
      <c r="AL200" s="34">
        <v>10100000</v>
      </c>
      <c r="AM200" s="47">
        <f t="shared" si="144"/>
        <v>1919000</v>
      </c>
      <c r="AN200" s="48">
        <f t="shared" si="136"/>
        <v>12019000</v>
      </c>
    </row>
    <row r="201" spans="2:40" ht="35.25" x14ac:dyDescent="0.25">
      <c r="B201" s="43">
        <v>88</v>
      </c>
      <c r="C201" s="44" t="s">
        <v>224</v>
      </c>
      <c r="D201" s="49"/>
      <c r="E201" s="46" t="s">
        <v>14</v>
      </c>
      <c r="F201" s="31">
        <v>550000</v>
      </c>
      <c r="G201" s="47">
        <f>F201*19%</f>
        <v>104500</v>
      </c>
      <c r="H201" s="48">
        <f t="shared" si="130"/>
        <v>654500</v>
      </c>
      <c r="I201" s="32">
        <v>141930.94</v>
      </c>
      <c r="J201" s="33">
        <v>165048</v>
      </c>
      <c r="K201" s="30">
        <f t="shared" si="115"/>
        <v>306978.94</v>
      </c>
      <c r="L201" s="30">
        <f t="shared" si="116"/>
        <v>153489.47</v>
      </c>
      <c r="M201" s="30">
        <f t="shared" si="117"/>
        <v>10590.773430000001</v>
      </c>
      <c r="N201" s="30">
        <f t="shared" si="118"/>
        <v>164080.24343</v>
      </c>
      <c r="O201" s="31">
        <v>550000</v>
      </c>
      <c r="P201" s="47">
        <f>O201*19%</f>
        <v>104500</v>
      </c>
      <c r="Q201" s="48">
        <f t="shared" si="123"/>
        <v>654500</v>
      </c>
      <c r="R201" s="25">
        <f t="shared" si="119"/>
        <v>818580.24343000003</v>
      </c>
      <c r="S201" s="25">
        <f t="shared" si="120"/>
        <v>409290.12171500002</v>
      </c>
      <c r="T201" s="66">
        <v>409290</v>
      </c>
      <c r="U201" s="66">
        <f t="shared" si="60"/>
        <v>77765.100000000006</v>
      </c>
      <c r="V201" s="66">
        <f t="shared" si="61"/>
        <v>487055.1</v>
      </c>
      <c r="W201" s="31">
        <v>550000</v>
      </c>
      <c r="X201" s="47">
        <f>W201*19%</f>
        <v>104500</v>
      </c>
      <c r="Y201" s="48">
        <f t="shared" si="131"/>
        <v>654500</v>
      </c>
      <c r="Z201" s="31">
        <v>550000</v>
      </c>
      <c r="AA201" s="47">
        <f>Z201*19%</f>
        <v>104500</v>
      </c>
      <c r="AB201" s="48">
        <f t="shared" si="132"/>
        <v>654500</v>
      </c>
      <c r="AC201" s="31">
        <v>550000</v>
      </c>
      <c r="AD201" s="47">
        <f>AC201*19%</f>
        <v>104500</v>
      </c>
      <c r="AE201" s="48">
        <f t="shared" si="133"/>
        <v>654500</v>
      </c>
      <c r="AF201" s="31">
        <v>550000</v>
      </c>
      <c r="AG201" s="47">
        <f>AF201*19%</f>
        <v>104500</v>
      </c>
      <c r="AH201" s="48">
        <f t="shared" si="134"/>
        <v>654500</v>
      </c>
      <c r="AI201" s="31">
        <v>550000</v>
      </c>
      <c r="AJ201" s="47">
        <f>AI201*19%</f>
        <v>104500</v>
      </c>
      <c r="AK201" s="48">
        <f t="shared" si="135"/>
        <v>654500</v>
      </c>
      <c r="AL201" s="34">
        <v>550000</v>
      </c>
      <c r="AM201" s="47">
        <f>AL201*19%</f>
        <v>104500</v>
      </c>
      <c r="AN201" s="48">
        <f t="shared" si="136"/>
        <v>654500</v>
      </c>
    </row>
    <row r="202" spans="2:40" ht="36.75" x14ac:dyDescent="0.25">
      <c r="B202" s="43">
        <v>89</v>
      </c>
      <c r="C202" s="44" t="s">
        <v>225</v>
      </c>
      <c r="D202" s="49"/>
      <c r="E202" s="46" t="s">
        <v>14</v>
      </c>
      <c r="F202" s="31">
        <v>2800000</v>
      </c>
      <c r="G202" s="47">
        <f t="shared" ref="G202:G213" si="145">F202*19%</f>
        <v>532000</v>
      </c>
      <c r="H202" s="48">
        <f t="shared" si="130"/>
        <v>3332000</v>
      </c>
      <c r="I202" s="32">
        <v>551829.92000000004</v>
      </c>
      <c r="J202" s="33">
        <v>641711</v>
      </c>
      <c r="K202" s="30">
        <f t="shared" si="115"/>
        <v>1193540.92</v>
      </c>
      <c r="L202" s="30">
        <f t="shared" si="116"/>
        <v>596770.46</v>
      </c>
      <c r="M202" s="30">
        <f t="shared" si="117"/>
        <v>41177.161740000003</v>
      </c>
      <c r="N202" s="30">
        <f t="shared" si="118"/>
        <v>637947.62173999997</v>
      </c>
      <c r="O202" s="31">
        <v>2800000</v>
      </c>
      <c r="P202" s="47">
        <f t="shared" ref="P202:P213" si="146">O202*19%</f>
        <v>532000</v>
      </c>
      <c r="Q202" s="48">
        <f t="shared" si="123"/>
        <v>3332000</v>
      </c>
      <c r="R202" s="25">
        <f t="shared" si="119"/>
        <v>3969947.6217399999</v>
      </c>
      <c r="S202" s="25">
        <f t="shared" si="120"/>
        <v>1984973.8108699999</v>
      </c>
      <c r="T202" s="66">
        <v>1984974</v>
      </c>
      <c r="U202" s="66">
        <f t="shared" si="60"/>
        <v>377145.06</v>
      </c>
      <c r="V202" s="66">
        <f t="shared" si="61"/>
        <v>2362119.06</v>
      </c>
      <c r="W202" s="31">
        <v>2800000</v>
      </c>
      <c r="X202" s="47">
        <f t="shared" ref="X202:X213" si="147">W202*19%</f>
        <v>532000</v>
      </c>
      <c r="Y202" s="48">
        <f t="shared" si="131"/>
        <v>3332000</v>
      </c>
      <c r="Z202" s="31">
        <v>2800000</v>
      </c>
      <c r="AA202" s="47">
        <f t="shared" ref="AA202:AA213" si="148">Z202*19%</f>
        <v>532000</v>
      </c>
      <c r="AB202" s="48">
        <f t="shared" si="132"/>
        <v>3332000</v>
      </c>
      <c r="AC202" s="31">
        <v>2800000</v>
      </c>
      <c r="AD202" s="47">
        <f t="shared" ref="AD202:AD213" si="149">AC202*19%</f>
        <v>532000</v>
      </c>
      <c r="AE202" s="48">
        <f t="shared" si="133"/>
        <v>3332000</v>
      </c>
      <c r="AF202" s="31">
        <v>2800000</v>
      </c>
      <c r="AG202" s="47">
        <f t="shared" ref="AG202:AG213" si="150">AF202*19%</f>
        <v>532000</v>
      </c>
      <c r="AH202" s="48">
        <f t="shared" si="134"/>
        <v>3332000</v>
      </c>
      <c r="AI202" s="31">
        <v>2800000</v>
      </c>
      <c r="AJ202" s="47">
        <f t="shared" ref="AJ202:AJ213" si="151">AI202*19%</f>
        <v>532000</v>
      </c>
      <c r="AK202" s="48">
        <f t="shared" si="135"/>
        <v>3332000</v>
      </c>
      <c r="AL202" s="34">
        <v>2800000</v>
      </c>
      <c r="AM202" s="47">
        <f t="shared" ref="AM202:AM213" si="152">AL202*19%</f>
        <v>532000</v>
      </c>
      <c r="AN202" s="48">
        <f t="shared" si="136"/>
        <v>3332000</v>
      </c>
    </row>
    <row r="203" spans="2:40" ht="42" x14ac:dyDescent="0.25">
      <c r="B203" s="43">
        <v>90</v>
      </c>
      <c r="C203" s="44" t="s">
        <v>226</v>
      </c>
      <c r="D203" s="49"/>
      <c r="E203" s="46" t="s">
        <v>14</v>
      </c>
      <c r="F203" s="31">
        <v>2000000</v>
      </c>
      <c r="G203" s="47">
        <f t="shared" si="145"/>
        <v>380000</v>
      </c>
      <c r="H203" s="48">
        <f t="shared" si="130"/>
        <v>2380000</v>
      </c>
      <c r="I203" s="32">
        <v>1508395.87</v>
      </c>
      <c r="J203" s="33">
        <v>1754081</v>
      </c>
      <c r="K203" s="30">
        <f t="shared" si="115"/>
        <v>3262476.87</v>
      </c>
      <c r="L203" s="30">
        <f t="shared" si="116"/>
        <v>1631238.4350000001</v>
      </c>
      <c r="M203" s="30">
        <f t="shared" si="117"/>
        <v>112555.45201500002</v>
      </c>
      <c r="N203" s="30">
        <f t="shared" si="118"/>
        <v>1743793.887015</v>
      </c>
      <c r="O203" s="31">
        <v>2000000</v>
      </c>
      <c r="P203" s="47">
        <f t="shared" si="146"/>
        <v>380000</v>
      </c>
      <c r="Q203" s="48">
        <f t="shared" si="123"/>
        <v>2380000</v>
      </c>
      <c r="R203" s="25">
        <f t="shared" si="119"/>
        <v>4123793.887015</v>
      </c>
      <c r="S203" s="25">
        <f t="shared" si="120"/>
        <v>2061896.9435075</v>
      </c>
      <c r="T203" s="66">
        <v>2061897</v>
      </c>
      <c r="U203" s="66">
        <f t="shared" si="60"/>
        <v>391760.43</v>
      </c>
      <c r="V203" s="66">
        <f t="shared" si="61"/>
        <v>2453657.4300000002</v>
      </c>
      <c r="W203" s="31">
        <v>2000000</v>
      </c>
      <c r="X203" s="47">
        <f t="shared" si="147"/>
        <v>380000</v>
      </c>
      <c r="Y203" s="48">
        <f t="shared" si="131"/>
        <v>2380000</v>
      </c>
      <c r="Z203" s="31">
        <v>2000000</v>
      </c>
      <c r="AA203" s="47">
        <f t="shared" si="148"/>
        <v>380000</v>
      </c>
      <c r="AB203" s="48">
        <f t="shared" si="132"/>
        <v>2380000</v>
      </c>
      <c r="AC203" s="31">
        <v>2000000</v>
      </c>
      <c r="AD203" s="47">
        <f t="shared" si="149"/>
        <v>380000</v>
      </c>
      <c r="AE203" s="48">
        <f t="shared" si="133"/>
        <v>2380000</v>
      </c>
      <c r="AF203" s="31">
        <v>2000000</v>
      </c>
      <c r="AG203" s="47">
        <f t="shared" si="150"/>
        <v>380000</v>
      </c>
      <c r="AH203" s="48">
        <f t="shared" si="134"/>
        <v>2380000</v>
      </c>
      <c r="AI203" s="31">
        <v>2000000</v>
      </c>
      <c r="AJ203" s="47">
        <f t="shared" si="151"/>
        <v>380000</v>
      </c>
      <c r="AK203" s="48">
        <f t="shared" si="135"/>
        <v>2380000</v>
      </c>
      <c r="AL203" s="34">
        <v>2000000</v>
      </c>
      <c r="AM203" s="47">
        <f t="shared" si="152"/>
        <v>380000</v>
      </c>
      <c r="AN203" s="48">
        <f t="shared" si="136"/>
        <v>2380000</v>
      </c>
    </row>
    <row r="204" spans="2:40" ht="42" x14ac:dyDescent="0.25">
      <c r="B204" s="43">
        <v>91</v>
      </c>
      <c r="C204" s="44" t="s">
        <v>227</v>
      </c>
      <c r="D204" s="49"/>
      <c r="E204" s="46" t="s">
        <v>14</v>
      </c>
      <c r="F204" s="31">
        <v>4500000</v>
      </c>
      <c r="G204" s="47">
        <f t="shared" si="145"/>
        <v>855000</v>
      </c>
      <c r="H204" s="48">
        <f t="shared" si="130"/>
        <v>5355000</v>
      </c>
      <c r="I204" s="32">
        <v>2272413.56</v>
      </c>
      <c r="J204" s="33">
        <v>2642540</v>
      </c>
      <c r="K204" s="30">
        <f t="shared" si="115"/>
        <v>4914953.5600000005</v>
      </c>
      <c r="L204" s="30">
        <f t="shared" si="116"/>
        <v>2457476.7800000003</v>
      </c>
      <c r="M204" s="30">
        <f t="shared" si="117"/>
        <v>169565.89782000004</v>
      </c>
      <c r="N204" s="30">
        <f t="shared" si="118"/>
        <v>2627042.6778200003</v>
      </c>
      <c r="O204" s="31">
        <v>4500000</v>
      </c>
      <c r="P204" s="47">
        <f t="shared" si="146"/>
        <v>855000</v>
      </c>
      <c r="Q204" s="48">
        <f t="shared" si="123"/>
        <v>5355000</v>
      </c>
      <c r="R204" s="25">
        <f t="shared" si="119"/>
        <v>7982042.6778200008</v>
      </c>
      <c r="S204" s="25">
        <f t="shared" si="120"/>
        <v>3991021.3389100004</v>
      </c>
      <c r="T204" s="66">
        <v>3991021</v>
      </c>
      <c r="U204" s="66">
        <f t="shared" si="60"/>
        <v>758293.99</v>
      </c>
      <c r="V204" s="66">
        <f t="shared" si="61"/>
        <v>4749314.99</v>
      </c>
      <c r="W204" s="31">
        <v>4500000</v>
      </c>
      <c r="X204" s="47">
        <f t="shared" si="147"/>
        <v>855000</v>
      </c>
      <c r="Y204" s="48">
        <f t="shared" si="131"/>
        <v>5355000</v>
      </c>
      <c r="Z204" s="31">
        <v>4500000</v>
      </c>
      <c r="AA204" s="47">
        <f t="shared" si="148"/>
        <v>855000</v>
      </c>
      <c r="AB204" s="48">
        <f t="shared" si="132"/>
        <v>5355000</v>
      </c>
      <c r="AC204" s="31">
        <v>4500000</v>
      </c>
      <c r="AD204" s="47">
        <f t="shared" si="149"/>
        <v>855000</v>
      </c>
      <c r="AE204" s="48">
        <f t="shared" si="133"/>
        <v>5355000</v>
      </c>
      <c r="AF204" s="31">
        <v>4500000</v>
      </c>
      <c r="AG204" s="47">
        <f t="shared" si="150"/>
        <v>855000</v>
      </c>
      <c r="AH204" s="48">
        <f t="shared" si="134"/>
        <v>5355000</v>
      </c>
      <c r="AI204" s="31">
        <v>4500000</v>
      </c>
      <c r="AJ204" s="47">
        <f t="shared" si="151"/>
        <v>855000</v>
      </c>
      <c r="AK204" s="48">
        <f t="shared" si="135"/>
        <v>5355000</v>
      </c>
      <c r="AL204" s="34">
        <v>4500000</v>
      </c>
      <c r="AM204" s="47">
        <f t="shared" si="152"/>
        <v>855000</v>
      </c>
      <c r="AN204" s="48">
        <f t="shared" si="136"/>
        <v>5355000</v>
      </c>
    </row>
    <row r="205" spans="2:40" ht="43.5" x14ac:dyDescent="0.25">
      <c r="B205" s="43">
        <v>92</v>
      </c>
      <c r="C205" s="44" t="s">
        <v>228</v>
      </c>
      <c r="D205" s="49"/>
      <c r="E205" s="46" t="s">
        <v>14</v>
      </c>
      <c r="F205" s="31">
        <v>5200000</v>
      </c>
      <c r="G205" s="47">
        <f t="shared" si="145"/>
        <v>988000</v>
      </c>
      <c r="H205" s="48">
        <f t="shared" si="130"/>
        <v>6188000</v>
      </c>
      <c r="I205" s="32">
        <v>2895208.95</v>
      </c>
      <c r="J205" s="33">
        <v>3366776</v>
      </c>
      <c r="K205" s="30">
        <f t="shared" si="115"/>
        <v>6261984.9500000002</v>
      </c>
      <c r="L205" s="30">
        <f t="shared" si="116"/>
        <v>3130992.4750000001</v>
      </c>
      <c r="M205" s="30">
        <f t="shared" si="117"/>
        <v>216038.48077500003</v>
      </c>
      <c r="N205" s="30">
        <f t="shared" si="118"/>
        <v>3347030.9557750002</v>
      </c>
      <c r="O205" s="31">
        <v>5200000</v>
      </c>
      <c r="P205" s="47">
        <f t="shared" si="146"/>
        <v>988000</v>
      </c>
      <c r="Q205" s="48">
        <f t="shared" si="123"/>
        <v>6188000</v>
      </c>
      <c r="R205" s="25">
        <f t="shared" si="119"/>
        <v>9535030.9557750002</v>
      </c>
      <c r="S205" s="25">
        <f t="shared" si="120"/>
        <v>4767515.4778875001</v>
      </c>
      <c r="T205" s="66">
        <v>4767515</v>
      </c>
      <c r="U205" s="66">
        <f t="shared" si="60"/>
        <v>905827.85</v>
      </c>
      <c r="V205" s="66">
        <f t="shared" si="61"/>
        <v>5673342.8499999996</v>
      </c>
      <c r="W205" s="31">
        <v>5200000</v>
      </c>
      <c r="X205" s="47">
        <f t="shared" si="147"/>
        <v>988000</v>
      </c>
      <c r="Y205" s="48">
        <f t="shared" si="131"/>
        <v>6188000</v>
      </c>
      <c r="Z205" s="31">
        <v>5200000</v>
      </c>
      <c r="AA205" s="47">
        <f t="shared" si="148"/>
        <v>988000</v>
      </c>
      <c r="AB205" s="48">
        <f t="shared" si="132"/>
        <v>6188000</v>
      </c>
      <c r="AC205" s="31">
        <v>5200000</v>
      </c>
      <c r="AD205" s="47">
        <f t="shared" si="149"/>
        <v>988000</v>
      </c>
      <c r="AE205" s="48">
        <f t="shared" si="133"/>
        <v>6188000</v>
      </c>
      <c r="AF205" s="31">
        <v>5200000</v>
      </c>
      <c r="AG205" s="47">
        <f t="shared" si="150"/>
        <v>988000</v>
      </c>
      <c r="AH205" s="48">
        <f t="shared" si="134"/>
        <v>6188000</v>
      </c>
      <c r="AI205" s="31">
        <v>5200000</v>
      </c>
      <c r="AJ205" s="47">
        <f t="shared" si="151"/>
        <v>988000</v>
      </c>
      <c r="AK205" s="48">
        <f t="shared" si="135"/>
        <v>6188000</v>
      </c>
      <c r="AL205" s="34">
        <v>5200000</v>
      </c>
      <c r="AM205" s="47">
        <f t="shared" si="152"/>
        <v>988000</v>
      </c>
      <c r="AN205" s="48">
        <f t="shared" si="136"/>
        <v>6188000</v>
      </c>
    </row>
    <row r="206" spans="2:40" ht="43.5" x14ac:dyDescent="0.25">
      <c r="B206" s="43">
        <v>93</v>
      </c>
      <c r="C206" s="44" t="s">
        <v>229</v>
      </c>
      <c r="D206" s="49"/>
      <c r="E206" s="46" t="s">
        <v>14</v>
      </c>
      <c r="F206" s="31">
        <v>5800000</v>
      </c>
      <c r="G206" s="47">
        <f t="shared" si="145"/>
        <v>1102000</v>
      </c>
      <c r="H206" s="48">
        <f t="shared" si="130"/>
        <v>6902000</v>
      </c>
      <c r="I206" s="32">
        <v>4340940.58</v>
      </c>
      <c r="J206" s="33">
        <v>5047986</v>
      </c>
      <c r="K206" s="30">
        <f t="shared" si="115"/>
        <v>9388926.5800000001</v>
      </c>
      <c r="L206" s="30">
        <f t="shared" si="116"/>
        <v>4694463.29</v>
      </c>
      <c r="M206" s="30">
        <f t="shared" si="117"/>
        <v>323917.96701000002</v>
      </c>
      <c r="N206" s="30">
        <f t="shared" si="118"/>
        <v>5018381.2570099998</v>
      </c>
      <c r="O206" s="31">
        <v>5800000</v>
      </c>
      <c r="P206" s="47">
        <f t="shared" si="146"/>
        <v>1102000</v>
      </c>
      <c r="Q206" s="48">
        <f t="shared" si="123"/>
        <v>6902000</v>
      </c>
      <c r="R206" s="25">
        <f t="shared" si="119"/>
        <v>11920381.25701</v>
      </c>
      <c r="S206" s="25">
        <f t="shared" si="120"/>
        <v>5960190.6285049999</v>
      </c>
      <c r="T206" s="66">
        <v>5960191</v>
      </c>
      <c r="U206" s="66">
        <f t="shared" si="60"/>
        <v>1132436.29</v>
      </c>
      <c r="V206" s="66">
        <f t="shared" si="61"/>
        <v>7092627.29</v>
      </c>
      <c r="W206" s="31">
        <v>5800000</v>
      </c>
      <c r="X206" s="47">
        <f t="shared" si="147"/>
        <v>1102000</v>
      </c>
      <c r="Y206" s="48">
        <f t="shared" si="131"/>
        <v>6902000</v>
      </c>
      <c r="Z206" s="31">
        <v>5800000</v>
      </c>
      <c r="AA206" s="47">
        <f t="shared" si="148"/>
        <v>1102000</v>
      </c>
      <c r="AB206" s="48">
        <f t="shared" si="132"/>
        <v>6902000</v>
      </c>
      <c r="AC206" s="31">
        <v>5800000</v>
      </c>
      <c r="AD206" s="47">
        <f t="shared" si="149"/>
        <v>1102000</v>
      </c>
      <c r="AE206" s="48">
        <f t="shared" si="133"/>
        <v>6902000</v>
      </c>
      <c r="AF206" s="31">
        <v>5800000</v>
      </c>
      <c r="AG206" s="47">
        <f t="shared" si="150"/>
        <v>1102000</v>
      </c>
      <c r="AH206" s="48">
        <f t="shared" si="134"/>
        <v>6902000</v>
      </c>
      <c r="AI206" s="31">
        <v>5800000</v>
      </c>
      <c r="AJ206" s="47">
        <f t="shared" si="151"/>
        <v>1102000</v>
      </c>
      <c r="AK206" s="48">
        <f t="shared" si="135"/>
        <v>6902000</v>
      </c>
      <c r="AL206" s="34">
        <v>5800000</v>
      </c>
      <c r="AM206" s="47">
        <f t="shared" si="152"/>
        <v>1102000</v>
      </c>
      <c r="AN206" s="48">
        <f t="shared" si="136"/>
        <v>6902000</v>
      </c>
    </row>
    <row r="207" spans="2:40" ht="43.5" x14ac:dyDescent="0.25">
      <c r="B207" s="43">
        <v>94</v>
      </c>
      <c r="C207" s="44" t="s">
        <v>230</v>
      </c>
      <c r="D207" s="49"/>
      <c r="E207" s="46" t="s">
        <v>14</v>
      </c>
      <c r="F207" s="31">
        <v>6000000</v>
      </c>
      <c r="G207" s="47">
        <f t="shared" si="145"/>
        <v>1140000</v>
      </c>
      <c r="H207" s="48">
        <f t="shared" si="130"/>
        <v>7140000</v>
      </c>
      <c r="I207" s="32">
        <v>8984572.6899999995</v>
      </c>
      <c r="J207" s="33">
        <v>10447965</v>
      </c>
      <c r="K207" s="30">
        <f t="shared" si="115"/>
        <v>19432537.689999998</v>
      </c>
      <c r="L207" s="30">
        <f t="shared" si="116"/>
        <v>9716268.8449999988</v>
      </c>
      <c r="M207" s="30">
        <f t="shared" si="117"/>
        <v>670422.55030499992</v>
      </c>
      <c r="N207" s="30">
        <f t="shared" si="118"/>
        <v>10386691.395304998</v>
      </c>
      <c r="O207" s="31">
        <v>6000000</v>
      </c>
      <c r="P207" s="47">
        <f t="shared" si="146"/>
        <v>1140000</v>
      </c>
      <c r="Q207" s="48">
        <f t="shared" si="123"/>
        <v>7140000</v>
      </c>
      <c r="R207" s="25">
        <f t="shared" si="119"/>
        <v>17526691.395305</v>
      </c>
      <c r="S207" s="25">
        <f t="shared" si="120"/>
        <v>8763345.6976525001</v>
      </c>
      <c r="T207" s="66">
        <v>8763346</v>
      </c>
      <c r="U207" s="66">
        <f t="shared" si="60"/>
        <v>1665035.74</v>
      </c>
      <c r="V207" s="66">
        <f t="shared" si="61"/>
        <v>10428381.74</v>
      </c>
      <c r="W207" s="31">
        <v>6000000</v>
      </c>
      <c r="X207" s="47">
        <f t="shared" si="147"/>
        <v>1140000</v>
      </c>
      <c r="Y207" s="48">
        <f t="shared" si="131"/>
        <v>7140000</v>
      </c>
      <c r="Z207" s="31">
        <v>6000000</v>
      </c>
      <c r="AA207" s="47">
        <f t="shared" si="148"/>
        <v>1140000</v>
      </c>
      <c r="AB207" s="48">
        <f t="shared" si="132"/>
        <v>7140000</v>
      </c>
      <c r="AC207" s="31">
        <v>6000000</v>
      </c>
      <c r="AD207" s="47">
        <f t="shared" si="149"/>
        <v>1140000</v>
      </c>
      <c r="AE207" s="48">
        <f t="shared" si="133"/>
        <v>7140000</v>
      </c>
      <c r="AF207" s="31">
        <v>6000000</v>
      </c>
      <c r="AG207" s="47">
        <f t="shared" si="150"/>
        <v>1140000</v>
      </c>
      <c r="AH207" s="48">
        <f t="shared" si="134"/>
        <v>7140000</v>
      </c>
      <c r="AI207" s="31">
        <v>6000000</v>
      </c>
      <c r="AJ207" s="47">
        <f t="shared" si="151"/>
        <v>1140000</v>
      </c>
      <c r="AK207" s="48">
        <f t="shared" si="135"/>
        <v>7140000</v>
      </c>
      <c r="AL207" s="34">
        <v>6000000</v>
      </c>
      <c r="AM207" s="47">
        <f t="shared" si="152"/>
        <v>1140000</v>
      </c>
      <c r="AN207" s="48">
        <f t="shared" si="136"/>
        <v>7140000</v>
      </c>
    </row>
    <row r="208" spans="2:40" ht="44.25" x14ac:dyDescent="0.25">
      <c r="B208" s="43">
        <v>95</v>
      </c>
      <c r="C208" s="44" t="s">
        <v>231</v>
      </c>
      <c r="D208" s="49"/>
      <c r="E208" s="46" t="s">
        <v>14</v>
      </c>
      <c r="F208" s="31">
        <v>7300000</v>
      </c>
      <c r="G208" s="47">
        <f t="shared" si="145"/>
        <v>1387000</v>
      </c>
      <c r="H208" s="48">
        <f t="shared" si="130"/>
        <v>8687000</v>
      </c>
      <c r="I208" s="32">
        <v>13165562.57</v>
      </c>
      <c r="J208" s="33">
        <v>15309947</v>
      </c>
      <c r="K208" s="30">
        <f t="shared" si="115"/>
        <v>28475509.57</v>
      </c>
      <c r="L208" s="30">
        <f t="shared" si="116"/>
        <v>14237754.785</v>
      </c>
      <c r="M208" s="30">
        <f t="shared" si="117"/>
        <v>982405.08016500005</v>
      </c>
      <c r="N208" s="30">
        <f t="shared" si="118"/>
        <v>15220159.865165001</v>
      </c>
      <c r="O208" s="31">
        <v>7300000</v>
      </c>
      <c r="P208" s="47">
        <f t="shared" si="146"/>
        <v>1387000</v>
      </c>
      <c r="Q208" s="48">
        <f t="shared" si="123"/>
        <v>8687000</v>
      </c>
      <c r="R208" s="25">
        <f t="shared" si="119"/>
        <v>23907159.865165003</v>
      </c>
      <c r="S208" s="25">
        <f t="shared" si="120"/>
        <v>11953579.932582501</v>
      </c>
      <c r="T208" s="66">
        <v>11953580</v>
      </c>
      <c r="U208" s="66">
        <f t="shared" si="60"/>
        <v>2271180.2000000002</v>
      </c>
      <c r="V208" s="66">
        <f t="shared" si="61"/>
        <v>14224760.199999999</v>
      </c>
      <c r="W208" s="31">
        <v>7300000</v>
      </c>
      <c r="X208" s="47">
        <f t="shared" si="147"/>
        <v>1387000</v>
      </c>
      <c r="Y208" s="48">
        <f t="shared" si="131"/>
        <v>8687000</v>
      </c>
      <c r="Z208" s="31">
        <v>7300000</v>
      </c>
      <c r="AA208" s="47">
        <f t="shared" si="148"/>
        <v>1387000</v>
      </c>
      <c r="AB208" s="48">
        <f t="shared" si="132"/>
        <v>8687000</v>
      </c>
      <c r="AC208" s="31">
        <v>7300000</v>
      </c>
      <c r="AD208" s="47">
        <f t="shared" si="149"/>
        <v>1387000</v>
      </c>
      <c r="AE208" s="48">
        <f t="shared" si="133"/>
        <v>8687000</v>
      </c>
      <c r="AF208" s="31">
        <v>7300000</v>
      </c>
      <c r="AG208" s="47">
        <f t="shared" si="150"/>
        <v>1387000</v>
      </c>
      <c r="AH208" s="48">
        <f t="shared" si="134"/>
        <v>8687000</v>
      </c>
      <c r="AI208" s="31">
        <v>7300000</v>
      </c>
      <c r="AJ208" s="47">
        <f t="shared" si="151"/>
        <v>1387000</v>
      </c>
      <c r="AK208" s="48">
        <f t="shared" si="135"/>
        <v>8687000</v>
      </c>
      <c r="AL208" s="34">
        <v>7300000</v>
      </c>
      <c r="AM208" s="47">
        <f t="shared" si="152"/>
        <v>1387000</v>
      </c>
      <c r="AN208" s="48">
        <f t="shared" si="136"/>
        <v>8687000</v>
      </c>
    </row>
    <row r="209" spans="1:40" ht="36.75" x14ac:dyDescent="0.25">
      <c r="B209" s="43">
        <v>96</v>
      </c>
      <c r="C209" s="44" t="s">
        <v>232</v>
      </c>
      <c r="D209" s="49"/>
      <c r="E209" s="46" t="s">
        <v>14</v>
      </c>
      <c r="F209" s="31">
        <v>4900000</v>
      </c>
      <c r="G209" s="47">
        <f t="shared" si="145"/>
        <v>931000</v>
      </c>
      <c r="H209" s="48">
        <f t="shared" si="130"/>
        <v>5831000</v>
      </c>
      <c r="I209" s="32">
        <v>424173.07</v>
      </c>
      <c r="J209" s="33">
        <v>493261</v>
      </c>
      <c r="K209" s="30">
        <f t="shared" si="115"/>
        <v>917434.07000000007</v>
      </c>
      <c r="L209" s="30">
        <f t="shared" si="116"/>
        <v>458717.03500000003</v>
      </c>
      <c r="M209" s="30">
        <f t="shared" si="117"/>
        <v>31651.475415000004</v>
      </c>
      <c r="N209" s="30">
        <f t="shared" si="118"/>
        <v>490368.51041500003</v>
      </c>
      <c r="O209" s="31">
        <v>4900000</v>
      </c>
      <c r="P209" s="47">
        <f t="shared" si="146"/>
        <v>931000</v>
      </c>
      <c r="Q209" s="48">
        <f t="shared" si="123"/>
        <v>5831000</v>
      </c>
      <c r="R209" s="25">
        <f t="shared" si="119"/>
        <v>6321368.5104149999</v>
      </c>
      <c r="S209" s="25">
        <f t="shared" si="120"/>
        <v>3160684.2552075</v>
      </c>
      <c r="T209" s="66">
        <v>3160684</v>
      </c>
      <c r="U209" s="66">
        <f t="shared" si="60"/>
        <v>600529.96</v>
      </c>
      <c r="V209" s="66">
        <f t="shared" si="61"/>
        <v>3761213.96</v>
      </c>
      <c r="W209" s="31">
        <v>4900000</v>
      </c>
      <c r="X209" s="47">
        <f t="shared" si="147"/>
        <v>931000</v>
      </c>
      <c r="Y209" s="48">
        <f t="shared" si="131"/>
        <v>5831000</v>
      </c>
      <c r="Z209" s="31">
        <v>4900000</v>
      </c>
      <c r="AA209" s="47">
        <f t="shared" si="148"/>
        <v>931000</v>
      </c>
      <c r="AB209" s="48">
        <f t="shared" si="132"/>
        <v>5831000</v>
      </c>
      <c r="AC209" s="31">
        <v>4900000</v>
      </c>
      <c r="AD209" s="47">
        <f t="shared" si="149"/>
        <v>931000</v>
      </c>
      <c r="AE209" s="48">
        <f t="shared" si="133"/>
        <v>5831000</v>
      </c>
      <c r="AF209" s="31">
        <v>4900000</v>
      </c>
      <c r="AG209" s="47">
        <f t="shared" si="150"/>
        <v>931000</v>
      </c>
      <c r="AH209" s="48">
        <f t="shared" si="134"/>
        <v>5831000</v>
      </c>
      <c r="AI209" s="31">
        <v>4900000</v>
      </c>
      <c r="AJ209" s="47">
        <f t="shared" si="151"/>
        <v>931000</v>
      </c>
      <c r="AK209" s="48">
        <f t="shared" si="135"/>
        <v>5831000</v>
      </c>
      <c r="AL209" s="34">
        <v>4900000</v>
      </c>
      <c r="AM209" s="47">
        <f t="shared" si="152"/>
        <v>931000</v>
      </c>
      <c r="AN209" s="48">
        <f t="shared" si="136"/>
        <v>5831000</v>
      </c>
    </row>
    <row r="210" spans="1:40" ht="30" x14ac:dyDescent="0.25">
      <c r="B210" s="43">
        <v>97</v>
      </c>
      <c r="C210" s="44" t="s">
        <v>233</v>
      </c>
      <c r="D210" s="49"/>
      <c r="E210" s="46" t="s">
        <v>14</v>
      </c>
      <c r="F210" s="31">
        <v>150000</v>
      </c>
      <c r="G210" s="47">
        <f t="shared" si="145"/>
        <v>28500</v>
      </c>
      <c r="H210" s="48">
        <f t="shared" si="130"/>
        <v>178500</v>
      </c>
      <c r="I210" s="32">
        <v>15185.19</v>
      </c>
      <c r="J210" s="33">
        <v>17658</v>
      </c>
      <c r="K210" s="30">
        <f t="shared" si="115"/>
        <v>32843.19</v>
      </c>
      <c r="L210" s="30">
        <f t="shared" si="116"/>
        <v>16421.595000000001</v>
      </c>
      <c r="M210" s="30">
        <f t="shared" si="117"/>
        <v>1133.0900550000001</v>
      </c>
      <c r="N210" s="30">
        <f t="shared" si="118"/>
        <v>17554.685055000002</v>
      </c>
      <c r="O210" s="31">
        <v>150000</v>
      </c>
      <c r="P210" s="47">
        <f t="shared" si="146"/>
        <v>28500</v>
      </c>
      <c r="Q210" s="48">
        <f t="shared" si="123"/>
        <v>178500</v>
      </c>
      <c r="R210" s="25">
        <f t="shared" si="119"/>
        <v>196054.68505500001</v>
      </c>
      <c r="S210" s="25">
        <f t="shared" si="120"/>
        <v>98027.342527500005</v>
      </c>
      <c r="T210" s="66">
        <v>98027</v>
      </c>
      <c r="U210" s="66">
        <f t="shared" si="60"/>
        <v>18625.13</v>
      </c>
      <c r="V210" s="66">
        <f t="shared" si="61"/>
        <v>116652.13</v>
      </c>
      <c r="W210" s="31">
        <v>150000</v>
      </c>
      <c r="X210" s="47">
        <f t="shared" si="147"/>
        <v>28500</v>
      </c>
      <c r="Y210" s="48">
        <f t="shared" si="131"/>
        <v>178500</v>
      </c>
      <c r="Z210" s="31">
        <v>150000</v>
      </c>
      <c r="AA210" s="47">
        <f t="shared" si="148"/>
        <v>28500</v>
      </c>
      <c r="AB210" s="48">
        <f t="shared" si="132"/>
        <v>178500</v>
      </c>
      <c r="AC210" s="31">
        <v>150000</v>
      </c>
      <c r="AD210" s="47">
        <f t="shared" si="149"/>
        <v>28500</v>
      </c>
      <c r="AE210" s="48">
        <f t="shared" si="133"/>
        <v>178500</v>
      </c>
      <c r="AF210" s="31">
        <v>150000</v>
      </c>
      <c r="AG210" s="47">
        <f t="shared" si="150"/>
        <v>28500</v>
      </c>
      <c r="AH210" s="48">
        <f t="shared" si="134"/>
        <v>178500</v>
      </c>
      <c r="AI210" s="31">
        <v>150000</v>
      </c>
      <c r="AJ210" s="47">
        <f t="shared" si="151"/>
        <v>28500</v>
      </c>
      <c r="AK210" s="48">
        <f t="shared" si="135"/>
        <v>178500</v>
      </c>
      <c r="AL210" s="34">
        <v>150000</v>
      </c>
      <c r="AM210" s="47">
        <f t="shared" si="152"/>
        <v>28500</v>
      </c>
      <c r="AN210" s="48">
        <f t="shared" si="136"/>
        <v>178500</v>
      </c>
    </row>
    <row r="211" spans="1:40" ht="33" x14ac:dyDescent="0.25">
      <c r="B211" s="43">
        <v>98</v>
      </c>
      <c r="C211" s="44" t="s">
        <v>234</v>
      </c>
      <c r="D211" s="49"/>
      <c r="E211" s="47" t="s">
        <v>14</v>
      </c>
      <c r="F211" s="31">
        <v>50000</v>
      </c>
      <c r="G211" s="47">
        <f t="shared" si="145"/>
        <v>9500</v>
      </c>
      <c r="H211" s="48">
        <f t="shared" si="130"/>
        <v>59500</v>
      </c>
      <c r="I211" s="32">
        <v>17665.439999999999</v>
      </c>
      <c r="J211" s="33">
        <v>20542</v>
      </c>
      <c r="K211" s="30">
        <f t="shared" si="115"/>
        <v>38207.440000000002</v>
      </c>
      <c r="L211" s="30">
        <f t="shared" si="116"/>
        <v>19103.72</v>
      </c>
      <c r="M211" s="30">
        <f t="shared" si="117"/>
        <v>1318.1566800000003</v>
      </c>
      <c r="N211" s="30">
        <f t="shared" si="118"/>
        <v>20421.876680000001</v>
      </c>
      <c r="O211" s="31">
        <v>50000</v>
      </c>
      <c r="P211" s="47">
        <f t="shared" si="146"/>
        <v>9500</v>
      </c>
      <c r="Q211" s="48">
        <f t="shared" si="123"/>
        <v>59500</v>
      </c>
      <c r="R211" s="25">
        <f t="shared" si="119"/>
        <v>79921.876680000001</v>
      </c>
      <c r="S211" s="25">
        <f t="shared" si="120"/>
        <v>39960.938340000001</v>
      </c>
      <c r="T211" s="66">
        <v>39961</v>
      </c>
      <c r="U211" s="66">
        <f t="shared" si="60"/>
        <v>7592.59</v>
      </c>
      <c r="V211" s="66">
        <f t="shared" si="61"/>
        <v>47553.59</v>
      </c>
      <c r="W211" s="31">
        <v>50000</v>
      </c>
      <c r="X211" s="47">
        <f t="shared" si="147"/>
        <v>9500</v>
      </c>
      <c r="Y211" s="48">
        <f t="shared" si="131"/>
        <v>59500</v>
      </c>
      <c r="Z211" s="31">
        <v>50000</v>
      </c>
      <c r="AA211" s="47">
        <f t="shared" si="148"/>
        <v>9500</v>
      </c>
      <c r="AB211" s="48">
        <f t="shared" si="132"/>
        <v>59500</v>
      </c>
      <c r="AC211" s="31">
        <v>50000</v>
      </c>
      <c r="AD211" s="47">
        <f t="shared" si="149"/>
        <v>9500</v>
      </c>
      <c r="AE211" s="48">
        <f t="shared" si="133"/>
        <v>59500</v>
      </c>
      <c r="AF211" s="31">
        <v>50000</v>
      </c>
      <c r="AG211" s="47">
        <f t="shared" si="150"/>
        <v>9500</v>
      </c>
      <c r="AH211" s="48">
        <f t="shared" si="134"/>
        <v>59500</v>
      </c>
      <c r="AI211" s="31">
        <v>50000</v>
      </c>
      <c r="AJ211" s="47">
        <f t="shared" si="151"/>
        <v>9500</v>
      </c>
      <c r="AK211" s="48">
        <f t="shared" si="135"/>
        <v>59500</v>
      </c>
      <c r="AL211" s="34">
        <v>50000</v>
      </c>
      <c r="AM211" s="47">
        <f t="shared" si="152"/>
        <v>9500</v>
      </c>
      <c r="AN211" s="48">
        <f t="shared" si="136"/>
        <v>59500</v>
      </c>
    </row>
    <row r="212" spans="1:40" ht="36.75" x14ac:dyDescent="0.25">
      <c r="B212" s="43">
        <v>99</v>
      </c>
      <c r="C212" s="44" t="s">
        <v>235</v>
      </c>
      <c r="D212" s="49"/>
      <c r="E212" s="46" t="s">
        <v>14</v>
      </c>
      <c r="F212" s="31">
        <v>4000000</v>
      </c>
      <c r="G212" s="47">
        <f t="shared" si="145"/>
        <v>760000</v>
      </c>
      <c r="H212" s="48">
        <f t="shared" si="130"/>
        <v>4760000</v>
      </c>
      <c r="I212" s="32">
        <v>765283.12</v>
      </c>
      <c r="J212" s="33">
        <v>889931</v>
      </c>
      <c r="K212" s="30">
        <f t="shared" si="115"/>
        <v>1655214.12</v>
      </c>
      <c r="L212" s="30">
        <f t="shared" si="116"/>
        <v>827607.06</v>
      </c>
      <c r="M212" s="30">
        <f t="shared" si="117"/>
        <v>57104.887140000006</v>
      </c>
      <c r="N212" s="30">
        <f t="shared" si="118"/>
        <v>884711.94714000006</v>
      </c>
      <c r="O212" s="31">
        <v>4000000</v>
      </c>
      <c r="P212" s="47">
        <f t="shared" si="146"/>
        <v>760000</v>
      </c>
      <c r="Q212" s="48">
        <f t="shared" si="123"/>
        <v>4760000</v>
      </c>
      <c r="R212" s="25">
        <f t="shared" si="119"/>
        <v>5644711.9471399998</v>
      </c>
      <c r="S212" s="25">
        <f t="shared" si="120"/>
        <v>2822355.9735699999</v>
      </c>
      <c r="T212" s="66">
        <v>2822356</v>
      </c>
      <c r="U212" s="66">
        <f t="shared" si="60"/>
        <v>536247.64</v>
      </c>
      <c r="V212" s="66">
        <f t="shared" si="61"/>
        <v>3358603.64</v>
      </c>
      <c r="W212" s="31">
        <v>4000000</v>
      </c>
      <c r="X212" s="47">
        <f t="shared" si="147"/>
        <v>760000</v>
      </c>
      <c r="Y212" s="48">
        <f t="shared" si="131"/>
        <v>4760000</v>
      </c>
      <c r="Z212" s="31">
        <v>4000000</v>
      </c>
      <c r="AA212" s="47">
        <f t="shared" si="148"/>
        <v>760000</v>
      </c>
      <c r="AB212" s="48">
        <f t="shared" si="132"/>
        <v>4760000</v>
      </c>
      <c r="AC212" s="31">
        <v>4000000</v>
      </c>
      <c r="AD212" s="47">
        <f t="shared" si="149"/>
        <v>760000</v>
      </c>
      <c r="AE212" s="48">
        <f t="shared" si="133"/>
        <v>4760000</v>
      </c>
      <c r="AF212" s="31">
        <v>4000000</v>
      </c>
      <c r="AG212" s="47">
        <f t="shared" si="150"/>
        <v>760000</v>
      </c>
      <c r="AH212" s="48">
        <f t="shared" si="134"/>
        <v>4760000</v>
      </c>
      <c r="AI212" s="31">
        <v>4000000</v>
      </c>
      <c r="AJ212" s="47">
        <f t="shared" si="151"/>
        <v>760000</v>
      </c>
      <c r="AK212" s="48">
        <f t="shared" si="135"/>
        <v>4760000</v>
      </c>
      <c r="AL212" s="34">
        <v>4000000</v>
      </c>
      <c r="AM212" s="47">
        <f t="shared" si="152"/>
        <v>760000</v>
      </c>
      <c r="AN212" s="48">
        <f t="shared" si="136"/>
        <v>4760000</v>
      </c>
    </row>
    <row r="213" spans="1:40" ht="35.25" x14ac:dyDescent="0.25">
      <c r="B213" s="43">
        <v>100</v>
      </c>
      <c r="C213" s="44" t="s">
        <v>236</v>
      </c>
      <c r="D213" s="49"/>
      <c r="E213" s="46" t="s">
        <v>14</v>
      </c>
      <c r="F213" s="31">
        <v>400000</v>
      </c>
      <c r="G213" s="47">
        <f t="shared" si="145"/>
        <v>76000</v>
      </c>
      <c r="H213" s="48">
        <f t="shared" si="130"/>
        <v>476000</v>
      </c>
      <c r="I213" s="32">
        <v>167037.13</v>
      </c>
      <c r="J213" s="33">
        <v>194243</v>
      </c>
      <c r="K213" s="30">
        <f t="shared" si="115"/>
        <v>361280.13</v>
      </c>
      <c r="L213" s="30">
        <f t="shared" si="116"/>
        <v>180640.065</v>
      </c>
      <c r="M213" s="30">
        <f t="shared" si="117"/>
        <v>12464.164485000001</v>
      </c>
      <c r="N213" s="30">
        <f t="shared" si="118"/>
        <v>193104.22948500002</v>
      </c>
      <c r="O213" s="31">
        <v>400000</v>
      </c>
      <c r="P213" s="47">
        <f t="shared" si="146"/>
        <v>76000</v>
      </c>
      <c r="Q213" s="48">
        <f t="shared" si="123"/>
        <v>476000</v>
      </c>
      <c r="R213" s="25">
        <f t="shared" ref="R213:R244" si="153">+Q213+N213</f>
        <v>669104.22948500002</v>
      </c>
      <c r="S213" s="25">
        <f t="shared" ref="S213:S244" si="154">+R213/2</f>
        <v>334552.11474250001</v>
      </c>
      <c r="T213" s="66">
        <v>334552</v>
      </c>
      <c r="U213" s="66">
        <f t="shared" si="60"/>
        <v>63564.88</v>
      </c>
      <c r="V213" s="66">
        <f t="shared" si="61"/>
        <v>398116.88</v>
      </c>
      <c r="W213" s="31">
        <v>400000</v>
      </c>
      <c r="X213" s="47">
        <f t="shared" si="147"/>
        <v>76000</v>
      </c>
      <c r="Y213" s="48">
        <f t="shared" si="131"/>
        <v>476000</v>
      </c>
      <c r="Z213" s="31">
        <v>400000</v>
      </c>
      <c r="AA213" s="47">
        <f t="shared" si="148"/>
        <v>76000</v>
      </c>
      <c r="AB213" s="48">
        <f t="shared" si="132"/>
        <v>476000</v>
      </c>
      <c r="AC213" s="31">
        <v>400000</v>
      </c>
      <c r="AD213" s="47">
        <f t="shared" si="149"/>
        <v>76000</v>
      </c>
      <c r="AE213" s="48">
        <f t="shared" si="133"/>
        <v>476000</v>
      </c>
      <c r="AF213" s="31">
        <v>400000</v>
      </c>
      <c r="AG213" s="47">
        <f t="shared" si="150"/>
        <v>76000</v>
      </c>
      <c r="AH213" s="48">
        <f t="shared" si="134"/>
        <v>476000</v>
      </c>
      <c r="AI213" s="31">
        <v>400000</v>
      </c>
      <c r="AJ213" s="47">
        <f t="shared" si="151"/>
        <v>76000</v>
      </c>
      <c r="AK213" s="48">
        <f t="shared" si="135"/>
        <v>476000</v>
      </c>
      <c r="AL213" s="34">
        <v>400000</v>
      </c>
      <c r="AM213" s="47">
        <f t="shared" si="152"/>
        <v>76000</v>
      </c>
      <c r="AN213" s="48">
        <f t="shared" si="136"/>
        <v>476000</v>
      </c>
    </row>
    <row r="214" spans="1:40" ht="105.75" customHeight="1" x14ac:dyDescent="0.25">
      <c r="B214" s="43">
        <v>101</v>
      </c>
      <c r="C214" s="44" t="s">
        <v>237</v>
      </c>
      <c r="D214" s="45" t="s">
        <v>238</v>
      </c>
      <c r="E214" s="47" t="s">
        <v>14</v>
      </c>
      <c r="F214" s="31">
        <v>220000</v>
      </c>
      <c r="G214" s="47">
        <f>F214*19%</f>
        <v>41800</v>
      </c>
      <c r="H214" s="48">
        <f>F214+G214</f>
        <v>261800</v>
      </c>
      <c r="I214" s="32">
        <v>542617.56999999995</v>
      </c>
      <c r="J214" s="33">
        <v>630998</v>
      </c>
      <c r="K214" s="30">
        <f t="shared" si="115"/>
        <v>1173615.5699999998</v>
      </c>
      <c r="L214" s="30">
        <f t="shared" si="116"/>
        <v>586807.78499999992</v>
      </c>
      <c r="M214" s="30">
        <f t="shared" si="117"/>
        <v>40489.737164999999</v>
      </c>
      <c r="N214" s="30">
        <f t="shared" si="118"/>
        <v>627297.52216499997</v>
      </c>
      <c r="O214" s="31">
        <v>220000</v>
      </c>
      <c r="P214" s="47">
        <f>O214*19%</f>
        <v>41800</v>
      </c>
      <c r="Q214" s="48">
        <f t="shared" si="123"/>
        <v>261800</v>
      </c>
      <c r="R214" s="25">
        <f t="shared" si="153"/>
        <v>889097.52216499997</v>
      </c>
      <c r="S214" s="25">
        <f t="shared" si="154"/>
        <v>444548.76108249999</v>
      </c>
      <c r="T214" s="66">
        <v>444549</v>
      </c>
      <c r="U214" s="66">
        <f t="shared" si="60"/>
        <v>84464.31</v>
      </c>
      <c r="V214" s="66">
        <f t="shared" si="61"/>
        <v>529013.31000000006</v>
      </c>
      <c r="W214" s="31">
        <v>220000</v>
      </c>
      <c r="X214" s="47">
        <f>W214*19%</f>
        <v>41800</v>
      </c>
      <c r="Y214" s="48">
        <f>W214+X214</f>
        <v>261800</v>
      </c>
      <c r="Z214" s="31">
        <v>220000</v>
      </c>
      <c r="AA214" s="47">
        <f>Z214*19%</f>
        <v>41800</v>
      </c>
      <c r="AB214" s="48">
        <f>Z214+AA214</f>
        <v>261800</v>
      </c>
      <c r="AC214" s="31">
        <v>220000</v>
      </c>
      <c r="AD214" s="47">
        <f>AC214*19%</f>
        <v>41800</v>
      </c>
      <c r="AE214" s="48">
        <f>AC214+AD214</f>
        <v>261800</v>
      </c>
      <c r="AF214" s="31">
        <v>220000</v>
      </c>
      <c r="AG214" s="47">
        <f>AF214*19%</f>
        <v>41800</v>
      </c>
      <c r="AH214" s="48">
        <f>AF214+AG214</f>
        <v>261800</v>
      </c>
      <c r="AI214" s="31">
        <v>220000</v>
      </c>
      <c r="AJ214" s="47">
        <f>AI214*19%</f>
        <v>41800</v>
      </c>
      <c r="AK214" s="48">
        <f>AI214+AJ214</f>
        <v>261800</v>
      </c>
      <c r="AL214" s="34">
        <v>220000</v>
      </c>
      <c r="AM214" s="47">
        <f>AL214*19%</f>
        <v>41800</v>
      </c>
      <c r="AN214" s="48">
        <f>AL214+AM214</f>
        <v>261800</v>
      </c>
    </row>
    <row r="215" spans="1:40" ht="72.75" customHeight="1" x14ac:dyDescent="0.25">
      <c r="A215" s="13"/>
      <c r="B215" s="43">
        <v>102</v>
      </c>
      <c r="C215" s="44" t="s">
        <v>239</v>
      </c>
      <c r="D215" s="45" t="s">
        <v>240</v>
      </c>
      <c r="E215" s="47" t="s">
        <v>14</v>
      </c>
      <c r="F215" s="31">
        <v>450000</v>
      </c>
      <c r="G215" s="47">
        <f>F215*19%</f>
        <v>85500</v>
      </c>
      <c r="H215" s="48">
        <f>F215+G215</f>
        <v>535500</v>
      </c>
      <c r="I215" s="32">
        <v>328607.58</v>
      </c>
      <c r="J215" s="33">
        <v>382130</v>
      </c>
      <c r="K215" s="30">
        <f t="shared" si="115"/>
        <v>710737.58000000007</v>
      </c>
      <c r="L215" s="30">
        <f t="shared" si="116"/>
        <v>355368.79000000004</v>
      </c>
      <c r="M215" s="30">
        <f t="shared" si="117"/>
        <v>24520.446510000005</v>
      </c>
      <c r="N215" s="30">
        <f t="shared" si="118"/>
        <v>379889.23651000002</v>
      </c>
      <c r="O215" s="31">
        <v>450000</v>
      </c>
      <c r="P215" s="47">
        <f>O215*19%</f>
        <v>85500</v>
      </c>
      <c r="Q215" s="48">
        <f t="shared" si="123"/>
        <v>535500</v>
      </c>
      <c r="R215" s="25">
        <f t="shared" si="153"/>
        <v>915389.23650999996</v>
      </c>
      <c r="S215" s="25">
        <f t="shared" si="154"/>
        <v>457694.61825499998</v>
      </c>
      <c r="T215" s="66">
        <v>457695</v>
      </c>
      <c r="U215" s="66">
        <f t="shared" ref="U215:U263" si="155">+T215*19%</f>
        <v>86962.05</v>
      </c>
      <c r="V215" s="66">
        <f t="shared" ref="V215:V263" si="156">+U215+T215</f>
        <v>544657.05000000005</v>
      </c>
      <c r="W215" s="31">
        <v>450000</v>
      </c>
      <c r="X215" s="47">
        <f>W215*19%</f>
        <v>85500</v>
      </c>
      <c r="Y215" s="48">
        <f>W215+X215</f>
        <v>535500</v>
      </c>
      <c r="Z215" s="31">
        <v>450000</v>
      </c>
      <c r="AA215" s="47">
        <f>Z215*19%</f>
        <v>85500</v>
      </c>
      <c r="AB215" s="48">
        <f>Z215+AA215</f>
        <v>535500</v>
      </c>
      <c r="AC215" s="31">
        <v>450000</v>
      </c>
      <c r="AD215" s="47">
        <f>AC215*19%</f>
        <v>85500</v>
      </c>
      <c r="AE215" s="48">
        <f>AC215+AD215</f>
        <v>535500</v>
      </c>
      <c r="AF215" s="31">
        <v>450000</v>
      </c>
      <c r="AG215" s="47">
        <f>AF215*19%</f>
        <v>85500</v>
      </c>
      <c r="AH215" s="48">
        <f>AF215+AG215</f>
        <v>535500</v>
      </c>
      <c r="AI215" s="31">
        <v>450000</v>
      </c>
      <c r="AJ215" s="47">
        <f>AI215*19%</f>
        <v>85500</v>
      </c>
      <c r="AK215" s="48">
        <f>AI215+AJ215</f>
        <v>535500</v>
      </c>
      <c r="AL215" s="34">
        <v>450000</v>
      </c>
      <c r="AM215" s="47">
        <f>AL215*19%</f>
        <v>85500</v>
      </c>
      <c r="AN215" s="48">
        <f>AL215+AM215</f>
        <v>535500</v>
      </c>
    </row>
    <row r="216" spans="1:40" x14ac:dyDescent="0.25">
      <c r="B216" s="77" t="s">
        <v>241</v>
      </c>
      <c r="C216" s="77"/>
      <c r="D216" s="77"/>
      <c r="E216" s="77"/>
      <c r="F216" s="20"/>
      <c r="G216" s="21"/>
      <c r="H216" s="22"/>
      <c r="I216" s="22"/>
      <c r="J216" s="22"/>
      <c r="K216" s="30">
        <f t="shared" si="115"/>
        <v>0</v>
      </c>
      <c r="L216" s="30">
        <f t="shared" si="116"/>
        <v>0</v>
      </c>
      <c r="M216" s="30">
        <f t="shared" si="117"/>
        <v>0</v>
      </c>
      <c r="N216" s="30">
        <f t="shared" si="118"/>
        <v>0</v>
      </c>
      <c r="O216" s="20"/>
      <c r="P216" s="21"/>
      <c r="Q216" s="22"/>
      <c r="R216" s="25">
        <f t="shared" si="153"/>
        <v>0</v>
      </c>
      <c r="S216" s="25">
        <f t="shared" si="154"/>
        <v>0</v>
      </c>
      <c r="T216" s="66"/>
      <c r="U216" s="66">
        <f t="shared" si="155"/>
        <v>0</v>
      </c>
      <c r="V216" s="66">
        <f t="shared" si="156"/>
        <v>0</v>
      </c>
      <c r="W216" s="20"/>
      <c r="X216" s="21"/>
      <c r="Y216" s="22"/>
      <c r="Z216" s="20"/>
      <c r="AA216" s="21"/>
      <c r="AB216" s="22"/>
      <c r="AC216" s="20"/>
      <c r="AD216" s="21"/>
      <c r="AE216" s="22"/>
      <c r="AF216" s="20"/>
      <c r="AG216" s="21"/>
      <c r="AH216" s="22"/>
      <c r="AI216" s="20"/>
      <c r="AJ216" s="21"/>
      <c r="AK216" s="22"/>
      <c r="AL216" s="42"/>
      <c r="AM216" s="21"/>
      <c r="AN216" s="22"/>
    </row>
    <row r="217" spans="1:40" ht="52.5" customHeight="1" x14ac:dyDescent="0.25">
      <c r="B217" s="43">
        <v>103</v>
      </c>
      <c r="C217" s="44" t="s">
        <v>242</v>
      </c>
      <c r="D217" s="45" t="s">
        <v>243</v>
      </c>
      <c r="E217" s="46" t="s">
        <v>14</v>
      </c>
      <c r="F217" s="31">
        <v>2200000</v>
      </c>
      <c r="G217" s="47">
        <f>F217*19%</f>
        <v>418000</v>
      </c>
      <c r="H217" s="48">
        <f>F217+G217</f>
        <v>2618000</v>
      </c>
      <c r="I217" s="32">
        <v>474521.89</v>
      </c>
      <c r="J217" s="33">
        <v>551811</v>
      </c>
      <c r="K217" s="30">
        <f t="shared" si="115"/>
        <v>1026332.89</v>
      </c>
      <c r="L217" s="30">
        <f t="shared" si="116"/>
        <v>513166.44500000001</v>
      </c>
      <c r="M217" s="30">
        <f t="shared" si="117"/>
        <v>35408.484705000003</v>
      </c>
      <c r="N217" s="30">
        <f t="shared" si="118"/>
        <v>548574.92970500002</v>
      </c>
      <c r="O217" s="31">
        <v>2200000</v>
      </c>
      <c r="P217" s="47">
        <f>O217*19%</f>
        <v>418000</v>
      </c>
      <c r="Q217" s="48">
        <f t="shared" ref="Q217:Q223" si="157">O217+P217</f>
        <v>2618000</v>
      </c>
      <c r="R217" s="25">
        <f t="shared" si="153"/>
        <v>3166574.929705</v>
      </c>
      <c r="S217" s="25">
        <f t="shared" si="154"/>
        <v>1583287.4648525</v>
      </c>
      <c r="T217" s="66">
        <v>1583287</v>
      </c>
      <c r="U217" s="66">
        <f t="shared" si="155"/>
        <v>300824.53000000003</v>
      </c>
      <c r="V217" s="66">
        <f t="shared" si="156"/>
        <v>1884111.53</v>
      </c>
      <c r="W217" s="31">
        <v>2200000</v>
      </c>
      <c r="X217" s="47">
        <f>W217*19%</f>
        <v>418000</v>
      </c>
      <c r="Y217" s="48">
        <f>W217+X217</f>
        <v>2618000</v>
      </c>
      <c r="Z217" s="31">
        <v>2200000</v>
      </c>
      <c r="AA217" s="47">
        <f>Z217*19%</f>
        <v>418000</v>
      </c>
      <c r="AB217" s="48">
        <f>Z217+AA217</f>
        <v>2618000</v>
      </c>
      <c r="AC217" s="31">
        <v>2200000</v>
      </c>
      <c r="AD217" s="47">
        <f>AC217*19%</f>
        <v>418000</v>
      </c>
      <c r="AE217" s="48">
        <f>AC217+AD217</f>
        <v>2618000</v>
      </c>
      <c r="AF217" s="31">
        <v>2200000</v>
      </c>
      <c r="AG217" s="47">
        <f>AF217*19%</f>
        <v>418000</v>
      </c>
      <c r="AH217" s="48">
        <f>AF217+AG217</f>
        <v>2618000</v>
      </c>
      <c r="AI217" s="31">
        <v>2200000</v>
      </c>
      <c r="AJ217" s="47">
        <f>AI217*19%</f>
        <v>418000</v>
      </c>
      <c r="AK217" s="48">
        <f>AI217+AJ217</f>
        <v>2618000</v>
      </c>
      <c r="AL217" s="34">
        <v>2200000</v>
      </c>
      <c r="AM217" s="47">
        <f>AL217*19%</f>
        <v>418000</v>
      </c>
      <c r="AN217" s="48">
        <f>AL217+AM217</f>
        <v>2618000</v>
      </c>
    </row>
    <row r="218" spans="1:40" ht="161.25" customHeight="1" x14ac:dyDescent="0.25">
      <c r="B218" s="43">
        <v>104</v>
      </c>
      <c r="C218" s="44" t="s">
        <v>244</v>
      </c>
      <c r="D218" s="45" t="s">
        <v>245</v>
      </c>
      <c r="E218" s="46" t="s">
        <v>14</v>
      </c>
      <c r="F218" s="31">
        <v>3500000</v>
      </c>
      <c r="G218" s="47">
        <f>F218*19%</f>
        <v>665000</v>
      </c>
      <c r="H218" s="48">
        <f>F218+G218</f>
        <v>4165000</v>
      </c>
      <c r="I218" s="32">
        <v>837415.71</v>
      </c>
      <c r="J218" s="33">
        <v>973812</v>
      </c>
      <c r="K218" s="30">
        <f t="shared" si="115"/>
        <v>1811227.71</v>
      </c>
      <c r="L218" s="30">
        <f t="shared" si="116"/>
        <v>905613.85499999998</v>
      </c>
      <c r="M218" s="30">
        <f t="shared" si="117"/>
        <v>62487.355995000005</v>
      </c>
      <c r="N218" s="30">
        <f t="shared" si="118"/>
        <v>968101.21099499997</v>
      </c>
      <c r="O218" s="31">
        <v>3500000</v>
      </c>
      <c r="P218" s="47">
        <f>O218*19%</f>
        <v>665000</v>
      </c>
      <c r="Q218" s="48">
        <f t="shared" si="157"/>
        <v>4165000</v>
      </c>
      <c r="R218" s="25">
        <f t="shared" si="153"/>
        <v>5133101.2109949999</v>
      </c>
      <c r="S218" s="25">
        <f t="shared" si="154"/>
        <v>2566550.6054974999</v>
      </c>
      <c r="T218" s="66">
        <v>2566551</v>
      </c>
      <c r="U218" s="66">
        <f t="shared" si="155"/>
        <v>487644.69</v>
      </c>
      <c r="V218" s="66">
        <f t="shared" si="156"/>
        <v>3054195.69</v>
      </c>
      <c r="W218" s="31">
        <v>3500000</v>
      </c>
      <c r="X218" s="47">
        <f>W218*19%</f>
        <v>665000</v>
      </c>
      <c r="Y218" s="48">
        <f>W218+X218</f>
        <v>4165000</v>
      </c>
      <c r="Z218" s="31">
        <v>3500000</v>
      </c>
      <c r="AA218" s="47">
        <f>Z218*19%</f>
        <v>665000</v>
      </c>
      <c r="AB218" s="48">
        <f>Z218+AA218</f>
        <v>4165000</v>
      </c>
      <c r="AC218" s="31">
        <v>3500000</v>
      </c>
      <c r="AD218" s="47">
        <f>AC218*19%</f>
        <v>665000</v>
      </c>
      <c r="AE218" s="48">
        <f>AC218+AD218</f>
        <v>4165000</v>
      </c>
      <c r="AF218" s="31">
        <v>3500000</v>
      </c>
      <c r="AG218" s="47">
        <f>AF218*19%</f>
        <v>665000</v>
      </c>
      <c r="AH218" s="48">
        <f>AF218+AG218</f>
        <v>4165000</v>
      </c>
      <c r="AI218" s="31">
        <v>3500000</v>
      </c>
      <c r="AJ218" s="47">
        <f>AI218*19%</f>
        <v>665000</v>
      </c>
      <c r="AK218" s="48">
        <f>AI218+AJ218</f>
        <v>4165000</v>
      </c>
      <c r="AL218" s="34">
        <v>3500000</v>
      </c>
      <c r="AM218" s="47">
        <f>AL218*19%</f>
        <v>665000</v>
      </c>
      <c r="AN218" s="48">
        <f>AL218+AM218</f>
        <v>4165000</v>
      </c>
    </row>
    <row r="219" spans="1:40" ht="34.5" x14ac:dyDescent="0.25">
      <c r="B219" s="43">
        <v>105</v>
      </c>
      <c r="C219" s="44" t="s">
        <v>246</v>
      </c>
      <c r="D219" s="45" t="s">
        <v>247</v>
      </c>
      <c r="E219" s="46" t="s">
        <v>14</v>
      </c>
      <c r="F219" s="31">
        <v>150000</v>
      </c>
      <c r="G219" s="47">
        <f>F219*19%</f>
        <v>28500</v>
      </c>
      <c r="H219" s="48">
        <f>F219+G219</f>
        <v>178500</v>
      </c>
      <c r="I219" s="32">
        <v>77462.490000000005</v>
      </c>
      <c r="J219" s="33">
        <v>90079</v>
      </c>
      <c r="K219" s="30">
        <f t="shared" si="115"/>
        <v>167541.49</v>
      </c>
      <c r="L219" s="30">
        <f t="shared" si="116"/>
        <v>83770.744999999995</v>
      </c>
      <c r="M219" s="30">
        <f t="shared" si="117"/>
        <v>5780.1814050000003</v>
      </c>
      <c r="N219" s="30">
        <f t="shared" si="118"/>
        <v>89550.926404999991</v>
      </c>
      <c r="O219" s="31">
        <v>150000</v>
      </c>
      <c r="P219" s="47">
        <f>O219*19%</f>
        <v>28500</v>
      </c>
      <c r="Q219" s="48">
        <f t="shared" si="157"/>
        <v>178500</v>
      </c>
      <c r="R219" s="25">
        <f t="shared" si="153"/>
        <v>268050.92640499998</v>
      </c>
      <c r="S219" s="25">
        <f t="shared" si="154"/>
        <v>134025.46320249999</v>
      </c>
      <c r="T219" s="66">
        <v>134025</v>
      </c>
      <c r="U219" s="66">
        <f t="shared" si="155"/>
        <v>25464.75</v>
      </c>
      <c r="V219" s="66">
        <f t="shared" si="156"/>
        <v>159489.75</v>
      </c>
      <c r="W219" s="31">
        <v>150000</v>
      </c>
      <c r="X219" s="47">
        <f>W219*19%</f>
        <v>28500</v>
      </c>
      <c r="Y219" s="48">
        <f>W219+X219</f>
        <v>178500</v>
      </c>
      <c r="Z219" s="31">
        <v>150000</v>
      </c>
      <c r="AA219" s="47">
        <f>Z219*19%</f>
        <v>28500</v>
      </c>
      <c r="AB219" s="48">
        <f>Z219+AA219</f>
        <v>178500</v>
      </c>
      <c r="AC219" s="31">
        <v>150000</v>
      </c>
      <c r="AD219" s="47">
        <f>AC219*19%</f>
        <v>28500</v>
      </c>
      <c r="AE219" s="48">
        <f>AC219+AD219</f>
        <v>178500</v>
      </c>
      <c r="AF219" s="31">
        <v>150000</v>
      </c>
      <c r="AG219" s="47">
        <f>AF219*19%</f>
        <v>28500</v>
      </c>
      <c r="AH219" s="48">
        <f>AF219+AG219</f>
        <v>178500</v>
      </c>
      <c r="AI219" s="31">
        <v>150000</v>
      </c>
      <c r="AJ219" s="47">
        <f>AI219*19%</f>
        <v>28500</v>
      </c>
      <c r="AK219" s="48">
        <f>AI219+AJ219</f>
        <v>178500</v>
      </c>
      <c r="AL219" s="34">
        <v>150000</v>
      </c>
      <c r="AM219" s="47">
        <f>AL219*19%</f>
        <v>28500</v>
      </c>
      <c r="AN219" s="48">
        <f>AL219+AM219</f>
        <v>178500</v>
      </c>
    </row>
    <row r="220" spans="1:40" ht="38.25" x14ac:dyDescent="0.25">
      <c r="B220" s="43">
        <v>106</v>
      </c>
      <c r="C220" s="44" t="s">
        <v>248</v>
      </c>
      <c r="D220" s="45" t="s">
        <v>247</v>
      </c>
      <c r="E220" s="46" t="s">
        <v>14</v>
      </c>
      <c r="F220" s="31">
        <v>120000</v>
      </c>
      <c r="G220" s="47">
        <f t="shared" ref="G220:G223" si="158">F220*19%</f>
        <v>22800</v>
      </c>
      <c r="H220" s="48">
        <f t="shared" ref="H220:H222" si="159">F220+G220</f>
        <v>142800</v>
      </c>
      <c r="I220" s="32">
        <v>284405.34000000003</v>
      </c>
      <c r="J220" s="33">
        <v>330728</v>
      </c>
      <c r="K220" s="30">
        <f t="shared" si="115"/>
        <v>615133.34000000008</v>
      </c>
      <c r="L220" s="30">
        <f t="shared" si="116"/>
        <v>307566.67000000004</v>
      </c>
      <c r="M220" s="30">
        <f t="shared" si="117"/>
        <v>21222.100230000004</v>
      </c>
      <c r="N220" s="30">
        <f t="shared" si="118"/>
        <v>328788.77023000002</v>
      </c>
      <c r="O220" s="31">
        <v>120000</v>
      </c>
      <c r="P220" s="47">
        <f t="shared" ref="P220:P223" si="160">O220*19%</f>
        <v>22800</v>
      </c>
      <c r="Q220" s="48">
        <f t="shared" si="157"/>
        <v>142800</v>
      </c>
      <c r="R220" s="25">
        <f t="shared" si="153"/>
        <v>471588.77023000002</v>
      </c>
      <c r="S220" s="25">
        <f t="shared" si="154"/>
        <v>235794.38511500001</v>
      </c>
      <c r="T220" s="66">
        <v>235794</v>
      </c>
      <c r="U220" s="66">
        <f t="shared" si="155"/>
        <v>44800.86</v>
      </c>
      <c r="V220" s="66">
        <f t="shared" si="156"/>
        <v>280594.86</v>
      </c>
      <c r="W220" s="31">
        <v>120000</v>
      </c>
      <c r="X220" s="47">
        <f t="shared" ref="X220:X223" si="161">W220*19%</f>
        <v>22800</v>
      </c>
      <c r="Y220" s="48">
        <f t="shared" ref="Y220:Y222" si="162">W220+X220</f>
        <v>142800</v>
      </c>
      <c r="Z220" s="31">
        <v>120000</v>
      </c>
      <c r="AA220" s="47">
        <f t="shared" ref="AA220:AA223" si="163">Z220*19%</f>
        <v>22800</v>
      </c>
      <c r="AB220" s="48">
        <f t="shared" ref="AB220:AB222" si="164">Z220+AA220</f>
        <v>142800</v>
      </c>
      <c r="AC220" s="31">
        <v>120000</v>
      </c>
      <c r="AD220" s="47">
        <f t="shared" ref="AD220:AD223" si="165">AC220*19%</f>
        <v>22800</v>
      </c>
      <c r="AE220" s="48">
        <f t="shared" ref="AE220:AE222" si="166">AC220+AD220</f>
        <v>142800</v>
      </c>
      <c r="AF220" s="31">
        <v>120000</v>
      </c>
      <c r="AG220" s="47">
        <f t="shared" ref="AG220:AG223" si="167">AF220*19%</f>
        <v>22800</v>
      </c>
      <c r="AH220" s="48">
        <f t="shared" ref="AH220:AH222" si="168">AF220+AG220</f>
        <v>142800</v>
      </c>
      <c r="AI220" s="31">
        <v>120000</v>
      </c>
      <c r="AJ220" s="47">
        <f t="shared" ref="AJ220:AJ223" si="169">AI220*19%</f>
        <v>22800</v>
      </c>
      <c r="AK220" s="48">
        <f t="shared" ref="AK220:AK222" si="170">AI220+AJ220</f>
        <v>142800</v>
      </c>
      <c r="AL220" s="34">
        <v>120000</v>
      </c>
      <c r="AM220" s="47">
        <f t="shared" ref="AM220:AM223" si="171">AL220*19%</f>
        <v>22800</v>
      </c>
      <c r="AN220" s="48">
        <f t="shared" ref="AN220:AN222" si="172">AL220+AM220</f>
        <v>142800</v>
      </c>
    </row>
    <row r="221" spans="1:40" ht="39.75" customHeight="1" x14ac:dyDescent="0.25">
      <c r="B221" s="43">
        <v>107</v>
      </c>
      <c r="C221" s="44" t="s">
        <v>249</v>
      </c>
      <c r="D221" s="45" t="s">
        <v>250</v>
      </c>
      <c r="E221" s="46" t="s">
        <v>14</v>
      </c>
      <c r="F221" s="31">
        <v>150000</v>
      </c>
      <c r="G221" s="47">
        <f t="shared" si="158"/>
        <v>28500</v>
      </c>
      <c r="H221" s="48">
        <f t="shared" si="159"/>
        <v>178500</v>
      </c>
      <c r="I221" s="32">
        <v>94237.48</v>
      </c>
      <c r="J221" s="33">
        <v>109586</v>
      </c>
      <c r="K221" s="30">
        <f t="shared" si="115"/>
        <v>203823.47999999998</v>
      </c>
      <c r="L221" s="30">
        <f t="shared" si="116"/>
        <v>101911.73999999999</v>
      </c>
      <c r="M221" s="30">
        <f t="shared" si="117"/>
        <v>7031.9100600000002</v>
      </c>
      <c r="N221" s="30">
        <f t="shared" si="118"/>
        <v>108943.65005999999</v>
      </c>
      <c r="O221" s="31">
        <v>150000</v>
      </c>
      <c r="P221" s="47">
        <f t="shared" si="160"/>
        <v>28500</v>
      </c>
      <c r="Q221" s="48">
        <f t="shared" si="157"/>
        <v>178500</v>
      </c>
      <c r="R221" s="25">
        <f t="shared" si="153"/>
        <v>287443.65006000001</v>
      </c>
      <c r="S221" s="25">
        <f t="shared" si="154"/>
        <v>143721.82503000001</v>
      </c>
      <c r="T221" s="66">
        <v>143722</v>
      </c>
      <c r="U221" s="66">
        <f t="shared" si="155"/>
        <v>27307.18</v>
      </c>
      <c r="V221" s="66">
        <f t="shared" si="156"/>
        <v>171029.18</v>
      </c>
      <c r="W221" s="31">
        <v>150000</v>
      </c>
      <c r="X221" s="47">
        <f t="shared" si="161"/>
        <v>28500</v>
      </c>
      <c r="Y221" s="48">
        <f t="shared" si="162"/>
        <v>178500</v>
      </c>
      <c r="Z221" s="31">
        <v>150000</v>
      </c>
      <c r="AA221" s="47">
        <f t="shared" si="163"/>
        <v>28500</v>
      </c>
      <c r="AB221" s="48">
        <f t="shared" si="164"/>
        <v>178500</v>
      </c>
      <c r="AC221" s="31">
        <v>150000</v>
      </c>
      <c r="AD221" s="47">
        <f t="shared" si="165"/>
        <v>28500</v>
      </c>
      <c r="AE221" s="48">
        <f t="shared" si="166"/>
        <v>178500</v>
      </c>
      <c r="AF221" s="31">
        <v>150000</v>
      </c>
      <c r="AG221" s="47">
        <f t="shared" si="167"/>
        <v>28500</v>
      </c>
      <c r="AH221" s="48">
        <f t="shared" si="168"/>
        <v>178500</v>
      </c>
      <c r="AI221" s="31">
        <v>150000</v>
      </c>
      <c r="AJ221" s="47">
        <f t="shared" si="169"/>
        <v>28500</v>
      </c>
      <c r="AK221" s="48">
        <f t="shared" si="170"/>
        <v>178500</v>
      </c>
      <c r="AL221" s="34">
        <v>150000</v>
      </c>
      <c r="AM221" s="47">
        <f t="shared" si="171"/>
        <v>28500</v>
      </c>
      <c r="AN221" s="48">
        <f t="shared" si="172"/>
        <v>178500</v>
      </c>
    </row>
    <row r="222" spans="1:40" ht="31.5" x14ac:dyDescent="0.25">
      <c r="B222" s="43">
        <v>108</v>
      </c>
      <c r="C222" s="44" t="s">
        <v>251</v>
      </c>
      <c r="D222" s="45" t="s">
        <v>247</v>
      </c>
      <c r="E222" s="46" t="s">
        <v>14</v>
      </c>
      <c r="F222" s="31">
        <v>120000</v>
      </c>
      <c r="G222" s="47">
        <f t="shared" si="158"/>
        <v>22800</v>
      </c>
      <c r="H222" s="48">
        <f t="shared" si="159"/>
        <v>142800</v>
      </c>
      <c r="I222" s="32">
        <v>89210.12</v>
      </c>
      <c r="J222" s="33">
        <v>103740</v>
      </c>
      <c r="K222" s="30">
        <f t="shared" si="115"/>
        <v>192950.12</v>
      </c>
      <c r="L222" s="30">
        <f t="shared" si="116"/>
        <v>96475.06</v>
      </c>
      <c r="M222" s="30">
        <f t="shared" si="117"/>
        <v>6656.7791400000006</v>
      </c>
      <c r="N222" s="30">
        <f t="shared" si="118"/>
        <v>103131.83914</v>
      </c>
      <c r="O222" s="31">
        <v>120000</v>
      </c>
      <c r="P222" s="47">
        <f t="shared" si="160"/>
        <v>22800</v>
      </c>
      <c r="Q222" s="48">
        <f t="shared" si="157"/>
        <v>142800</v>
      </c>
      <c r="R222" s="25">
        <f t="shared" si="153"/>
        <v>245931.83914</v>
      </c>
      <c r="S222" s="25">
        <f t="shared" si="154"/>
        <v>122965.91957</v>
      </c>
      <c r="T222" s="66">
        <v>122966</v>
      </c>
      <c r="U222" s="66">
        <f t="shared" si="155"/>
        <v>23363.54</v>
      </c>
      <c r="V222" s="66">
        <f t="shared" si="156"/>
        <v>146329.54</v>
      </c>
      <c r="W222" s="31">
        <v>120000</v>
      </c>
      <c r="X222" s="47">
        <f t="shared" si="161"/>
        <v>22800</v>
      </c>
      <c r="Y222" s="48">
        <f t="shared" si="162"/>
        <v>142800</v>
      </c>
      <c r="Z222" s="31">
        <v>120000</v>
      </c>
      <c r="AA222" s="47">
        <f t="shared" si="163"/>
        <v>22800</v>
      </c>
      <c r="AB222" s="48">
        <f t="shared" si="164"/>
        <v>142800</v>
      </c>
      <c r="AC222" s="31">
        <v>120000</v>
      </c>
      <c r="AD222" s="47">
        <f t="shared" si="165"/>
        <v>22800</v>
      </c>
      <c r="AE222" s="48">
        <f t="shared" si="166"/>
        <v>142800</v>
      </c>
      <c r="AF222" s="31">
        <v>120000</v>
      </c>
      <c r="AG222" s="47">
        <f t="shared" si="167"/>
        <v>22800</v>
      </c>
      <c r="AH222" s="48">
        <f t="shared" si="168"/>
        <v>142800</v>
      </c>
      <c r="AI222" s="31">
        <v>120000</v>
      </c>
      <c r="AJ222" s="47">
        <f t="shared" si="169"/>
        <v>22800</v>
      </c>
      <c r="AK222" s="48">
        <f t="shared" si="170"/>
        <v>142800</v>
      </c>
      <c r="AL222" s="34">
        <v>120000</v>
      </c>
      <c r="AM222" s="47">
        <f t="shared" si="171"/>
        <v>22800</v>
      </c>
      <c r="AN222" s="48">
        <f t="shared" si="172"/>
        <v>142800</v>
      </c>
    </row>
    <row r="223" spans="1:40" ht="79.5" customHeight="1" x14ac:dyDescent="0.25">
      <c r="B223" s="43">
        <v>109</v>
      </c>
      <c r="C223" s="44" t="s">
        <v>252</v>
      </c>
      <c r="D223" s="45" t="s">
        <v>253</v>
      </c>
      <c r="E223" s="46" t="s">
        <v>14</v>
      </c>
      <c r="F223" s="31">
        <v>300000</v>
      </c>
      <c r="G223" s="47">
        <f t="shared" si="158"/>
        <v>57000</v>
      </c>
      <c r="H223" s="48">
        <f>F223+G223</f>
        <v>357000</v>
      </c>
      <c r="I223" s="32">
        <v>121067.21</v>
      </c>
      <c r="J223" s="33">
        <v>140786</v>
      </c>
      <c r="K223" s="30">
        <f t="shared" si="115"/>
        <v>261853.21000000002</v>
      </c>
      <c r="L223" s="30">
        <f t="shared" si="116"/>
        <v>130926.60500000001</v>
      </c>
      <c r="M223" s="30">
        <f t="shared" si="117"/>
        <v>9033.9357450000007</v>
      </c>
      <c r="N223" s="30">
        <f t="shared" si="118"/>
        <v>139960.54074500001</v>
      </c>
      <c r="O223" s="31">
        <v>300000</v>
      </c>
      <c r="P223" s="47">
        <f t="shared" si="160"/>
        <v>57000</v>
      </c>
      <c r="Q223" s="48">
        <f t="shared" si="157"/>
        <v>357000</v>
      </c>
      <c r="R223" s="25">
        <f t="shared" si="153"/>
        <v>496960.54074500001</v>
      </c>
      <c r="S223" s="25">
        <f t="shared" si="154"/>
        <v>248480.2703725</v>
      </c>
      <c r="T223" s="66">
        <v>248480</v>
      </c>
      <c r="U223" s="66">
        <f t="shared" si="155"/>
        <v>47211.199999999997</v>
      </c>
      <c r="V223" s="66">
        <f t="shared" si="156"/>
        <v>295691.2</v>
      </c>
      <c r="W223" s="31">
        <v>300000</v>
      </c>
      <c r="X223" s="47">
        <f t="shared" si="161"/>
        <v>57000</v>
      </c>
      <c r="Y223" s="48">
        <f>W223+X223</f>
        <v>357000</v>
      </c>
      <c r="Z223" s="31">
        <v>300000</v>
      </c>
      <c r="AA223" s="47">
        <f t="shared" si="163"/>
        <v>57000</v>
      </c>
      <c r="AB223" s="48">
        <f>Z223+AA223</f>
        <v>357000</v>
      </c>
      <c r="AC223" s="31">
        <v>300000</v>
      </c>
      <c r="AD223" s="47">
        <f t="shared" si="165"/>
        <v>57000</v>
      </c>
      <c r="AE223" s="48">
        <f>AC223+AD223</f>
        <v>357000</v>
      </c>
      <c r="AF223" s="31">
        <v>300000</v>
      </c>
      <c r="AG223" s="47">
        <f t="shared" si="167"/>
        <v>57000</v>
      </c>
      <c r="AH223" s="48">
        <f>AF223+AG223</f>
        <v>357000</v>
      </c>
      <c r="AI223" s="31">
        <v>300000</v>
      </c>
      <c r="AJ223" s="47">
        <f t="shared" si="169"/>
        <v>57000</v>
      </c>
      <c r="AK223" s="48">
        <f>AI223+AJ223</f>
        <v>357000</v>
      </c>
      <c r="AL223" s="34">
        <v>300000</v>
      </c>
      <c r="AM223" s="47">
        <f t="shared" si="171"/>
        <v>57000</v>
      </c>
      <c r="AN223" s="48">
        <f>AL223+AM223</f>
        <v>357000</v>
      </c>
    </row>
    <row r="224" spans="1:40" x14ac:dyDescent="0.25">
      <c r="B224" s="77" t="s">
        <v>254</v>
      </c>
      <c r="C224" s="77"/>
      <c r="D224" s="77"/>
      <c r="E224" s="77"/>
      <c r="F224" s="20"/>
      <c r="G224" s="21"/>
      <c r="H224" s="22"/>
      <c r="I224" s="22"/>
      <c r="J224" s="22"/>
      <c r="K224" s="30">
        <f t="shared" si="115"/>
        <v>0</v>
      </c>
      <c r="L224" s="30">
        <f t="shared" si="116"/>
        <v>0</v>
      </c>
      <c r="M224" s="30">
        <f t="shared" si="117"/>
        <v>0</v>
      </c>
      <c r="N224" s="30">
        <f t="shared" si="118"/>
        <v>0</v>
      </c>
      <c r="O224" s="20"/>
      <c r="P224" s="21"/>
      <c r="Q224" s="22"/>
      <c r="R224" s="25">
        <f t="shared" si="153"/>
        <v>0</v>
      </c>
      <c r="S224" s="25">
        <f t="shared" si="154"/>
        <v>0</v>
      </c>
      <c r="T224" s="66"/>
      <c r="U224" s="66">
        <f t="shared" si="155"/>
        <v>0</v>
      </c>
      <c r="V224" s="66">
        <f t="shared" si="156"/>
        <v>0</v>
      </c>
      <c r="W224" s="20"/>
      <c r="X224" s="21"/>
      <c r="Y224" s="22"/>
      <c r="Z224" s="20"/>
      <c r="AA224" s="21"/>
      <c r="AB224" s="22"/>
      <c r="AC224" s="20"/>
      <c r="AD224" s="21"/>
      <c r="AE224" s="22"/>
      <c r="AF224" s="20"/>
      <c r="AG224" s="21"/>
      <c r="AH224" s="22"/>
      <c r="AI224" s="20"/>
      <c r="AJ224" s="21"/>
      <c r="AK224" s="22"/>
      <c r="AL224" s="42"/>
      <c r="AM224" s="21"/>
      <c r="AN224" s="22"/>
    </row>
    <row r="225" spans="2:40" ht="36.75" x14ac:dyDescent="0.25">
      <c r="B225" s="43">
        <v>110</v>
      </c>
      <c r="C225" s="44" t="s">
        <v>255</v>
      </c>
      <c r="D225" s="50"/>
      <c r="E225" s="46" t="s">
        <v>14</v>
      </c>
      <c r="F225" s="31">
        <v>2000000</v>
      </c>
      <c r="G225" s="47">
        <f>F225*19%</f>
        <v>380000</v>
      </c>
      <c r="H225" s="48">
        <f>F225+G225</f>
        <v>2380000</v>
      </c>
      <c r="I225" s="32">
        <v>891280.36</v>
      </c>
      <c r="J225" s="33">
        <v>999434</v>
      </c>
      <c r="K225" s="30">
        <f t="shared" si="115"/>
        <v>1890714.3599999999</v>
      </c>
      <c r="L225" s="30">
        <f t="shared" si="116"/>
        <v>945357.17999999993</v>
      </c>
      <c r="M225" s="30">
        <f t="shared" si="117"/>
        <v>65229.645420000001</v>
      </c>
      <c r="N225" s="30">
        <f t="shared" si="118"/>
        <v>1010586.8254199999</v>
      </c>
      <c r="O225" s="31">
        <v>2000000</v>
      </c>
      <c r="P225" s="47">
        <f>O225*19%</f>
        <v>380000</v>
      </c>
      <c r="Q225" s="48">
        <f t="shared" ref="Q225:Q236" si="173">O225+P225</f>
        <v>2380000</v>
      </c>
      <c r="R225" s="25">
        <f t="shared" si="153"/>
        <v>3390586.8254199997</v>
      </c>
      <c r="S225" s="25">
        <f t="shared" si="154"/>
        <v>1695293.4127099998</v>
      </c>
      <c r="T225" s="66">
        <v>1695293</v>
      </c>
      <c r="U225" s="66">
        <f t="shared" si="155"/>
        <v>322105.67</v>
      </c>
      <c r="V225" s="66">
        <f t="shared" si="156"/>
        <v>2017398.67</v>
      </c>
      <c r="W225" s="31">
        <v>2000000</v>
      </c>
      <c r="X225" s="47">
        <f>W225*19%</f>
        <v>380000</v>
      </c>
      <c r="Y225" s="48">
        <f>W225+X225</f>
        <v>2380000</v>
      </c>
      <c r="Z225" s="31">
        <v>2000000</v>
      </c>
      <c r="AA225" s="47">
        <f>Z225*19%</f>
        <v>380000</v>
      </c>
      <c r="AB225" s="48">
        <f>Z225+AA225</f>
        <v>2380000</v>
      </c>
      <c r="AC225" s="31">
        <v>2000000</v>
      </c>
      <c r="AD225" s="47">
        <f>AC225*19%</f>
        <v>380000</v>
      </c>
      <c r="AE225" s="48">
        <f>AC225+AD225</f>
        <v>2380000</v>
      </c>
      <c r="AF225" s="31">
        <v>2000000</v>
      </c>
      <c r="AG225" s="47">
        <f>AF225*19%</f>
        <v>380000</v>
      </c>
      <c r="AH225" s="48">
        <f>AF225+AG225</f>
        <v>2380000</v>
      </c>
      <c r="AI225" s="31">
        <v>2000000</v>
      </c>
      <c r="AJ225" s="47">
        <f>AI225*19%</f>
        <v>380000</v>
      </c>
      <c r="AK225" s="48">
        <f>AI225+AJ225</f>
        <v>2380000</v>
      </c>
      <c r="AL225" s="34">
        <v>2000000</v>
      </c>
      <c r="AM225" s="47">
        <f>AL225*19%</f>
        <v>380000</v>
      </c>
      <c r="AN225" s="48">
        <f>AL225+AM225</f>
        <v>2380000</v>
      </c>
    </row>
    <row r="226" spans="2:40" ht="42" x14ac:dyDescent="0.25">
      <c r="B226" s="43">
        <v>111</v>
      </c>
      <c r="C226" s="44" t="s">
        <v>256</v>
      </c>
      <c r="D226" s="50"/>
      <c r="E226" s="46" t="s">
        <v>14</v>
      </c>
      <c r="F226" s="31">
        <v>2500000</v>
      </c>
      <c r="G226" s="47">
        <f t="shared" ref="G226:G236" si="174">F226*19%</f>
        <v>475000</v>
      </c>
      <c r="H226" s="48">
        <f t="shared" ref="H226:H236" si="175">F226+G226</f>
        <v>2975000</v>
      </c>
      <c r="I226" s="32">
        <v>1336869.24</v>
      </c>
      <c r="J226" s="33">
        <v>1499094</v>
      </c>
      <c r="K226" s="30">
        <f t="shared" si="115"/>
        <v>2835963.24</v>
      </c>
      <c r="L226" s="30">
        <f t="shared" si="116"/>
        <v>1417981.62</v>
      </c>
      <c r="M226" s="30">
        <f t="shared" si="117"/>
        <v>97840.731780000016</v>
      </c>
      <c r="N226" s="30">
        <f t="shared" si="118"/>
        <v>1515822.3517800001</v>
      </c>
      <c r="O226" s="31">
        <v>2500000</v>
      </c>
      <c r="P226" s="47">
        <f t="shared" ref="P226:P236" si="176">O226*19%</f>
        <v>475000</v>
      </c>
      <c r="Q226" s="48">
        <f t="shared" si="173"/>
        <v>2975000</v>
      </c>
      <c r="R226" s="25">
        <f t="shared" si="153"/>
        <v>4490822.3517800001</v>
      </c>
      <c r="S226" s="25">
        <f t="shared" si="154"/>
        <v>2245411.1758900001</v>
      </c>
      <c r="T226" s="66">
        <v>2245411</v>
      </c>
      <c r="U226" s="66">
        <f t="shared" si="155"/>
        <v>426628.09</v>
      </c>
      <c r="V226" s="66">
        <f t="shared" si="156"/>
        <v>2672039.09</v>
      </c>
      <c r="W226" s="31">
        <v>2500000</v>
      </c>
      <c r="X226" s="47">
        <f t="shared" ref="X226:X236" si="177">W226*19%</f>
        <v>475000</v>
      </c>
      <c r="Y226" s="48">
        <f t="shared" ref="Y226:Y236" si="178">W226+X226</f>
        <v>2975000</v>
      </c>
      <c r="Z226" s="31">
        <v>2500000</v>
      </c>
      <c r="AA226" s="47">
        <f t="shared" ref="AA226:AA236" si="179">Z226*19%</f>
        <v>475000</v>
      </c>
      <c r="AB226" s="48">
        <f t="shared" ref="AB226:AB236" si="180">Z226+AA226</f>
        <v>2975000</v>
      </c>
      <c r="AC226" s="31">
        <v>2500000</v>
      </c>
      <c r="AD226" s="47">
        <f t="shared" ref="AD226:AD236" si="181">AC226*19%</f>
        <v>475000</v>
      </c>
      <c r="AE226" s="48">
        <f t="shared" ref="AE226:AE236" si="182">AC226+AD226</f>
        <v>2975000</v>
      </c>
      <c r="AF226" s="31">
        <v>2500000</v>
      </c>
      <c r="AG226" s="47">
        <f t="shared" ref="AG226:AG236" si="183">AF226*19%</f>
        <v>475000</v>
      </c>
      <c r="AH226" s="48">
        <f t="shared" ref="AH226:AH236" si="184">AF226+AG226</f>
        <v>2975000</v>
      </c>
      <c r="AI226" s="31">
        <v>2500000</v>
      </c>
      <c r="AJ226" s="47">
        <f t="shared" ref="AJ226:AJ236" si="185">AI226*19%</f>
        <v>475000</v>
      </c>
      <c r="AK226" s="48">
        <f t="shared" ref="AK226:AK236" si="186">AI226+AJ226</f>
        <v>2975000</v>
      </c>
      <c r="AL226" s="34">
        <v>2500000</v>
      </c>
      <c r="AM226" s="47">
        <f t="shared" ref="AM226:AM236" si="187">AL226*19%</f>
        <v>475000</v>
      </c>
      <c r="AN226" s="48">
        <f t="shared" ref="AN226:AN236" si="188">AL226+AM226</f>
        <v>2975000</v>
      </c>
    </row>
    <row r="227" spans="2:40" ht="39" x14ac:dyDescent="0.25">
      <c r="B227" s="43">
        <v>112</v>
      </c>
      <c r="C227" s="44" t="s">
        <v>257</v>
      </c>
      <c r="D227" s="50"/>
      <c r="E227" s="46" t="s">
        <v>14</v>
      </c>
      <c r="F227" s="31">
        <v>2900000</v>
      </c>
      <c r="G227" s="47">
        <f t="shared" si="174"/>
        <v>551000</v>
      </c>
      <c r="H227" s="48">
        <f t="shared" si="175"/>
        <v>3451000</v>
      </c>
      <c r="I227" s="32">
        <v>1729311.67</v>
      </c>
      <c r="J227" s="33">
        <v>1939158</v>
      </c>
      <c r="K227" s="30">
        <f t="shared" si="115"/>
        <v>3668469.67</v>
      </c>
      <c r="L227" s="30">
        <f t="shared" si="116"/>
        <v>1834234.835</v>
      </c>
      <c r="M227" s="30">
        <f t="shared" si="117"/>
        <v>126562.20361500001</v>
      </c>
      <c r="N227" s="30">
        <f t="shared" si="118"/>
        <v>1960797.038615</v>
      </c>
      <c r="O227" s="31">
        <v>2900000</v>
      </c>
      <c r="P227" s="47">
        <f t="shared" si="176"/>
        <v>551000</v>
      </c>
      <c r="Q227" s="48">
        <f t="shared" si="173"/>
        <v>3451000</v>
      </c>
      <c r="R227" s="25">
        <f t="shared" si="153"/>
        <v>5411797.0386149995</v>
      </c>
      <c r="S227" s="25">
        <f t="shared" si="154"/>
        <v>2705898.5193074998</v>
      </c>
      <c r="T227" s="66">
        <v>2705899</v>
      </c>
      <c r="U227" s="66">
        <f t="shared" si="155"/>
        <v>514120.81</v>
      </c>
      <c r="V227" s="66">
        <f t="shared" si="156"/>
        <v>3220019.81</v>
      </c>
      <c r="W227" s="31">
        <v>2900000</v>
      </c>
      <c r="X227" s="47">
        <f t="shared" si="177"/>
        <v>551000</v>
      </c>
      <c r="Y227" s="48">
        <f t="shared" si="178"/>
        <v>3451000</v>
      </c>
      <c r="Z227" s="31">
        <v>2900000</v>
      </c>
      <c r="AA227" s="47">
        <f t="shared" si="179"/>
        <v>551000</v>
      </c>
      <c r="AB227" s="48">
        <f t="shared" si="180"/>
        <v>3451000</v>
      </c>
      <c r="AC227" s="31">
        <v>2900000</v>
      </c>
      <c r="AD227" s="47">
        <f t="shared" si="181"/>
        <v>551000</v>
      </c>
      <c r="AE227" s="48">
        <f t="shared" si="182"/>
        <v>3451000</v>
      </c>
      <c r="AF227" s="31">
        <v>2900000</v>
      </c>
      <c r="AG227" s="47">
        <f t="shared" si="183"/>
        <v>551000</v>
      </c>
      <c r="AH227" s="48">
        <f t="shared" si="184"/>
        <v>3451000</v>
      </c>
      <c r="AI227" s="31">
        <v>2900000</v>
      </c>
      <c r="AJ227" s="47">
        <f t="shared" si="185"/>
        <v>551000</v>
      </c>
      <c r="AK227" s="48">
        <f t="shared" si="186"/>
        <v>3451000</v>
      </c>
      <c r="AL227" s="34">
        <v>2900000</v>
      </c>
      <c r="AM227" s="47">
        <f t="shared" si="187"/>
        <v>551000</v>
      </c>
      <c r="AN227" s="48">
        <f t="shared" si="188"/>
        <v>3451000</v>
      </c>
    </row>
    <row r="228" spans="2:40" ht="40.5" x14ac:dyDescent="0.25">
      <c r="B228" s="43">
        <v>113</v>
      </c>
      <c r="C228" s="44" t="s">
        <v>258</v>
      </c>
      <c r="D228" s="50"/>
      <c r="E228" s="46" t="s">
        <v>14</v>
      </c>
      <c r="F228" s="31">
        <v>5000000</v>
      </c>
      <c r="G228" s="47">
        <f t="shared" si="174"/>
        <v>950000</v>
      </c>
      <c r="H228" s="48">
        <f t="shared" si="175"/>
        <v>5950000</v>
      </c>
      <c r="I228" s="32">
        <v>1575412.68</v>
      </c>
      <c r="J228" s="33">
        <v>1766584</v>
      </c>
      <c r="K228" s="30">
        <f t="shared" si="115"/>
        <v>3341996.6799999997</v>
      </c>
      <c r="L228" s="30">
        <f t="shared" si="116"/>
        <v>1670998.3399999999</v>
      </c>
      <c r="M228" s="30">
        <f t="shared" si="117"/>
        <v>115298.88546</v>
      </c>
      <c r="N228" s="30">
        <f t="shared" si="118"/>
        <v>1786297.2254599999</v>
      </c>
      <c r="O228" s="31">
        <v>5000000</v>
      </c>
      <c r="P228" s="47">
        <f t="shared" si="176"/>
        <v>950000</v>
      </c>
      <c r="Q228" s="48">
        <f t="shared" si="173"/>
        <v>5950000</v>
      </c>
      <c r="R228" s="25">
        <f t="shared" si="153"/>
        <v>7736297.2254600003</v>
      </c>
      <c r="S228" s="25">
        <f t="shared" si="154"/>
        <v>3868148.6127300002</v>
      </c>
      <c r="T228" s="66">
        <v>3868149</v>
      </c>
      <c r="U228" s="66">
        <f t="shared" si="155"/>
        <v>734948.31</v>
      </c>
      <c r="V228" s="66">
        <f t="shared" si="156"/>
        <v>4603097.3100000005</v>
      </c>
      <c r="W228" s="31">
        <v>5000000</v>
      </c>
      <c r="X228" s="47">
        <f t="shared" si="177"/>
        <v>950000</v>
      </c>
      <c r="Y228" s="48">
        <f t="shared" si="178"/>
        <v>5950000</v>
      </c>
      <c r="Z228" s="31">
        <v>5000000</v>
      </c>
      <c r="AA228" s="47">
        <f t="shared" si="179"/>
        <v>950000</v>
      </c>
      <c r="AB228" s="48">
        <f t="shared" si="180"/>
        <v>5950000</v>
      </c>
      <c r="AC228" s="31">
        <v>5000000</v>
      </c>
      <c r="AD228" s="47">
        <f t="shared" si="181"/>
        <v>950000</v>
      </c>
      <c r="AE228" s="48">
        <f t="shared" si="182"/>
        <v>5950000</v>
      </c>
      <c r="AF228" s="31">
        <v>5000000</v>
      </c>
      <c r="AG228" s="47">
        <f t="shared" si="183"/>
        <v>950000</v>
      </c>
      <c r="AH228" s="48">
        <f t="shared" si="184"/>
        <v>5950000</v>
      </c>
      <c r="AI228" s="31">
        <v>5000000</v>
      </c>
      <c r="AJ228" s="47">
        <f t="shared" si="185"/>
        <v>950000</v>
      </c>
      <c r="AK228" s="48">
        <f t="shared" si="186"/>
        <v>5950000</v>
      </c>
      <c r="AL228" s="34">
        <v>5000000</v>
      </c>
      <c r="AM228" s="47">
        <f t="shared" si="187"/>
        <v>950000</v>
      </c>
      <c r="AN228" s="48">
        <f t="shared" si="188"/>
        <v>5950000</v>
      </c>
    </row>
    <row r="229" spans="2:40" ht="38.25" x14ac:dyDescent="0.25">
      <c r="B229" s="43">
        <v>114</v>
      </c>
      <c r="C229" s="44" t="s">
        <v>259</v>
      </c>
      <c r="D229" s="50"/>
      <c r="E229" s="46" t="s">
        <v>14</v>
      </c>
      <c r="F229" s="31">
        <v>450000</v>
      </c>
      <c r="G229" s="47">
        <f t="shared" si="174"/>
        <v>85500</v>
      </c>
      <c r="H229" s="48">
        <f t="shared" si="175"/>
        <v>535500</v>
      </c>
      <c r="I229" s="32">
        <v>259525</v>
      </c>
      <c r="J229" s="33">
        <v>291017</v>
      </c>
      <c r="K229" s="30">
        <f t="shared" si="115"/>
        <v>550542</v>
      </c>
      <c r="L229" s="30">
        <f t="shared" si="116"/>
        <v>275271</v>
      </c>
      <c r="M229" s="30">
        <f t="shared" si="117"/>
        <v>18993.699000000001</v>
      </c>
      <c r="N229" s="30">
        <f t="shared" si="118"/>
        <v>294264.69900000002</v>
      </c>
      <c r="O229" s="31">
        <v>450000</v>
      </c>
      <c r="P229" s="47">
        <f t="shared" si="176"/>
        <v>85500</v>
      </c>
      <c r="Q229" s="48">
        <f t="shared" si="173"/>
        <v>535500</v>
      </c>
      <c r="R229" s="25">
        <f t="shared" si="153"/>
        <v>829764.69900000002</v>
      </c>
      <c r="S229" s="25">
        <f t="shared" si="154"/>
        <v>414882.34950000001</v>
      </c>
      <c r="T229" s="66">
        <v>414882</v>
      </c>
      <c r="U229" s="66">
        <f t="shared" si="155"/>
        <v>78827.58</v>
      </c>
      <c r="V229" s="66">
        <f t="shared" si="156"/>
        <v>493709.58</v>
      </c>
      <c r="W229" s="31">
        <v>450000</v>
      </c>
      <c r="X229" s="47">
        <f t="shared" si="177"/>
        <v>85500</v>
      </c>
      <c r="Y229" s="48">
        <f t="shared" si="178"/>
        <v>535500</v>
      </c>
      <c r="Z229" s="31">
        <v>450000</v>
      </c>
      <c r="AA229" s="47">
        <f t="shared" si="179"/>
        <v>85500</v>
      </c>
      <c r="AB229" s="48">
        <f t="shared" si="180"/>
        <v>535500</v>
      </c>
      <c r="AC229" s="31">
        <v>450000</v>
      </c>
      <c r="AD229" s="47">
        <f t="shared" si="181"/>
        <v>85500</v>
      </c>
      <c r="AE229" s="48">
        <f t="shared" si="182"/>
        <v>535500</v>
      </c>
      <c r="AF229" s="31">
        <v>450000</v>
      </c>
      <c r="AG229" s="47">
        <f t="shared" si="183"/>
        <v>85500</v>
      </c>
      <c r="AH229" s="48">
        <f t="shared" si="184"/>
        <v>535500</v>
      </c>
      <c r="AI229" s="31">
        <v>450000</v>
      </c>
      <c r="AJ229" s="47">
        <f t="shared" si="185"/>
        <v>85500</v>
      </c>
      <c r="AK229" s="48">
        <f t="shared" si="186"/>
        <v>535500</v>
      </c>
      <c r="AL229" s="34">
        <v>450000</v>
      </c>
      <c r="AM229" s="47">
        <f t="shared" si="187"/>
        <v>85500</v>
      </c>
      <c r="AN229" s="48">
        <f t="shared" si="188"/>
        <v>535500</v>
      </c>
    </row>
    <row r="230" spans="2:40" ht="35.25" x14ac:dyDescent="0.25">
      <c r="B230" s="43">
        <v>115</v>
      </c>
      <c r="C230" s="44" t="s">
        <v>260</v>
      </c>
      <c r="D230" s="49"/>
      <c r="E230" s="46" t="s">
        <v>14</v>
      </c>
      <c r="F230" s="31">
        <v>300000</v>
      </c>
      <c r="G230" s="47">
        <f t="shared" si="174"/>
        <v>57000</v>
      </c>
      <c r="H230" s="48">
        <f t="shared" si="175"/>
        <v>357000</v>
      </c>
      <c r="I230" s="32">
        <v>113269.66</v>
      </c>
      <c r="J230" s="33">
        <v>127014</v>
      </c>
      <c r="K230" s="30">
        <f t="shared" si="115"/>
        <v>240283.66</v>
      </c>
      <c r="L230" s="30">
        <f t="shared" si="116"/>
        <v>120141.83</v>
      </c>
      <c r="M230" s="30">
        <f t="shared" si="117"/>
        <v>8289.7862700000005</v>
      </c>
      <c r="N230" s="30">
        <f t="shared" si="118"/>
        <v>128431.61627</v>
      </c>
      <c r="O230" s="31">
        <v>300000</v>
      </c>
      <c r="P230" s="47">
        <f t="shared" si="176"/>
        <v>57000</v>
      </c>
      <c r="Q230" s="48">
        <f t="shared" si="173"/>
        <v>357000</v>
      </c>
      <c r="R230" s="25">
        <f t="shared" si="153"/>
        <v>485431.61627</v>
      </c>
      <c r="S230" s="25">
        <f t="shared" si="154"/>
        <v>242715.808135</v>
      </c>
      <c r="T230" s="66">
        <v>242716</v>
      </c>
      <c r="U230" s="66">
        <f t="shared" si="155"/>
        <v>46116.04</v>
      </c>
      <c r="V230" s="66">
        <f t="shared" si="156"/>
        <v>288832.03999999998</v>
      </c>
      <c r="W230" s="31">
        <v>300000</v>
      </c>
      <c r="X230" s="47">
        <f t="shared" si="177"/>
        <v>57000</v>
      </c>
      <c r="Y230" s="48">
        <f t="shared" si="178"/>
        <v>357000</v>
      </c>
      <c r="Z230" s="31">
        <v>300000</v>
      </c>
      <c r="AA230" s="47">
        <f t="shared" si="179"/>
        <v>57000</v>
      </c>
      <c r="AB230" s="48">
        <f t="shared" si="180"/>
        <v>357000</v>
      </c>
      <c r="AC230" s="31">
        <v>300000</v>
      </c>
      <c r="AD230" s="47">
        <f t="shared" si="181"/>
        <v>57000</v>
      </c>
      <c r="AE230" s="48">
        <f t="shared" si="182"/>
        <v>357000</v>
      </c>
      <c r="AF230" s="31">
        <v>300000</v>
      </c>
      <c r="AG230" s="47">
        <f t="shared" si="183"/>
        <v>57000</v>
      </c>
      <c r="AH230" s="48">
        <f t="shared" si="184"/>
        <v>357000</v>
      </c>
      <c r="AI230" s="31">
        <v>300000</v>
      </c>
      <c r="AJ230" s="47">
        <f t="shared" si="185"/>
        <v>57000</v>
      </c>
      <c r="AK230" s="48">
        <f t="shared" si="186"/>
        <v>357000</v>
      </c>
      <c r="AL230" s="34">
        <v>300000</v>
      </c>
      <c r="AM230" s="47">
        <f t="shared" si="187"/>
        <v>57000</v>
      </c>
      <c r="AN230" s="48">
        <f t="shared" si="188"/>
        <v>357000</v>
      </c>
    </row>
    <row r="231" spans="2:40" ht="47.25" customHeight="1" x14ac:dyDescent="0.25">
      <c r="B231" s="43">
        <v>116</v>
      </c>
      <c r="C231" s="44" t="s">
        <v>261</v>
      </c>
      <c r="D231" s="49"/>
      <c r="E231" s="46" t="s">
        <v>14</v>
      </c>
      <c r="F231" s="31">
        <v>350000</v>
      </c>
      <c r="G231" s="47">
        <f t="shared" si="174"/>
        <v>66500</v>
      </c>
      <c r="H231" s="48">
        <f t="shared" si="175"/>
        <v>416500</v>
      </c>
      <c r="I231" s="32">
        <v>162106.94</v>
      </c>
      <c r="J231" s="33">
        <v>181778</v>
      </c>
      <c r="K231" s="30">
        <f t="shared" si="115"/>
        <v>343884.94</v>
      </c>
      <c r="L231" s="30">
        <f t="shared" si="116"/>
        <v>171942.47</v>
      </c>
      <c r="M231" s="30">
        <f t="shared" si="117"/>
        <v>11864.030430000001</v>
      </c>
      <c r="N231" s="30">
        <f t="shared" si="118"/>
        <v>183806.50043000001</v>
      </c>
      <c r="O231" s="31">
        <v>350000</v>
      </c>
      <c r="P231" s="47">
        <f t="shared" si="176"/>
        <v>66500</v>
      </c>
      <c r="Q231" s="48">
        <f t="shared" si="173"/>
        <v>416500</v>
      </c>
      <c r="R231" s="25">
        <f t="shared" si="153"/>
        <v>600306.50043000001</v>
      </c>
      <c r="S231" s="25">
        <f t="shared" si="154"/>
        <v>300153.25021500001</v>
      </c>
      <c r="T231" s="66">
        <v>300153</v>
      </c>
      <c r="U231" s="66">
        <f t="shared" si="155"/>
        <v>57029.07</v>
      </c>
      <c r="V231" s="66">
        <f t="shared" si="156"/>
        <v>357182.07</v>
      </c>
      <c r="W231" s="31">
        <v>350000</v>
      </c>
      <c r="X231" s="47">
        <f t="shared" si="177"/>
        <v>66500</v>
      </c>
      <c r="Y231" s="48">
        <f t="shared" si="178"/>
        <v>416500</v>
      </c>
      <c r="Z231" s="31">
        <v>350000</v>
      </c>
      <c r="AA231" s="47">
        <f t="shared" si="179"/>
        <v>66500</v>
      </c>
      <c r="AB231" s="48">
        <f t="shared" si="180"/>
        <v>416500</v>
      </c>
      <c r="AC231" s="31">
        <v>350000</v>
      </c>
      <c r="AD231" s="47">
        <f t="shared" si="181"/>
        <v>66500</v>
      </c>
      <c r="AE231" s="48">
        <f t="shared" si="182"/>
        <v>416500</v>
      </c>
      <c r="AF231" s="31">
        <v>350000</v>
      </c>
      <c r="AG231" s="47">
        <f t="shared" si="183"/>
        <v>66500</v>
      </c>
      <c r="AH231" s="48">
        <f t="shared" si="184"/>
        <v>416500</v>
      </c>
      <c r="AI231" s="31">
        <v>350000</v>
      </c>
      <c r="AJ231" s="47">
        <f t="shared" si="185"/>
        <v>66500</v>
      </c>
      <c r="AK231" s="48">
        <f t="shared" si="186"/>
        <v>416500</v>
      </c>
      <c r="AL231" s="34">
        <v>350000</v>
      </c>
      <c r="AM231" s="47">
        <f t="shared" si="187"/>
        <v>66500</v>
      </c>
      <c r="AN231" s="48">
        <f t="shared" si="188"/>
        <v>416500</v>
      </c>
    </row>
    <row r="232" spans="2:40" ht="36.75" x14ac:dyDescent="0.25">
      <c r="B232" s="43">
        <v>117</v>
      </c>
      <c r="C232" s="44" t="s">
        <v>262</v>
      </c>
      <c r="D232" s="49"/>
      <c r="E232" s="46" t="s">
        <v>14</v>
      </c>
      <c r="F232" s="31">
        <v>450000</v>
      </c>
      <c r="G232" s="47">
        <f t="shared" si="174"/>
        <v>85500</v>
      </c>
      <c r="H232" s="48">
        <f t="shared" si="175"/>
        <v>535500</v>
      </c>
      <c r="I232" s="32">
        <v>225718.52</v>
      </c>
      <c r="J232" s="33">
        <v>253109</v>
      </c>
      <c r="K232" s="30">
        <f t="shared" si="115"/>
        <v>478827.52000000002</v>
      </c>
      <c r="L232" s="30">
        <f t="shared" si="116"/>
        <v>239413.76000000001</v>
      </c>
      <c r="M232" s="30">
        <f t="shared" si="117"/>
        <v>16519.549440000003</v>
      </c>
      <c r="N232" s="30">
        <f t="shared" si="118"/>
        <v>255933.30944000001</v>
      </c>
      <c r="O232" s="31">
        <v>450000</v>
      </c>
      <c r="P232" s="47">
        <f t="shared" si="176"/>
        <v>85500</v>
      </c>
      <c r="Q232" s="48">
        <f t="shared" si="173"/>
        <v>535500</v>
      </c>
      <c r="R232" s="25">
        <f t="shared" si="153"/>
        <v>791433.30943999998</v>
      </c>
      <c r="S232" s="25">
        <f t="shared" si="154"/>
        <v>395716.65471999999</v>
      </c>
      <c r="T232" s="66">
        <v>395717</v>
      </c>
      <c r="U232" s="66">
        <f t="shared" si="155"/>
        <v>75186.23</v>
      </c>
      <c r="V232" s="66">
        <f t="shared" si="156"/>
        <v>470903.23</v>
      </c>
      <c r="W232" s="31">
        <v>450000</v>
      </c>
      <c r="X232" s="47">
        <f t="shared" si="177"/>
        <v>85500</v>
      </c>
      <c r="Y232" s="48">
        <f t="shared" si="178"/>
        <v>535500</v>
      </c>
      <c r="Z232" s="31">
        <v>450000</v>
      </c>
      <c r="AA232" s="47">
        <f t="shared" si="179"/>
        <v>85500</v>
      </c>
      <c r="AB232" s="48">
        <f t="shared" si="180"/>
        <v>535500</v>
      </c>
      <c r="AC232" s="31">
        <v>450000</v>
      </c>
      <c r="AD232" s="47">
        <f t="shared" si="181"/>
        <v>85500</v>
      </c>
      <c r="AE232" s="48">
        <f t="shared" si="182"/>
        <v>535500</v>
      </c>
      <c r="AF232" s="31">
        <v>450000</v>
      </c>
      <c r="AG232" s="47">
        <f t="shared" si="183"/>
        <v>85500</v>
      </c>
      <c r="AH232" s="48">
        <f t="shared" si="184"/>
        <v>535500</v>
      </c>
      <c r="AI232" s="31">
        <v>450000</v>
      </c>
      <c r="AJ232" s="47">
        <f t="shared" si="185"/>
        <v>85500</v>
      </c>
      <c r="AK232" s="48">
        <f t="shared" si="186"/>
        <v>535500</v>
      </c>
      <c r="AL232" s="34">
        <v>450000</v>
      </c>
      <c r="AM232" s="47">
        <f t="shared" si="187"/>
        <v>85500</v>
      </c>
      <c r="AN232" s="48">
        <f t="shared" si="188"/>
        <v>535500</v>
      </c>
    </row>
    <row r="233" spans="2:40" ht="52.5" customHeight="1" x14ac:dyDescent="0.25">
      <c r="B233" s="43">
        <v>118</v>
      </c>
      <c r="C233" s="44" t="s">
        <v>263</v>
      </c>
      <c r="D233" s="49"/>
      <c r="E233" s="46" t="s">
        <v>14</v>
      </c>
      <c r="F233" s="31">
        <v>530000</v>
      </c>
      <c r="G233" s="47">
        <f t="shared" si="174"/>
        <v>100700</v>
      </c>
      <c r="H233" s="48">
        <f t="shared" si="175"/>
        <v>630700</v>
      </c>
      <c r="I233" s="32">
        <v>275530.49</v>
      </c>
      <c r="J233" s="33">
        <v>308965</v>
      </c>
      <c r="K233" s="30">
        <f t="shared" si="115"/>
        <v>584495.49</v>
      </c>
      <c r="L233" s="30">
        <f t="shared" si="116"/>
        <v>292247.745</v>
      </c>
      <c r="M233" s="30">
        <f t="shared" si="117"/>
        <v>20165.094405</v>
      </c>
      <c r="N233" s="30">
        <f t="shared" si="118"/>
        <v>312412.83940499998</v>
      </c>
      <c r="O233" s="31">
        <v>530000</v>
      </c>
      <c r="P233" s="47">
        <f t="shared" si="176"/>
        <v>100700</v>
      </c>
      <c r="Q233" s="48">
        <f t="shared" si="173"/>
        <v>630700</v>
      </c>
      <c r="R233" s="25">
        <f t="shared" si="153"/>
        <v>943112.83940499998</v>
      </c>
      <c r="S233" s="25">
        <f t="shared" si="154"/>
        <v>471556.41970249999</v>
      </c>
      <c r="T233" s="66">
        <v>471556</v>
      </c>
      <c r="U233" s="66">
        <f t="shared" si="155"/>
        <v>89595.64</v>
      </c>
      <c r="V233" s="66">
        <f t="shared" si="156"/>
        <v>561151.64</v>
      </c>
      <c r="W233" s="31">
        <v>530000</v>
      </c>
      <c r="X233" s="47">
        <f t="shared" si="177"/>
        <v>100700</v>
      </c>
      <c r="Y233" s="48">
        <f t="shared" si="178"/>
        <v>630700</v>
      </c>
      <c r="Z233" s="31">
        <v>530000</v>
      </c>
      <c r="AA233" s="47">
        <f t="shared" si="179"/>
        <v>100700</v>
      </c>
      <c r="AB233" s="48">
        <f t="shared" si="180"/>
        <v>630700</v>
      </c>
      <c r="AC233" s="31">
        <v>530000</v>
      </c>
      <c r="AD233" s="47">
        <f t="shared" si="181"/>
        <v>100700</v>
      </c>
      <c r="AE233" s="48">
        <f t="shared" si="182"/>
        <v>630700</v>
      </c>
      <c r="AF233" s="31">
        <v>530000</v>
      </c>
      <c r="AG233" s="47">
        <f t="shared" si="183"/>
        <v>100700</v>
      </c>
      <c r="AH233" s="48">
        <f t="shared" si="184"/>
        <v>630700</v>
      </c>
      <c r="AI233" s="31">
        <v>530000</v>
      </c>
      <c r="AJ233" s="47">
        <f t="shared" si="185"/>
        <v>100700</v>
      </c>
      <c r="AK233" s="48">
        <f t="shared" si="186"/>
        <v>630700</v>
      </c>
      <c r="AL233" s="34">
        <v>530000</v>
      </c>
      <c r="AM233" s="47">
        <f t="shared" si="187"/>
        <v>100700</v>
      </c>
      <c r="AN233" s="48">
        <f t="shared" si="188"/>
        <v>630700</v>
      </c>
    </row>
    <row r="234" spans="2:40" ht="94.5" customHeight="1" x14ac:dyDescent="0.25">
      <c r="B234" s="43">
        <v>119</v>
      </c>
      <c r="C234" s="44" t="s">
        <v>264</v>
      </c>
      <c r="D234" s="45" t="s">
        <v>265</v>
      </c>
      <c r="E234" s="46" t="s">
        <v>14</v>
      </c>
      <c r="F234" s="31">
        <v>600000</v>
      </c>
      <c r="G234" s="47">
        <f t="shared" si="174"/>
        <v>114000</v>
      </c>
      <c r="H234" s="48">
        <f t="shared" si="175"/>
        <v>714000</v>
      </c>
      <c r="I234" s="32">
        <v>308157.08</v>
      </c>
      <c r="J234" s="33">
        <v>345551</v>
      </c>
      <c r="K234" s="30">
        <f t="shared" si="115"/>
        <v>653708.08000000007</v>
      </c>
      <c r="L234" s="30">
        <f t="shared" si="116"/>
        <v>326854.04000000004</v>
      </c>
      <c r="M234" s="30">
        <f t="shared" si="117"/>
        <v>22552.928760000006</v>
      </c>
      <c r="N234" s="30">
        <f t="shared" si="118"/>
        <v>349406.96876000002</v>
      </c>
      <c r="O234" s="31">
        <v>600000</v>
      </c>
      <c r="P234" s="47">
        <f t="shared" si="176"/>
        <v>114000</v>
      </c>
      <c r="Q234" s="48">
        <f t="shared" si="173"/>
        <v>714000</v>
      </c>
      <c r="R234" s="25">
        <f t="shared" si="153"/>
        <v>1063406.9687600001</v>
      </c>
      <c r="S234" s="25">
        <f t="shared" si="154"/>
        <v>531703.48438000004</v>
      </c>
      <c r="T234" s="66">
        <v>531703</v>
      </c>
      <c r="U234" s="66">
        <f t="shared" si="155"/>
        <v>101023.57</v>
      </c>
      <c r="V234" s="66">
        <f t="shared" si="156"/>
        <v>632726.57000000007</v>
      </c>
      <c r="W234" s="31">
        <v>600000</v>
      </c>
      <c r="X234" s="47">
        <f t="shared" si="177"/>
        <v>114000</v>
      </c>
      <c r="Y234" s="48">
        <f t="shared" si="178"/>
        <v>714000</v>
      </c>
      <c r="Z234" s="31">
        <v>600000</v>
      </c>
      <c r="AA234" s="47">
        <f t="shared" si="179"/>
        <v>114000</v>
      </c>
      <c r="AB234" s="48">
        <f t="shared" si="180"/>
        <v>714000</v>
      </c>
      <c r="AC234" s="31">
        <v>600000</v>
      </c>
      <c r="AD234" s="47">
        <f t="shared" si="181"/>
        <v>114000</v>
      </c>
      <c r="AE234" s="48">
        <f t="shared" si="182"/>
        <v>714000</v>
      </c>
      <c r="AF234" s="31">
        <v>600000</v>
      </c>
      <c r="AG234" s="47">
        <f t="shared" si="183"/>
        <v>114000</v>
      </c>
      <c r="AH234" s="48">
        <f t="shared" si="184"/>
        <v>714000</v>
      </c>
      <c r="AI234" s="31">
        <v>600000</v>
      </c>
      <c r="AJ234" s="47">
        <f t="shared" si="185"/>
        <v>114000</v>
      </c>
      <c r="AK234" s="48">
        <f t="shared" si="186"/>
        <v>714000</v>
      </c>
      <c r="AL234" s="34">
        <v>600000</v>
      </c>
      <c r="AM234" s="47">
        <f t="shared" si="187"/>
        <v>114000</v>
      </c>
      <c r="AN234" s="48">
        <f t="shared" si="188"/>
        <v>714000</v>
      </c>
    </row>
    <row r="235" spans="2:40" ht="45.75" customHeight="1" x14ac:dyDescent="0.25">
      <c r="B235" s="43">
        <v>120</v>
      </c>
      <c r="C235" s="44" t="s">
        <v>266</v>
      </c>
      <c r="D235" s="45" t="s">
        <v>267</v>
      </c>
      <c r="E235" s="46" t="s">
        <v>14</v>
      </c>
      <c r="F235" s="31">
        <v>1400000</v>
      </c>
      <c r="G235" s="47">
        <f t="shared" si="174"/>
        <v>266000</v>
      </c>
      <c r="H235" s="48">
        <f t="shared" si="175"/>
        <v>1666000</v>
      </c>
      <c r="I235" s="32">
        <v>962638.19</v>
      </c>
      <c r="J235" s="33">
        <v>1079451</v>
      </c>
      <c r="K235" s="30">
        <f t="shared" ref="K235:K263" si="189">+J235+I235</f>
        <v>2042089.19</v>
      </c>
      <c r="L235" s="30">
        <f t="shared" ref="L235:L263" si="190">+K235/2</f>
        <v>1021044.595</v>
      </c>
      <c r="M235" s="30">
        <f t="shared" ref="M235:M263" si="191">+L235*6.9%</f>
        <v>70452.077055000002</v>
      </c>
      <c r="N235" s="30">
        <f t="shared" ref="N235:N263" si="192">+M235+L235</f>
        <v>1091496.672055</v>
      </c>
      <c r="O235" s="31">
        <v>1400000</v>
      </c>
      <c r="P235" s="47">
        <f t="shared" si="176"/>
        <v>266000</v>
      </c>
      <c r="Q235" s="48">
        <f t="shared" si="173"/>
        <v>1666000</v>
      </c>
      <c r="R235" s="25">
        <f t="shared" si="153"/>
        <v>2757496.672055</v>
      </c>
      <c r="S235" s="25">
        <f t="shared" si="154"/>
        <v>1378748.3360275</v>
      </c>
      <c r="T235" s="66">
        <v>1378748</v>
      </c>
      <c r="U235" s="66">
        <f t="shared" si="155"/>
        <v>261962.12</v>
      </c>
      <c r="V235" s="66">
        <f t="shared" si="156"/>
        <v>1640710.12</v>
      </c>
      <c r="W235" s="31">
        <v>1400000</v>
      </c>
      <c r="X235" s="47">
        <f t="shared" si="177"/>
        <v>266000</v>
      </c>
      <c r="Y235" s="48">
        <f t="shared" si="178"/>
        <v>1666000</v>
      </c>
      <c r="Z235" s="31">
        <v>1400000</v>
      </c>
      <c r="AA235" s="47">
        <f t="shared" si="179"/>
        <v>266000</v>
      </c>
      <c r="AB235" s="48">
        <f t="shared" si="180"/>
        <v>1666000</v>
      </c>
      <c r="AC235" s="31">
        <v>1400000</v>
      </c>
      <c r="AD235" s="47">
        <f t="shared" si="181"/>
        <v>266000</v>
      </c>
      <c r="AE235" s="48">
        <f t="shared" si="182"/>
        <v>1666000</v>
      </c>
      <c r="AF235" s="31">
        <v>1400000</v>
      </c>
      <c r="AG235" s="47">
        <f t="shared" si="183"/>
        <v>266000</v>
      </c>
      <c r="AH235" s="48">
        <f t="shared" si="184"/>
        <v>1666000</v>
      </c>
      <c r="AI235" s="31">
        <v>1400000</v>
      </c>
      <c r="AJ235" s="47">
        <f t="shared" si="185"/>
        <v>266000</v>
      </c>
      <c r="AK235" s="48">
        <f t="shared" si="186"/>
        <v>1666000</v>
      </c>
      <c r="AL235" s="34">
        <v>1400000</v>
      </c>
      <c r="AM235" s="47">
        <f t="shared" si="187"/>
        <v>266000</v>
      </c>
      <c r="AN235" s="48">
        <f t="shared" si="188"/>
        <v>1666000</v>
      </c>
    </row>
    <row r="236" spans="2:40" ht="50.25" customHeight="1" x14ac:dyDescent="0.25">
      <c r="B236" s="43">
        <v>121</v>
      </c>
      <c r="C236" s="44" t="s">
        <v>268</v>
      </c>
      <c r="D236" s="45" t="s">
        <v>269</v>
      </c>
      <c r="E236" s="46" t="s">
        <v>14</v>
      </c>
      <c r="F236" s="31">
        <v>1000000</v>
      </c>
      <c r="G236" s="47">
        <f t="shared" si="174"/>
        <v>190000</v>
      </c>
      <c r="H236" s="48">
        <f t="shared" si="175"/>
        <v>1190000</v>
      </c>
      <c r="I236" s="32">
        <v>1542888.69</v>
      </c>
      <c r="J236" s="33">
        <v>1730113</v>
      </c>
      <c r="K236" s="30">
        <f t="shared" si="189"/>
        <v>3273001.69</v>
      </c>
      <c r="L236" s="30">
        <f t="shared" si="190"/>
        <v>1636500.845</v>
      </c>
      <c r="M236" s="30">
        <f t="shared" si="191"/>
        <v>112918.55830500001</v>
      </c>
      <c r="N236" s="30">
        <f t="shared" si="192"/>
        <v>1749419.4033049999</v>
      </c>
      <c r="O236" s="31">
        <v>1000000</v>
      </c>
      <c r="P236" s="47">
        <f t="shared" si="176"/>
        <v>190000</v>
      </c>
      <c r="Q236" s="48">
        <f t="shared" si="173"/>
        <v>1190000</v>
      </c>
      <c r="R236" s="25">
        <f t="shared" si="153"/>
        <v>2939419.4033049997</v>
      </c>
      <c r="S236" s="25">
        <f t="shared" si="154"/>
        <v>1469709.7016524998</v>
      </c>
      <c r="T236" s="66">
        <v>1469710</v>
      </c>
      <c r="U236" s="66">
        <f t="shared" si="155"/>
        <v>279244.90000000002</v>
      </c>
      <c r="V236" s="66">
        <f t="shared" si="156"/>
        <v>1748954.9</v>
      </c>
      <c r="W236" s="31">
        <v>1000000</v>
      </c>
      <c r="X236" s="47">
        <f t="shared" si="177"/>
        <v>190000</v>
      </c>
      <c r="Y236" s="48">
        <f t="shared" si="178"/>
        <v>1190000</v>
      </c>
      <c r="Z236" s="31">
        <v>1000000</v>
      </c>
      <c r="AA236" s="47">
        <f t="shared" si="179"/>
        <v>190000</v>
      </c>
      <c r="AB236" s="48">
        <f t="shared" si="180"/>
        <v>1190000</v>
      </c>
      <c r="AC236" s="31">
        <v>1000000</v>
      </c>
      <c r="AD236" s="47">
        <f t="shared" si="181"/>
        <v>190000</v>
      </c>
      <c r="AE236" s="48">
        <f t="shared" si="182"/>
        <v>1190000</v>
      </c>
      <c r="AF236" s="31">
        <v>1000000</v>
      </c>
      <c r="AG236" s="47">
        <f t="shared" si="183"/>
        <v>190000</v>
      </c>
      <c r="AH236" s="48">
        <f t="shared" si="184"/>
        <v>1190000</v>
      </c>
      <c r="AI236" s="31">
        <v>1000000</v>
      </c>
      <c r="AJ236" s="47">
        <f t="shared" si="185"/>
        <v>190000</v>
      </c>
      <c r="AK236" s="48">
        <f t="shared" si="186"/>
        <v>1190000</v>
      </c>
      <c r="AL236" s="34">
        <v>1000000</v>
      </c>
      <c r="AM236" s="47">
        <f t="shared" si="187"/>
        <v>190000</v>
      </c>
      <c r="AN236" s="48">
        <f t="shared" si="188"/>
        <v>1190000</v>
      </c>
    </row>
    <row r="237" spans="2:40" x14ac:dyDescent="0.25">
      <c r="B237" s="77" t="s">
        <v>270</v>
      </c>
      <c r="C237" s="77"/>
      <c r="D237" s="77"/>
      <c r="E237" s="77"/>
      <c r="F237" s="20"/>
      <c r="G237" s="21"/>
      <c r="H237" s="22"/>
      <c r="I237" s="22"/>
      <c r="J237" s="22"/>
      <c r="K237" s="30">
        <f t="shared" si="189"/>
        <v>0</v>
      </c>
      <c r="L237" s="30">
        <f t="shared" si="190"/>
        <v>0</v>
      </c>
      <c r="M237" s="30">
        <f t="shared" si="191"/>
        <v>0</v>
      </c>
      <c r="N237" s="30">
        <f t="shared" si="192"/>
        <v>0</v>
      </c>
      <c r="O237" s="20"/>
      <c r="P237" s="21"/>
      <c r="Q237" s="22"/>
      <c r="R237" s="25">
        <f t="shared" si="153"/>
        <v>0</v>
      </c>
      <c r="S237" s="25">
        <f t="shared" si="154"/>
        <v>0</v>
      </c>
      <c r="T237" s="66"/>
      <c r="U237" s="66">
        <f t="shared" si="155"/>
        <v>0</v>
      </c>
      <c r="V237" s="66">
        <f t="shared" si="156"/>
        <v>0</v>
      </c>
      <c r="W237" s="20"/>
      <c r="X237" s="21"/>
      <c r="Y237" s="22"/>
      <c r="Z237" s="20"/>
      <c r="AA237" s="21"/>
      <c r="AB237" s="22"/>
      <c r="AC237" s="20"/>
      <c r="AD237" s="21"/>
      <c r="AE237" s="22"/>
      <c r="AF237" s="20"/>
      <c r="AG237" s="21"/>
      <c r="AH237" s="22"/>
      <c r="AI237" s="20"/>
      <c r="AJ237" s="21"/>
      <c r="AK237" s="22"/>
      <c r="AL237" s="42"/>
      <c r="AM237" s="21"/>
      <c r="AN237" s="22"/>
    </row>
    <row r="238" spans="2:40" ht="33.75" customHeight="1" x14ac:dyDescent="0.25">
      <c r="B238" s="102">
        <v>122</v>
      </c>
      <c r="C238" s="103" t="s">
        <v>271</v>
      </c>
      <c r="D238" s="45" t="s">
        <v>272</v>
      </c>
      <c r="E238" s="104" t="s">
        <v>14</v>
      </c>
      <c r="F238" s="31"/>
      <c r="G238" s="105">
        <f>F239*19%</f>
        <v>57000</v>
      </c>
      <c r="H238" s="106">
        <f>F239+G238</f>
        <v>357000</v>
      </c>
      <c r="I238" s="84">
        <v>66176.570000000007</v>
      </c>
      <c r="J238" s="87">
        <v>74206</v>
      </c>
      <c r="K238" s="30">
        <f t="shared" si="189"/>
        <v>140382.57</v>
      </c>
      <c r="L238" s="30">
        <f t="shared" si="190"/>
        <v>70191.285000000003</v>
      </c>
      <c r="M238" s="30">
        <f t="shared" si="191"/>
        <v>4843.1986650000008</v>
      </c>
      <c r="N238" s="30">
        <f t="shared" si="192"/>
        <v>75034.483665000007</v>
      </c>
      <c r="O238" s="31"/>
      <c r="P238" s="105">
        <f>O239*19%</f>
        <v>57000</v>
      </c>
      <c r="Q238" s="106">
        <f>O239+P238</f>
        <v>357000</v>
      </c>
      <c r="R238" s="25">
        <f t="shared" si="153"/>
        <v>432034.48366500001</v>
      </c>
      <c r="S238" s="25">
        <f t="shared" si="154"/>
        <v>216017.2418325</v>
      </c>
      <c r="T238" s="66">
        <v>216017</v>
      </c>
      <c r="U238" s="66">
        <f t="shared" si="155"/>
        <v>41043.230000000003</v>
      </c>
      <c r="V238" s="66">
        <f t="shared" si="156"/>
        <v>257060.23</v>
      </c>
      <c r="W238" s="31"/>
      <c r="X238" s="105">
        <f>W239*19%</f>
        <v>57000</v>
      </c>
      <c r="Y238" s="106">
        <f>W239+X238</f>
        <v>357000</v>
      </c>
      <c r="Z238" s="31"/>
      <c r="AA238" s="105">
        <f>Z239*19%</f>
        <v>57000</v>
      </c>
      <c r="AB238" s="106">
        <f>Z239+AA238</f>
        <v>357000</v>
      </c>
      <c r="AC238" s="31"/>
      <c r="AD238" s="105">
        <f>AC239*19%</f>
        <v>57000</v>
      </c>
      <c r="AE238" s="106">
        <f>AC239+AD238</f>
        <v>357000</v>
      </c>
      <c r="AF238" s="31"/>
      <c r="AG238" s="105">
        <f>AF239*19%</f>
        <v>57000</v>
      </c>
      <c r="AH238" s="106">
        <f>AF239+AG238</f>
        <v>357000</v>
      </c>
      <c r="AI238" s="31"/>
      <c r="AJ238" s="105">
        <f>AI239*19%</f>
        <v>57000</v>
      </c>
      <c r="AK238" s="106">
        <f>AI239+AJ238</f>
        <v>357000</v>
      </c>
      <c r="AL238" s="34"/>
      <c r="AM238" s="105">
        <f>AL239*19%</f>
        <v>57000</v>
      </c>
      <c r="AN238" s="106">
        <f>AL239+AM238</f>
        <v>357000</v>
      </c>
    </row>
    <row r="239" spans="2:40" ht="249" customHeight="1" x14ac:dyDescent="0.25">
      <c r="B239" s="102"/>
      <c r="C239" s="103"/>
      <c r="D239" s="45" t="s">
        <v>273</v>
      </c>
      <c r="E239" s="104"/>
      <c r="F239" s="31">
        <v>300000</v>
      </c>
      <c r="G239" s="105"/>
      <c r="H239" s="104"/>
      <c r="I239" s="86"/>
      <c r="J239" s="89"/>
      <c r="K239" s="30">
        <f t="shared" si="189"/>
        <v>0</v>
      </c>
      <c r="L239" s="30">
        <f t="shared" si="190"/>
        <v>0</v>
      </c>
      <c r="M239" s="30">
        <f t="shared" si="191"/>
        <v>0</v>
      </c>
      <c r="N239" s="30">
        <f t="shared" si="192"/>
        <v>0</v>
      </c>
      <c r="O239" s="31">
        <v>300000</v>
      </c>
      <c r="P239" s="105"/>
      <c r="Q239" s="104"/>
      <c r="R239" s="25">
        <f t="shared" si="153"/>
        <v>0</v>
      </c>
      <c r="S239" s="25">
        <f t="shared" si="154"/>
        <v>0</v>
      </c>
      <c r="T239" s="66"/>
      <c r="U239" s="66">
        <f t="shared" si="155"/>
        <v>0</v>
      </c>
      <c r="V239" s="66">
        <f t="shared" si="156"/>
        <v>0</v>
      </c>
      <c r="W239" s="31">
        <v>300000</v>
      </c>
      <c r="X239" s="105"/>
      <c r="Y239" s="104"/>
      <c r="Z239" s="31">
        <v>300000</v>
      </c>
      <c r="AA239" s="105"/>
      <c r="AB239" s="104"/>
      <c r="AC239" s="31">
        <v>300000</v>
      </c>
      <c r="AD239" s="105"/>
      <c r="AE239" s="104"/>
      <c r="AF239" s="31">
        <v>300000</v>
      </c>
      <c r="AG239" s="105"/>
      <c r="AH239" s="104"/>
      <c r="AI239" s="31">
        <v>300000</v>
      </c>
      <c r="AJ239" s="105"/>
      <c r="AK239" s="104"/>
      <c r="AL239" s="34">
        <v>300000</v>
      </c>
      <c r="AM239" s="105"/>
      <c r="AN239" s="104"/>
    </row>
    <row r="240" spans="2:40" ht="33.75" customHeight="1" x14ac:dyDescent="0.25">
      <c r="B240" s="102">
        <v>123</v>
      </c>
      <c r="C240" s="103" t="s">
        <v>274</v>
      </c>
      <c r="D240" s="45" t="s">
        <v>275</v>
      </c>
      <c r="E240" s="104" t="s">
        <v>14</v>
      </c>
      <c r="F240" s="81">
        <v>350000</v>
      </c>
      <c r="G240" s="105">
        <f>F240*19%</f>
        <v>66500</v>
      </c>
      <c r="H240" s="106">
        <f>F240+G240</f>
        <v>416500</v>
      </c>
      <c r="I240" s="84">
        <v>86183.44</v>
      </c>
      <c r="J240" s="87">
        <v>96641</v>
      </c>
      <c r="K240" s="30">
        <f t="shared" si="189"/>
        <v>182824.44</v>
      </c>
      <c r="L240" s="30">
        <f t="shared" si="190"/>
        <v>91412.22</v>
      </c>
      <c r="M240" s="30">
        <f t="shared" si="191"/>
        <v>6307.4431800000002</v>
      </c>
      <c r="N240" s="30">
        <f t="shared" si="192"/>
        <v>97719.663180000003</v>
      </c>
      <c r="O240" s="81">
        <v>350000</v>
      </c>
      <c r="P240" s="105">
        <f>O240*19%</f>
        <v>66500</v>
      </c>
      <c r="Q240" s="106">
        <f>O240+P240</f>
        <v>416500</v>
      </c>
      <c r="R240" s="25">
        <f t="shared" si="153"/>
        <v>514219.66318000003</v>
      </c>
      <c r="S240" s="25">
        <f t="shared" si="154"/>
        <v>257109.83159000002</v>
      </c>
      <c r="T240" s="66">
        <v>257110</v>
      </c>
      <c r="U240" s="66">
        <f t="shared" si="155"/>
        <v>48850.9</v>
      </c>
      <c r="V240" s="66">
        <f t="shared" si="156"/>
        <v>305960.90000000002</v>
      </c>
      <c r="W240" s="81">
        <v>350000</v>
      </c>
      <c r="X240" s="105">
        <f>W240*19%</f>
        <v>66500</v>
      </c>
      <c r="Y240" s="106">
        <f>W240+X240</f>
        <v>416500</v>
      </c>
      <c r="Z240" s="81">
        <v>350000</v>
      </c>
      <c r="AA240" s="105">
        <f>Z240*19%</f>
        <v>66500</v>
      </c>
      <c r="AB240" s="106">
        <f>Z240+AA240</f>
        <v>416500</v>
      </c>
      <c r="AC240" s="81">
        <v>350000</v>
      </c>
      <c r="AD240" s="105">
        <f>AC240*19%</f>
        <v>66500</v>
      </c>
      <c r="AE240" s="106">
        <f>AC240+AD240</f>
        <v>416500</v>
      </c>
      <c r="AF240" s="81">
        <v>350000</v>
      </c>
      <c r="AG240" s="105">
        <f>AF240*19%</f>
        <v>66500</v>
      </c>
      <c r="AH240" s="106">
        <f>AF240+AG240</f>
        <v>416500</v>
      </c>
      <c r="AI240" s="81">
        <v>350000</v>
      </c>
      <c r="AJ240" s="105">
        <f>AI240*19%</f>
        <v>66500</v>
      </c>
      <c r="AK240" s="106">
        <f>AI240+AJ240</f>
        <v>416500</v>
      </c>
      <c r="AL240" s="93">
        <v>350000</v>
      </c>
      <c r="AM240" s="105">
        <f>AL240*19%</f>
        <v>66500</v>
      </c>
      <c r="AN240" s="106">
        <f>AL240+AM240</f>
        <v>416500</v>
      </c>
    </row>
    <row r="241" spans="1:40" ht="263.25" customHeight="1" x14ac:dyDescent="0.25">
      <c r="B241" s="102"/>
      <c r="C241" s="103"/>
      <c r="D241" s="45" t="s">
        <v>276</v>
      </c>
      <c r="E241" s="104"/>
      <c r="F241" s="81"/>
      <c r="G241" s="105"/>
      <c r="H241" s="106"/>
      <c r="I241" s="86"/>
      <c r="J241" s="89"/>
      <c r="K241" s="30">
        <f t="shared" si="189"/>
        <v>0</v>
      </c>
      <c r="L241" s="30">
        <f t="shared" si="190"/>
        <v>0</v>
      </c>
      <c r="M241" s="30">
        <f t="shared" si="191"/>
        <v>0</v>
      </c>
      <c r="N241" s="30">
        <f t="shared" si="192"/>
        <v>0</v>
      </c>
      <c r="O241" s="81"/>
      <c r="P241" s="105"/>
      <c r="Q241" s="106"/>
      <c r="R241" s="25">
        <f t="shared" si="153"/>
        <v>0</v>
      </c>
      <c r="S241" s="25">
        <f t="shared" si="154"/>
        <v>0</v>
      </c>
      <c r="T241" s="66"/>
      <c r="U241" s="66">
        <f t="shared" si="155"/>
        <v>0</v>
      </c>
      <c r="V241" s="66">
        <f t="shared" si="156"/>
        <v>0</v>
      </c>
      <c r="W241" s="81"/>
      <c r="X241" s="105"/>
      <c r="Y241" s="106"/>
      <c r="Z241" s="81"/>
      <c r="AA241" s="105"/>
      <c r="AB241" s="106"/>
      <c r="AC241" s="81"/>
      <c r="AD241" s="105"/>
      <c r="AE241" s="106"/>
      <c r="AF241" s="81"/>
      <c r="AG241" s="105"/>
      <c r="AH241" s="106"/>
      <c r="AI241" s="81"/>
      <c r="AJ241" s="105"/>
      <c r="AK241" s="106"/>
      <c r="AL241" s="93"/>
      <c r="AM241" s="105"/>
      <c r="AN241" s="106"/>
    </row>
    <row r="242" spans="1:40" ht="38.25" x14ac:dyDescent="0.25">
      <c r="B242" s="43">
        <v>124</v>
      </c>
      <c r="C242" s="44" t="s">
        <v>277</v>
      </c>
      <c r="D242" s="45" t="s">
        <v>278</v>
      </c>
      <c r="E242" s="46" t="s">
        <v>14</v>
      </c>
      <c r="F242" s="31">
        <v>600000</v>
      </c>
      <c r="G242" s="47">
        <f>F242*19%</f>
        <v>114000</v>
      </c>
      <c r="H242" s="48">
        <f>F242+G242</f>
        <v>714000</v>
      </c>
      <c r="I242" s="32">
        <v>385337.43</v>
      </c>
      <c r="J242" s="33">
        <v>427951</v>
      </c>
      <c r="K242" s="30">
        <f t="shared" si="189"/>
        <v>813288.42999999993</v>
      </c>
      <c r="L242" s="30">
        <f t="shared" si="190"/>
        <v>406644.21499999997</v>
      </c>
      <c r="M242" s="30">
        <f t="shared" si="191"/>
        <v>28058.450835</v>
      </c>
      <c r="N242" s="30">
        <f t="shared" si="192"/>
        <v>434702.66583499999</v>
      </c>
      <c r="O242" s="31">
        <v>600000</v>
      </c>
      <c r="P242" s="47">
        <f>O242*19%</f>
        <v>114000</v>
      </c>
      <c r="Q242" s="48">
        <f>O242+P242</f>
        <v>714000</v>
      </c>
      <c r="R242" s="25">
        <f t="shared" si="153"/>
        <v>1148702.6658350001</v>
      </c>
      <c r="S242" s="25">
        <f t="shared" si="154"/>
        <v>574351.33291750005</v>
      </c>
      <c r="T242" s="66">
        <v>574351</v>
      </c>
      <c r="U242" s="66">
        <f t="shared" si="155"/>
        <v>109126.69</v>
      </c>
      <c r="V242" s="66">
        <f t="shared" si="156"/>
        <v>683477.69</v>
      </c>
      <c r="W242" s="31">
        <v>600000</v>
      </c>
      <c r="X242" s="47">
        <f>W242*19%</f>
        <v>114000</v>
      </c>
      <c r="Y242" s="48">
        <f>W242+X242</f>
        <v>714000</v>
      </c>
      <c r="Z242" s="31">
        <v>600000</v>
      </c>
      <c r="AA242" s="47">
        <f>Z242*19%</f>
        <v>114000</v>
      </c>
      <c r="AB242" s="48">
        <f>Z242+AA242</f>
        <v>714000</v>
      </c>
      <c r="AC242" s="31">
        <v>600000</v>
      </c>
      <c r="AD242" s="47">
        <f>AC242*19%</f>
        <v>114000</v>
      </c>
      <c r="AE242" s="48">
        <f>AC242+AD242</f>
        <v>714000</v>
      </c>
      <c r="AF242" s="31">
        <v>600000</v>
      </c>
      <c r="AG242" s="47">
        <f>AF242*19%</f>
        <v>114000</v>
      </c>
      <c r="AH242" s="48">
        <f>AF242+AG242</f>
        <v>714000</v>
      </c>
      <c r="AI242" s="31">
        <v>600000</v>
      </c>
      <c r="AJ242" s="47">
        <f>AI242*19%</f>
        <v>114000</v>
      </c>
      <c r="AK242" s="48">
        <f>AI242+AJ242</f>
        <v>714000</v>
      </c>
      <c r="AL242" s="34">
        <v>600000</v>
      </c>
      <c r="AM242" s="47">
        <f>AL242*19%</f>
        <v>114000</v>
      </c>
      <c r="AN242" s="48">
        <f>AL242+AM242</f>
        <v>714000</v>
      </c>
    </row>
    <row r="243" spans="1:40" ht="36.75" x14ac:dyDescent="0.25">
      <c r="B243" s="43">
        <v>125</v>
      </c>
      <c r="C243" s="44" t="s">
        <v>279</v>
      </c>
      <c r="D243" s="45" t="s">
        <v>278</v>
      </c>
      <c r="E243" s="46" t="s">
        <v>14</v>
      </c>
      <c r="F243" s="31">
        <v>900000</v>
      </c>
      <c r="G243" s="47">
        <f t="shared" ref="G243:G245" si="193">F243*19%</f>
        <v>171000</v>
      </c>
      <c r="H243" s="48">
        <f t="shared" ref="H243:H246" si="194">F243+G243</f>
        <v>1071000</v>
      </c>
      <c r="I243" s="32">
        <v>586355.16</v>
      </c>
      <c r="J243" s="33">
        <v>651198</v>
      </c>
      <c r="K243" s="30">
        <f t="shared" si="189"/>
        <v>1237553.1600000001</v>
      </c>
      <c r="L243" s="30">
        <f t="shared" si="190"/>
        <v>618776.58000000007</v>
      </c>
      <c r="M243" s="30">
        <f t="shared" si="191"/>
        <v>42695.584020000009</v>
      </c>
      <c r="N243" s="30">
        <f t="shared" si="192"/>
        <v>661472.16402000003</v>
      </c>
      <c r="O243" s="31">
        <v>900000</v>
      </c>
      <c r="P243" s="47">
        <f t="shared" ref="P243:P245" si="195">O243*19%</f>
        <v>171000</v>
      </c>
      <c r="Q243" s="48">
        <f>O243+P243</f>
        <v>1071000</v>
      </c>
      <c r="R243" s="25">
        <f t="shared" si="153"/>
        <v>1732472.16402</v>
      </c>
      <c r="S243" s="25">
        <f t="shared" si="154"/>
        <v>866236.08201000001</v>
      </c>
      <c r="T243" s="66">
        <v>866236</v>
      </c>
      <c r="U243" s="66">
        <f t="shared" si="155"/>
        <v>164584.84</v>
      </c>
      <c r="V243" s="66">
        <f t="shared" si="156"/>
        <v>1030820.84</v>
      </c>
      <c r="W243" s="31">
        <v>900000</v>
      </c>
      <c r="X243" s="47">
        <f t="shared" ref="X243:X245" si="196">W243*19%</f>
        <v>171000</v>
      </c>
      <c r="Y243" s="48">
        <f t="shared" ref="Y243:Y246" si="197">W243+X243</f>
        <v>1071000</v>
      </c>
      <c r="Z243" s="31">
        <v>900000</v>
      </c>
      <c r="AA243" s="47">
        <f t="shared" ref="AA243:AA245" si="198">Z243*19%</f>
        <v>171000</v>
      </c>
      <c r="AB243" s="48">
        <f t="shared" ref="AB243:AB246" si="199">Z243+AA243</f>
        <v>1071000</v>
      </c>
      <c r="AC243" s="31">
        <v>900000</v>
      </c>
      <c r="AD243" s="47">
        <f t="shared" ref="AD243:AD245" si="200">AC243*19%</f>
        <v>171000</v>
      </c>
      <c r="AE243" s="48">
        <f t="shared" ref="AE243:AE246" si="201">AC243+AD243</f>
        <v>1071000</v>
      </c>
      <c r="AF243" s="31">
        <v>900000</v>
      </c>
      <c r="AG243" s="47">
        <f t="shared" ref="AG243:AG245" si="202">AF243*19%</f>
        <v>171000</v>
      </c>
      <c r="AH243" s="48">
        <f t="shared" ref="AH243:AH246" si="203">AF243+AG243</f>
        <v>1071000</v>
      </c>
      <c r="AI243" s="31">
        <v>900000</v>
      </c>
      <c r="AJ243" s="47">
        <f t="shared" ref="AJ243:AJ245" si="204">AI243*19%</f>
        <v>171000</v>
      </c>
      <c r="AK243" s="48">
        <f t="shared" ref="AK243:AK246" si="205">AI243+AJ243</f>
        <v>1071000</v>
      </c>
      <c r="AL243" s="34">
        <v>900000</v>
      </c>
      <c r="AM243" s="47">
        <f t="shared" ref="AM243:AM245" si="206">AL243*19%</f>
        <v>171000</v>
      </c>
      <c r="AN243" s="48">
        <f t="shared" ref="AN243:AN246" si="207">AL243+AM243</f>
        <v>1071000</v>
      </c>
    </row>
    <row r="244" spans="1:40" ht="38.25" x14ac:dyDescent="0.25">
      <c r="B244" s="43">
        <v>126</v>
      </c>
      <c r="C244" s="44" t="s">
        <v>280</v>
      </c>
      <c r="D244" s="45" t="s">
        <v>278</v>
      </c>
      <c r="E244" s="46" t="s">
        <v>14</v>
      </c>
      <c r="F244" s="31">
        <v>1300000</v>
      </c>
      <c r="G244" s="47">
        <f t="shared" si="193"/>
        <v>247000</v>
      </c>
      <c r="H244" s="48">
        <f t="shared" si="194"/>
        <v>1547000</v>
      </c>
      <c r="I244" s="32">
        <v>625342.9</v>
      </c>
      <c r="J244" s="33">
        <v>694498</v>
      </c>
      <c r="K244" s="30">
        <f t="shared" si="189"/>
        <v>1319840.8999999999</v>
      </c>
      <c r="L244" s="30">
        <f t="shared" si="190"/>
        <v>659920.44999999995</v>
      </c>
      <c r="M244" s="30">
        <f t="shared" si="191"/>
        <v>45534.511050000001</v>
      </c>
      <c r="N244" s="30">
        <f t="shared" si="192"/>
        <v>705454.96104999993</v>
      </c>
      <c r="O244" s="31">
        <v>1300000</v>
      </c>
      <c r="P244" s="47">
        <f t="shared" si="195"/>
        <v>247000</v>
      </c>
      <c r="Q244" s="48">
        <f>O244+P244</f>
        <v>1547000</v>
      </c>
      <c r="R244" s="25">
        <f t="shared" si="153"/>
        <v>2252454.96105</v>
      </c>
      <c r="S244" s="25">
        <f t="shared" si="154"/>
        <v>1126227.480525</v>
      </c>
      <c r="T244" s="66">
        <v>1126227</v>
      </c>
      <c r="U244" s="66">
        <f t="shared" si="155"/>
        <v>213983.13</v>
      </c>
      <c r="V244" s="66">
        <f t="shared" si="156"/>
        <v>1340210.1299999999</v>
      </c>
      <c r="W244" s="31">
        <v>1300000</v>
      </c>
      <c r="X244" s="47">
        <f t="shared" si="196"/>
        <v>247000</v>
      </c>
      <c r="Y244" s="48">
        <f t="shared" si="197"/>
        <v>1547000</v>
      </c>
      <c r="Z244" s="31">
        <v>1300000</v>
      </c>
      <c r="AA244" s="47">
        <f t="shared" si="198"/>
        <v>247000</v>
      </c>
      <c r="AB244" s="48">
        <f t="shared" si="199"/>
        <v>1547000</v>
      </c>
      <c r="AC244" s="31">
        <v>1300000</v>
      </c>
      <c r="AD244" s="47">
        <f t="shared" si="200"/>
        <v>247000</v>
      </c>
      <c r="AE244" s="48">
        <f t="shared" si="201"/>
        <v>1547000</v>
      </c>
      <c r="AF244" s="31">
        <v>1300000</v>
      </c>
      <c r="AG244" s="47">
        <f t="shared" si="202"/>
        <v>247000</v>
      </c>
      <c r="AH244" s="48">
        <f t="shared" si="203"/>
        <v>1547000</v>
      </c>
      <c r="AI244" s="31">
        <v>1300000</v>
      </c>
      <c r="AJ244" s="47">
        <f t="shared" si="204"/>
        <v>247000</v>
      </c>
      <c r="AK244" s="48">
        <f t="shared" si="205"/>
        <v>1547000</v>
      </c>
      <c r="AL244" s="34">
        <v>1300000</v>
      </c>
      <c r="AM244" s="47">
        <f t="shared" si="206"/>
        <v>247000</v>
      </c>
      <c r="AN244" s="48">
        <f t="shared" si="207"/>
        <v>1547000</v>
      </c>
    </row>
    <row r="245" spans="1:40" ht="36.75" x14ac:dyDescent="0.25">
      <c r="B245" s="43">
        <v>127</v>
      </c>
      <c r="C245" s="44" t="s">
        <v>281</v>
      </c>
      <c r="D245" s="49"/>
      <c r="E245" s="46" t="s">
        <v>14</v>
      </c>
      <c r="F245" s="31">
        <v>2000000</v>
      </c>
      <c r="G245" s="47">
        <f t="shared" si="193"/>
        <v>380000</v>
      </c>
      <c r="H245" s="48">
        <f t="shared" si="194"/>
        <v>2380000</v>
      </c>
      <c r="I245" s="32">
        <v>222127.54</v>
      </c>
      <c r="J245" s="33">
        <v>246692</v>
      </c>
      <c r="K245" s="30">
        <f t="shared" si="189"/>
        <v>468819.54000000004</v>
      </c>
      <c r="L245" s="30">
        <f t="shared" si="190"/>
        <v>234409.77000000002</v>
      </c>
      <c r="M245" s="30">
        <f t="shared" si="191"/>
        <v>16174.274130000003</v>
      </c>
      <c r="N245" s="30">
        <f t="shared" si="192"/>
        <v>250584.04413000002</v>
      </c>
      <c r="O245" s="31">
        <v>2000000</v>
      </c>
      <c r="P245" s="47">
        <f t="shared" si="195"/>
        <v>380000</v>
      </c>
      <c r="Q245" s="48">
        <f>O245+P245</f>
        <v>2380000</v>
      </c>
      <c r="R245" s="25">
        <f t="shared" ref="R245:R276" si="208">+Q245+N245</f>
        <v>2630584.0441299998</v>
      </c>
      <c r="S245" s="25">
        <f t="shared" ref="S245:S276" si="209">+R245/2</f>
        <v>1315292.0220649999</v>
      </c>
      <c r="T245" s="66">
        <v>1315292</v>
      </c>
      <c r="U245" s="66">
        <f t="shared" si="155"/>
        <v>249905.48</v>
      </c>
      <c r="V245" s="66">
        <f t="shared" si="156"/>
        <v>1565197.48</v>
      </c>
      <c r="W245" s="31">
        <v>2000000</v>
      </c>
      <c r="X245" s="47">
        <f t="shared" si="196"/>
        <v>380000</v>
      </c>
      <c r="Y245" s="48">
        <f t="shared" si="197"/>
        <v>2380000</v>
      </c>
      <c r="Z245" s="31">
        <v>2000000</v>
      </c>
      <c r="AA245" s="47">
        <f t="shared" si="198"/>
        <v>380000</v>
      </c>
      <c r="AB245" s="48">
        <f t="shared" si="199"/>
        <v>2380000</v>
      </c>
      <c r="AC245" s="31">
        <v>2000000</v>
      </c>
      <c r="AD245" s="47">
        <f t="shared" si="200"/>
        <v>380000</v>
      </c>
      <c r="AE245" s="48">
        <f t="shared" si="201"/>
        <v>2380000</v>
      </c>
      <c r="AF245" s="31">
        <v>2000000</v>
      </c>
      <c r="AG245" s="47">
        <f t="shared" si="202"/>
        <v>380000</v>
      </c>
      <c r="AH245" s="48">
        <f t="shared" si="203"/>
        <v>2380000</v>
      </c>
      <c r="AI245" s="31">
        <v>2000000</v>
      </c>
      <c r="AJ245" s="47">
        <f t="shared" si="204"/>
        <v>380000</v>
      </c>
      <c r="AK245" s="48">
        <f t="shared" si="205"/>
        <v>2380000</v>
      </c>
      <c r="AL245" s="34">
        <v>2000000</v>
      </c>
      <c r="AM245" s="47">
        <f t="shared" si="206"/>
        <v>380000</v>
      </c>
      <c r="AN245" s="48">
        <f t="shared" si="207"/>
        <v>2380000</v>
      </c>
    </row>
    <row r="246" spans="1:40" ht="51.75" customHeight="1" x14ac:dyDescent="0.25">
      <c r="B246" s="102">
        <v>128</v>
      </c>
      <c r="C246" s="44" t="s">
        <v>282</v>
      </c>
      <c r="D246" s="107" t="s">
        <v>284</v>
      </c>
      <c r="E246" s="104" t="s">
        <v>14</v>
      </c>
      <c r="F246" s="81">
        <v>370000</v>
      </c>
      <c r="G246" s="105">
        <f>F246*19%</f>
        <v>70300</v>
      </c>
      <c r="H246" s="106">
        <f t="shared" si="194"/>
        <v>440300</v>
      </c>
      <c r="I246" s="84">
        <v>304720</v>
      </c>
      <c r="J246" s="87">
        <v>338418</v>
      </c>
      <c r="K246" s="30">
        <f t="shared" si="189"/>
        <v>643138</v>
      </c>
      <c r="L246" s="30">
        <f t="shared" si="190"/>
        <v>321569</v>
      </c>
      <c r="M246" s="30">
        <f t="shared" si="191"/>
        <v>22188.261000000002</v>
      </c>
      <c r="N246" s="30">
        <f t="shared" si="192"/>
        <v>343757.261</v>
      </c>
      <c r="O246" s="81">
        <v>370000</v>
      </c>
      <c r="P246" s="105">
        <f>O246*19%</f>
        <v>70300</v>
      </c>
      <c r="Q246" s="106">
        <f>O246+P246</f>
        <v>440300</v>
      </c>
      <c r="R246" s="25">
        <f t="shared" si="208"/>
        <v>784057.26099999994</v>
      </c>
      <c r="S246" s="25">
        <f t="shared" si="209"/>
        <v>392028.63049999997</v>
      </c>
      <c r="T246" s="66">
        <v>392029</v>
      </c>
      <c r="U246" s="66">
        <f t="shared" si="155"/>
        <v>74485.509999999995</v>
      </c>
      <c r="V246" s="66">
        <f t="shared" si="156"/>
        <v>466514.51</v>
      </c>
      <c r="W246" s="81">
        <v>370000</v>
      </c>
      <c r="X246" s="105">
        <f>W246*19%</f>
        <v>70300</v>
      </c>
      <c r="Y246" s="106">
        <f t="shared" si="197"/>
        <v>440300</v>
      </c>
      <c r="Z246" s="81">
        <v>370000</v>
      </c>
      <c r="AA246" s="105">
        <f>Z246*19%</f>
        <v>70300</v>
      </c>
      <c r="AB246" s="106">
        <f t="shared" si="199"/>
        <v>440300</v>
      </c>
      <c r="AC246" s="81">
        <v>370000</v>
      </c>
      <c r="AD246" s="105">
        <f>AC246*19%</f>
        <v>70300</v>
      </c>
      <c r="AE246" s="106">
        <f t="shared" si="201"/>
        <v>440300</v>
      </c>
      <c r="AF246" s="81">
        <v>370000</v>
      </c>
      <c r="AG246" s="105">
        <f>AF246*19%</f>
        <v>70300</v>
      </c>
      <c r="AH246" s="106">
        <f t="shared" si="203"/>
        <v>440300</v>
      </c>
      <c r="AI246" s="81">
        <v>370000</v>
      </c>
      <c r="AJ246" s="105">
        <f>AI246*19%</f>
        <v>70300</v>
      </c>
      <c r="AK246" s="106">
        <f t="shared" si="205"/>
        <v>440300</v>
      </c>
      <c r="AL246" s="93">
        <v>370000</v>
      </c>
      <c r="AM246" s="105">
        <f>AL246*19%</f>
        <v>70300</v>
      </c>
      <c r="AN246" s="106">
        <f t="shared" si="207"/>
        <v>440300</v>
      </c>
    </row>
    <row r="247" spans="1:40" ht="15.75" customHeight="1" x14ac:dyDescent="0.25">
      <c r="B247" s="102"/>
      <c r="C247" s="44" t="s">
        <v>283</v>
      </c>
      <c r="D247" s="107"/>
      <c r="E247" s="104"/>
      <c r="F247" s="81"/>
      <c r="G247" s="105"/>
      <c r="H247" s="106"/>
      <c r="I247" s="86"/>
      <c r="J247" s="89"/>
      <c r="K247" s="30">
        <f t="shared" si="189"/>
        <v>0</v>
      </c>
      <c r="L247" s="30">
        <f t="shared" si="190"/>
        <v>0</v>
      </c>
      <c r="M247" s="30">
        <f t="shared" si="191"/>
        <v>0</v>
      </c>
      <c r="N247" s="30">
        <f t="shared" si="192"/>
        <v>0</v>
      </c>
      <c r="O247" s="81"/>
      <c r="P247" s="105"/>
      <c r="Q247" s="106"/>
      <c r="R247" s="25">
        <f t="shared" si="208"/>
        <v>0</v>
      </c>
      <c r="S247" s="25">
        <f t="shared" si="209"/>
        <v>0</v>
      </c>
      <c r="T247" s="66"/>
      <c r="U247" s="66">
        <f t="shared" si="155"/>
        <v>0</v>
      </c>
      <c r="V247" s="66">
        <f t="shared" si="156"/>
        <v>0</v>
      </c>
      <c r="W247" s="81"/>
      <c r="X247" s="105"/>
      <c r="Y247" s="106"/>
      <c r="Z247" s="81"/>
      <c r="AA247" s="105"/>
      <c r="AB247" s="106"/>
      <c r="AC247" s="81"/>
      <c r="AD247" s="105"/>
      <c r="AE247" s="106"/>
      <c r="AF247" s="81"/>
      <c r="AG247" s="105"/>
      <c r="AH247" s="106"/>
      <c r="AI247" s="81"/>
      <c r="AJ247" s="105"/>
      <c r="AK247" s="106"/>
      <c r="AL247" s="93"/>
      <c r="AM247" s="105"/>
      <c r="AN247" s="106"/>
    </row>
    <row r="248" spans="1:40" x14ac:dyDescent="0.25">
      <c r="B248" s="77" t="s">
        <v>285</v>
      </c>
      <c r="C248" s="77"/>
      <c r="D248" s="77"/>
      <c r="E248" s="77"/>
      <c r="F248" s="20"/>
      <c r="G248" s="21"/>
      <c r="H248" s="22"/>
      <c r="I248" s="22"/>
      <c r="J248" s="22"/>
      <c r="K248" s="30">
        <f t="shared" si="189"/>
        <v>0</v>
      </c>
      <c r="L248" s="30">
        <f t="shared" si="190"/>
        <v>0</v>
      </c>
      <c r="M248" s="30">
        <f t="shared" si="191"/>
        <v>0</v>
      </c>
      <c r="N248" s="30">
        <f t="shared" si="192"/>
        <v>0</v>
      </c>
      <c r="O248" s="20"/>
      <c r="P248" s="21"/>
      <c r="Q248" s="22"/>
      <c r="R248" s="25">
        <f t="shared" si="208"/>
        <v>0</v>
      </c>
      <c r="S248" s="25">
        <f t="shared" si="209"/>
        <v>0</v>
      </c>
      <c r="T248" s="66"/>
      <c r="U248" s="66">
        <f t="shared" si="155"/>
        <v>0</v>
      </c>
      <c r="V248" s="66">
        <f t="shared" si="156"/>
        <v>0</v>
      </c>
      <c r="W248" s="20"/>
      <c r="X248" s="21"/>
      <c r="Y248" s="22"/>
      <c r="Z248" s="20"/>
      <c r="AA248" s="21"/>
      <c r="AB248" s="22"/>
      <c r="AC248" s="20"/>
      <c r="AD248" s="21"/>
      <c r="AE248" s="22"/>
      <c r="AF248" s="20"/>
      <c r="AG248" s="21"/>
      <c r="AH248" s="22"/>
      <c r="AI248" s="20"/>
      <c r="AJ248" s="21"/>
      <c r="AK248" s="22"/>
      <c r="AL248" s="42"/>
      <c r="AM248" s="21"/>
      <c r="AN248" s="22"/>
    </row>
    <row r="249" spans="1:40" ht="34.5" x14ac:dyDescent="0.25">
      <c r="B249" s="43">
        <v>129</v>
      </c>
      <c r="C249" s="44" t="s">
        <v>286</v>
      </c>
      <c r="D249" s="50" t="s">
        <v>287</v>
      </c>
      <c r="E249" s="50" t="s">
        <v>303</v>
      </c>
      <c r="F249" s="51">
        <v>380000</v>
      </c>
      <c r="G249" s="52">
        <f>F249*19%</f>
        <v>72200</v>
      </c>
      <c r="H249" s="53">
        <f>F249+G249</f>
        <v>452200</v>
      </c>
      <c r="I249" s="32">
        <v>84900.94</v>
      </c>
      <c r="J249" s="33">
        <v>104766</v>
      </c>
      <c r="K249" s="30">
        <f t="shared" si="189"/>
        <v>189666.94</v>
      </c>
      <c r="L249" s="30">
        <f t="shared" si="190"/>
        <v>94833.47</v>
      </c>
      <c r="M249" s="30">
        <f t="shared" si="191"/>
        <v>6543.509430000001</v>
      </c>
      <c r="N249" s="30">
        <f t="shared" si="192"/>
        <v>101376.97943000001</v>
      </c>
      <c r="O249" s="51">
        <v>380000</v>
      </c>
      <c r="P249" s="52">
        <f>O249*19%</f>
        <v>72200</v>
      </c>
      <c r="Q249" s="53">
        <f t="shared" ref="Q249:Q254" si="210">O249+P249</f>
        <v>452200</v>
      </c>
      <c r="R249" s="25">
        <f t="shared" si="208"/>
        <v>553576.97943000006</v>
      </c>
      <c r="S249" s="25">
        <f t="shared" si="209"/>
        <v>276788.48971500003</v>
      </c>
      <c r="T249" s="66">
        <v>276788</v>
      </c>
      <c r="U249" s="66">
        <f t="shared" si="155"/>
        <v>52589.72</v>
      </c>
      <c r="V249" s="66">
        <f t="shared" si="156"/>
        <v>329377.71999999997</v>
      </c>
      <c r="W249" s="51">
        <v>380000</v>
      </c>
      <c r="X249" s="52">
        <f>W249*19%</f>
        <v>72200</v>
      </c>
      <c r="Y249" s="53">
        <f>W249+X249</f>
        <v>452200</v>
      </c>
      <c r="Z249" s="51">
        <v>380000</v>
      </c>
      <c r="AA249" s="52">
        <f>Z249*19%</f>
        <v>72200</v>
      </c>
      <c r="AB249" s="53">
        <f>Z249+AA249</f>
        <v>452200</v>
      </c>
      <c r="AC249" s="51">
        <v>380000</v>
      </c>
      <c r="AD249" s="52">
        <f>AC249*19%</f>
        <v>72200</v>
      </c>
      <c r="AE249" s="53">
        <f>AC249+AD249</f>
        <v>452200</v>
      </c>
      <c r="AF249" s="51">
        <v>380000</v>
      </c>
      <c r="AG249" s="52">
        <f>AF249*19%</f>
        <v>72200</v>
      </c>
      <c r="AH249" s="53">
        <f>AF249+AG249</f>
        <v>452200</v>
      </c>
      <c r="AI249" s="51">
        <v>380000</v>
      </c>
      <c r="AJ249" s="52">
        <f>AI249*19%</f>
        <v>72200</v>
      </c>
      <c r="AK249" s="53">
        <f>AI249+AJ249</f>
        <v>452200</v>
      </c>
      <c r="AL249" s="54">
        <v>380000</v>
      </c>
      <c r="AM249" s="52">
        <f>AL249*19%</f>
        <v>72200</v>
      </c>
      <c r="AN249" s="53">
        <f>AL249+AM249</f>
        <v>452200</v>
      </c>
    </row>
    <row r="250" spans="1:40" ht="32.25" x14ac:dyDescent="0.25">
      <c r="B250" s="43">
        <v>130</v>
      </c>
      <c r="C250" s="44" t="s">
        <v>288</v>
      </c>
      <c r="D250" s="50" t="s">
        <v>287</v>
      </c>
      <c r="E250" s="50" t="s">
        <v>304</v>
      </c>
      <c r="F250" s="51">
        <v>450000</v>
      </c>
      <c r="G250" s="52">
        <f t="shared" ref="G250:G254" si="211">F250*19%</f>
        <v>85500</v>
      </c>
      <c r="H250" s="53">
        <f t="shared" ref="H250:H254" si="212">F250+G250</f>
        <v>535500</v>
      </c>
      <c r="I250" s="32">
        <v>123119.19</v>
      </c>
      <c r="J250" s="33">
        <v>151927</v>
      </c>
      <c r="K250" s="30">
        <f t="shared" si="189"/>
        <v>275046.19</v>
      </c>
      <c r="L250" s="30">
        <f t="shared" si="190"/>
        <v>137523.095</v>
      </c>
      <c r="M250" s="30">
        <f t="shared" si="191"/>
        <v>9489.0935550000013</v>
      </c>
      <c r="N250" s="30">
        <f t="shared" si="192"/>
        <v>147012.188555</v>
      </c>
      <c r="O250" s="51">
        <v>450000</v>
      </c>
      <c r="P250" s="52">
        <f t="shared" ref="P250:P254" si="213">O250*19%</f>
        <v>85500</v>
      </c>
      <c r="Q250" s="53">
        <f t="shared" si="210"/>
        <v>535500</v>
      </c>
      <c r="R250" s="25">
        <f t="shared" si="208"/>
        <v>682512.188555</v>
      </c>
      <c r="S250" s="25">
        <f t="shared" si="209"/>
        <v>341256.0942775</v>
      </c>
      <c r="T250" s="66">
        <v>341256</v>
      </c>
      <c r="U250" s="66">
        <f t="shared" si="155"/>
        <v>64838.64</v>
      </c>
      <c r="V250" s="66">
        <f t="shared" si="156"/>
        <v>406094.64</v>
      </c>
      <c r="W250" s="51">
        <v>450000</v>
      </c>
      <c r="X250" s="52">
        <f t="shared" ref="X250:X254" si="214">W250*19%</f>
        <v>85500</v>
      </c>
      <c r="Y250" s="53">
        <f t="shared" ref="Y250:Y254" si="215">W250+X250</f>
        <v>535500</v>
      </c>
      <c r="Z250" s="51">
        <v>450000</v>
      </c>
      <c r="AA250" s="52">
        <f t="shared" ref="AA250:AA254" si="216">Z250*19%</f>
        <v>85500</v>
      </c>
      <c r="AB250" s="53">
        <f t="shared" ref="AB250:AB254" si="217">Z250+AA250</f>
        <v>535500</v>
      </c>
      <c r="AC250" s="51">
        <v>450000</v>
      </c>
      <c r="AD250" s="52">
        <f t="shared" ref="AD250:AD254" si="218">AC250*19%</f>
        <v>85500</v>
      </c>
      <c r="AE250" s="53">
        <f t="shared" ref="AE250:AE254" si="219">AC250+AD250</f>
        <v>535500</v>
      </c>
      <c r="AF250" s="51">
        <v>450000</v>
      </c>
      <c r="AG250" s="52">
        <f t="shared" ref="AG250:AG254" si="220">AF250*19%</f>
        <v>85500</v>
      </c>
      <c r="AH250" s="53">
        <f t="shared" ref="AH250:AH254" si="221">AF250+AG250</f>
        <v>535500</v>
      </c>
      <c r="AI250" s="51">
        <v>450000</v>
      </c>
      <c r="AJ250" s="52">
        <f t="shared" ref="AJ250:AJ254" si="222">AI250*19%</f>
        <v>85500</v>
      </c>
      <c r="AK250" s="53">
        <f t="shared" ref="AK250:AK254" si="223">AI250+AJ250</f>
        <v>535500</v>
      </c>
      <c r="AL250" s="54">
        <v>450000</v>
      </c>
      <c r="AM250" s="52">
        <f t="shared" ref="AM250:AM254" si="224">AL250*19%</f>
        <v>85500</v>
      </c>
      <c r="AN250" s="53">
        <f t="shared" ref="AN250:AN254" si="225">AL250+AM250</f>
        <v>535500</v>
      </c>
    </row>
    <row r="251" spans="1:40" ht="35.25" x14ac:dyDescent="0.25">
      <c r="B251" s="43">
        <v>131</v>
      </c>
      <c r="C251" s="44" t="s">
        <v>289</v>
      </c>
      <c r="D251" s="50" t="s">
        <v>287</v>
      </c>
      <c r="E251" s="50" t="s">
        <v>304</v>
      </c>
      <c r="F251" s="51">
        <v>480000</v>
      </c>
      <c r="G251" s="52">
        <f t="shared" si="211"/>
        <v>91200</v>
      </c>
      <c r="H251" s="53">
        <f t="shared" si="212"/>
        <v>571200</v>
      </c>
      <c r="I251" s="32">
        <v>127736.16</v>
      </c>
      <c r="J251" s="33">
        <v>157624</v>
      </c>
      <c r="K251" s="30">
        <f t="shared" si="189"/>
        <v>285360.16000000003</v>
      </c>
      <c r="L251" s="30">
        <f t="shared" si="190"/>
        <v>142680.08000000002</v>
      </c>
      <c r="M251" s="30">
        <f t="shared" si="191"/>
        <v>9844.9255200000025</v>
      </c>
      <c r="N251" s="30">
        <f t="shared" si="192"/>
        <v>152525.00552000001</v>
      </c>
      <c r="O251" s="51">
        <v>480000</v>
      </c>
      <c r="P251" s="52">
        <f t="shared" si="213"/>
        <v>91200</v>
      </c>
      <c r="Q251" s="53">
        <f t="shared" si="210"/>
        <v>571200</v>
      </c>
      <c r="R251" s="25">
        <f t="shared" si="208"/>
        <v>723725.00552000001</v>
      </c>
      <c r="S251" s="25">
        <f t="shared" si="209"/>
        <v>361862.50276</v>
      </c>
      <c r="T251" s="66">
        <v>361863</v>
      </c>
      <c r="U251" s="66">
        <f t="shared" si="155"/>
        <v>68753.97</v>
      </c>
      <c r="V251" s="66">
        <f t="shared" si="156"/>
        <v>430616.97</v>
      </c>
      <c r="W251" s="51">
        <v>480000</v>
      </c>
      <c r="X251" s="52">
        <f t="shared" si="214"/>
        <v>91200</v>
      </c>
      <c r="Y251" s="53">
        <f t="shared" si="215"/>
        <v>571200</v>
      </c>
      <c r="Z251" s="51">
        <v>480000</v>
      </c>
      <c r="AA251" s="52">
        <f t="shared" si="216"/>
        <v>91200</v>
      </c>
      <c r="AB251" s="53">
        <f t="shared" si="217"/>
        <v>571200</v>
      </c>
      <c r="AC251" s="51">
        <v>480000</v>
      </c>
      <c r="AD251" s="52">
        <f t="shared" si="218"/>
        <v>91200</v>
      </c>
      <c r="AE251" s="53">
        <f t="shared" si="219"/>
        <v>571200</v>
      </c>
      <c r="AF251" s="51">
        <v>480000</v>
      </c>
      <c r="AG251" s="52">
        <f t="shared" si="220"/>
        <v>91200</v>
      </c>
      <c r="AH251" s="53">
        <f t="shared" si="221"/>
        <v>571200</v>
      </c>
      <c r="AI251" s="51">
        <v>480000</v>
      </c>
      <c r="AJ251" s="52">
        <f t="shared" si="222"/>
        <v>91200</v>
      </c>
      <c r="AK251" s="53">
        <f t="shared" si="223"/>
        <v>571200</v>
      </c>
      <c r="AL251" s="54">
        <v>480000</v>
      </c>
      <c r="AM251" s="52">
        <f t="shared" si="224"/>
        <v>91200</v>
      </c>
      <c r="AN251" s="53">
        <f t="shared" si="225"/>
        <v>571200</v>
      </c>
    </row>
    <row r="252" spans="1:40" ht="36.75" x14ac:dyDescent="0.25">
      <c r="B252" s="43">
        <v>132</v>
      </c>
      <c r="C252" s="44" t="s">
        <v>286</v>
      </c>
      <c r="D252" s="50" t="s">
        <v>290</v>
      </c>
      <c r="E252" s="50" t="s">
        <v>304</v>
      </c>
      <c r="F252" s="51">
        <v>550000</v>
      </c>
      <c r="G252" s="52">
        <f t="shared" si="211"/>
        <v>104500</v>
      </c>
      <c r="H252" s="53">
        <f t="shared" si="212"/>
        <v>654500</v>
      </c>
      <c r="I252" s="32">
        <v>102599.33</v>
      </c>
      <c r="J252" s="33">
        <v>126606</v>
      </c>
      <c r="K252" s="30">
        <f t="shared" si="189"/>
        <v>229205.33000000002</v>
      </c>
      <c r="L252" s="30">
        <f t="shared" si="190"/>
        <v>114602.66500000001</v>
      </c>
      <c r="M252" s="30">
        <f t="shared" si="191"/>
        <v>7907.5838850000009</v>
      </c>
      <c r="N252" s="30">
        <f t="shared" si="192"/>
        <v>122510.24888500001</v>
      </c>
      <c r="O252" s="51">
        <v>550000</v>
      </c>
      <c r="P252" s="52">
        <f t="shared" si="213"/>
        <v>104500</v>
      </c>
      <c r="Q252" s="53">
        <f t="shared" si="210"/>
        <v>654500</v>
      </c>
      <c r="R252" s="25">
        <f t="shared" si="208"/>
        <v>777010.24888500001</v>
      </c>
      <c r="S252" s="25">
        <f t="shared" si="209"/>
        <v>388505.1244425</v>
      </c>
      <c r="T252" s="66">
        <v>388505</v>
      </c>
      <c r="U252" s="66">
        <f t="shared" si="155"/>
        <v>73815.95</v>
      </c>
      <c r="V252" s="66">
        <f t="shared" si="156"/>
        <v>462320.95</v>
      </c>
      <c r="W252" s="51">
        <v>550000</v>
      </c>
      <c r="X252" s="52">
        <f t="shared" si="214"/>
        <v>104500</v>
      </c>
      <c r="Y252" s="53">
        <f t="shared" si="215"/>
        <v>654500</v>
      </c>
      <c r="Z252" s="51">
        <v>550000</v>
      </c>
      <c r="AA252" s="52">
        <f t="shared" si="216"/>
        <v>104500</v>
      </c>
      <c r="AB252" s="53">
        <f t="shared" si="217"/>
        <v>654500</v>
      </c>
      <c r="AC252" s="51">
        <v>550000</v>
      </c>
      <c r="AD252" s="52">
        <f t="shared" si="218"/>
        <v>104500</v>
      </c>
      <c r="AE252" s="53">
        <f t="shared" si="219"/>
        <v>654500</v>
      </c>
      <c r="AF252" s="51">
        <v>550000</v>
      </c>
      <c r="AG252" s="52">
        <f t="shared" si="220"/>
        <v>104500</v>
      </c>
      <c r="AH252" s="53">
        <f t="shared" si="221"/>
        <v>654500</v>
      </c>
      <c r="AI252" s="51">
        <v>550000</v>
      </c>
      <c r="AJ252" s="52">
        <f t="shared" si="222"/>
        <v>104500</v>
      </c>
      <c r="AK252" s="53">
        <f t="shared" si="223"/>
        <v>654500</v>
      </c>
      <c r="AL252" s="54">
        <v>550000</v>
      </c>
      <c r="AM252" s="52">
        <f t="shared" si="224"/>
        <v>104500</v>
      </c>
      <c r="AN252" s="53">
        <f t="shared" si="225"/>
        <v>654500</v>
      </c>
    </row>
    <row r="253" spans="1:40" ht="33.75" x14ac:dyDescent="0.25">
      <c r="B253" s="43">
        <v>133</v>
      </c>
      <c r="C253" s="44" t="s">
        <v>288</v>
      </c>
      <c r="D253" s="50" t="s">
        <v>290</v>
      </c>
      <c r="E253" s="50" t="s">
        <v>304</v>
      </c>
      <c r="F253" s="51">
        <v>650000</v>
      </c>
      <c r="G253" s="52">
        <f t="shared" si="211"/>
        <v>123500</v>
      </c>
      <c r="H253" s="53">
        <f t="shared" si="212"/>
        <v>773500</v>
      </c>
      <c r="I253" s="32">
        <v>130814.14</v>
      </c>
      <c r="J253" s="33">
        <v>161423</v>
      </c>
      <c r="K253" s="30">
        <f t="shared" si="189"/>
        <v>292237.14</v>
      </c>
      <c r="L253" s="30">
        <f t="shared" si="190"/>
        <v>146118.57</v>
      </c>
      <c r="M253" s="30">
        <f t="shared" si="191"/>
        <v>10082.181330000001</v>
      </c>
      <c r="N253" s="30">
        <f t="shared" si="192"/>
        <v>156200.75133</v>
      </c>
      <c r="O253" s="51">
        <v>650000</v>
      </c>
      <c r="P253" s="52">
        <f t="shared" si="213"/>
        <v>123500</v>
      </c>
      <c r="Q253" s="53">
        <f t="shared" si="210"/>
        <v>773500</v>
      </c>
      <c r="R253" s="25">
        <f t="shared" si="208"/>
        <v>929700.75133</v>
      </c>
      <c r="S253" s="25">
        <f t="shared" si="209"/>
        <v>464850.375665</v>
      </c>
      <c r="T253" s="66">
        <v>464850</v>
      </c>
      <c r="U253" s="66">
        <f t="shared" si="155"/>
        <v>88321.5</v>
      </c>
      <c r="V253" s="66">
        <f t="shared" si="156"/>
        <v>553171.5</v>
      </c>
      <c r="W253" s="51">
        <v>650000</v>
      </c>
      <c r="X253" s="52">
        <f t="shared" si="214"/>
        <v>123500</v>
      </c>
      <c r="Y253" s="53">
        <f t="shared" si="215"/>
        <v>773500</v>
      </c>
      <c r="Z253" s="51">
        <v>650000</v>
      </c>
      <c r="AA253" s="52">
        <f t="shared" si="216"/>
        <v>123500</v>
      </c>
      <c r="AB253" s="53">
        <f t="shared" si="217"/>
        <v>773500</v>
      </c>
      <c r="AC253" s="51">
        <v>650000</v>
      </c>
      <c r="AD253" s="52">
        <f t="shared" si="218"/>
        <v>123500</v>
      </c>
      <c r="AE253" s="53">
        <f t="shared" si="219"/>
        <v>773500</v>
      </c>
      <c r="AF253" s="51">
        <v>650000</v>
      </c>
      <c r="AG253" s="52">
        <f t="shared" si="220"/>
        <v>123500</v>
      </c>
      <c r="AH253" s="53">
        <f t="shared" si="221"/>
        <v>773500</v>
      </c>
      <c r="AI253" s="51">
        <v>650000</v>
      </c>
      <c r="AJ253" s="52">
        <f t="shared" si="222"/>
        <v>123500</v>
      </c>
      <c r="AK253" s="53">
        <f t="shared" si="223"/>
        <v>773500</v>
      </c>
      <c r="AL253" s="54">
        <v>650000</v>
      </c>
      <c r="AM253" s="52">
        <f t="shared" si="224"/>
        <v>123500</v>
      </c>
      <c r="AN253" s="53">
        <f t="shared" si="225"/>
        <v>773500</v>
      </c>
    </row>
    <row r="254" spans="1:40" ht="33.75" x14ac:dyDescent="0.25">
      <c r="A254" s="3"/>
      <c r="B254" s="43">
        <v>134</v>
      </c>
      <c r="C254" s="44" t="s">
        <v>289</v>
      </c>
      <c r="D254" s="50" t="s">
        <v>290</v>
      </c>
      <c r="E254" s="50" t="s">
        <v>304</v>
      </c>
      <c r="F254" s="51">
        <v>700000</v>
      </c>
      <c r="G254" s="52">
        <f t="shared" si="211"/>
        <v>133000</v>
      </c>
      <c r="H254" s="53">
        <f t="shared" si="212"/>
        <v>833000</v>
      </c>
      <c r="I254" s="32">
        <v>151334.01</v>
      </c>
      <c r="J254" s="33">
        <v>186744</v>
      </c>
      <c r="K254" s="30">
        <f t="shared" si="189"/>
        <v>338078.01</v>
      </c>
      <c r="L254" s="30">
        <f t="shared" si="190"/>
        <v>169039.005</v>
      </c>
      <c r="M254" s="30">
        <f t="shared" si="191"/>
        <v>11663.691345000001</v>
      </c>
      <c r="N254" s="30">
        <f t="shared" si="192"/>
        <v>180702.696345</v>
      </c>
      <c r="O254" s="51">
        <v>700000</v>
      </c>
      <c r="P254" s="52">
        <f t="shared" si="213"/>
        <v>133000</v>
      </c>
      <c r="Q254" s="53">
        <f t="shared" si="210"/>
        <v>833000</v>
      </c>
      <c r="R254" s="25">
        <f t="shared" si="208"/>
        <v>1013702.6963450001</v>
      </c>
      <c r="S254" s="25">
        <f t="shared" si="209"/>
        <v>506851.34817250003</v>
      </c>
      <c r="T254" s="66">
        <v>506851</v>
      </c>
      <c r="U254" s="66">
        <f t="shared" si="155"/>
        <v>96301.69</v>
      </c>
      <c r="V254" s="66">
        <f t="shared" si="156"/>
        <v>603152.68999999994</v>
      </c>
      <c r="W254" s="51">
        <v>700000</v>
      </c>
      <c r="X254" s="52">
        <f t="shared" si="214"/>
        <v>133000</v>
      </c>
      <c r="Y254" s="53">
        <f t="shared" si="215"/>
        <v>833000</v>
      </c>
      <c r="Z254" s="51">
        <v>700000</v>
      </c>
      <c r="AA254" s="52">
        <f t="shared" si="216"/>
        <v>133000</v>
      </c>
      <c r="AB254" s="53">
        <f t="shared" si="217"/>
        <v>833000</v>
      </c>
      <c r="AC254" s="51">
        <v>700000</v>
      </c>
      <c r="AD254" s="52">
        <f t="shared" si="218"/>
        <v>133000</v>
      </c>
      <c r="AE254" s="53">
        <f t="shared" si="219"/>
        <v>833000</v>
      </c>
      <c r="AF254" s="51">
        <v>700000</v>
      </c>
      <c r="AG254" s="52">
        <f t="shared" si="220"/>
        <v>133000</v>
      </c>
      <c r="AH254" s="53">
        <f t="shared" si="221"/>
        <v>833000</v>
      </c>
      <c r="AI254" s="51">
        <v>700000</v>
      </c>
      <c r="AJ254" s="52">
        <f t="shared" si="222"/>
        <v>133000</v>
      </c>
      <c r="AK254" s="53">
        <f t="shared" si="223"/>
        <v>833000</v>
      </c>
      <c r="AL254" s="54">
        <v>700000</v>
      </c>
      <c r="AM254" s="52">
        <f t="shared" si="224"/>
        <v>133000</v>
      </c>
      <c r="AN254" s="53">
        <f t="shared" si="225"/>
        <v>833000</v>
      </c>
    </row>
    <row r="255" spans="1:40" x14ac:dyDescent="0.25">
      <c r="B255" s="108" t="s">
        <v>291</v>
      </c>
      <c r="C255" s="108"/>
      <c r="D255" s="108"/>
      <c r="E255" s="108"/>
      <c r="F255" s="55"/>
      <c r="G255" s="56"/>
      <c r="H255" s="57"/>
      <c r="I255" s="57"/>
      <c r="J255" s="57"/>
      <c r="K255" s="30">
        <f t="shared" si="189"/>
        <v>0</v>
      </c>
      <c r="L255" s="30">
        <f t="shared" si="190"/>
        <v>0</v>
      </c>
      <c r="M255" s="30">
        <f t="shared" si="191"/>
        <v>0</v>
      </c>
      <c r="N255" s="30">
        <f t="shared" si="192"/>
        <v>0</v>
      </c>
      <c r="O255" s="55"/>
      <c r="P255" s="56"/>
      <c r="Q255" s="57"/>
      <c r="R255" s="25">
        <f t="shared" si="208"/>
        <v>0</v>
      </c>
      <c r="S255" s="25">
        <f t="shared" si="209"/>
        <v>0</v>
      </c>
      <c r="T255" s="66"/>
      <c r="U255" s="66">
        <f t="shared" si="155"/>
        <v>0</v>
      </c>
      <c r="V255" s="66">
        <f t="shared" si="156"/>
        <v>0</v>
      </c>
      <c r="W255" s="55"/>
      <c r="X255" s="56"/>
      <c r="Y255" s="57"/>
      <c r="Z255" s="55"/>
      <c r="AA255" s="56"/>
      <c r="AB255" s="57"/>
      <c r="AC255" s="55"/>
      <c r="AD255" s="56"/>
      <c r="AE255" s="57"/>
      <c r="AF255" s="55"/>
      <c r="AG255" s="56"/>
      <c r="AH255" s="57"/>
      <c r="AI255" s="55"/>
      <c r="AJ255" s="56"/>
      <c r="AK255" s="57"/>
      <c r="AL255" s="58"/>
      <c r="AM255" s="56"/>
      <c r="AN255" s="57"/>
    </row>
    <row r="256" spans="1:40" ht="123" customHeight="1" x14ac:dyDescent="0.25">
      <c r="B256" s="27">
        <v>135</v>
      </c>
      <c r="C256" s="14" t="s">
        <v>319</v>
      </c>
      <c r="D256" s="59" t="s">
        <v>292</v>
      </c>
      <c r="E256" s="59" t="s">
        <v>293</v>
      </c>
      <c r="F256" s="60">
        <v>300000</v>
      </c>
      <c r="G256" s="61">
        <f>F256*19%</f>
        <v>57000</v>
      </c>
      <c r="H256" s="62">
        <f>F256+G256</f>
        <v>357000</v>
      </c>
      <c r="I256" s="32">
        <v>110294.28</v>
      </c>
      <c r="J256" s="33">
        <v>136101</v>
      </c>
      <c r="K256" s="30">
        <f t="shared" si="189"/>
        <v>246395.28</v>
      </c>
      <c r="L256" s="30">
        <f t="shared" si="190"/>
        <v>123197.64</v>
      </c>
      <c r="M256" s="30">
        <f t="shared" si="191"/>
        <v>8500.6371600000002</v>
      </c>
      <c r="N256" s="30">
        <f t="shared" si="192"/>
        <v>131698.27716</v>
      </c>
      <c r="O256" s="60">
        <v>300000</v>
      </c>
      <c r="P256" s="61">
        <f>O256*19%</f>
        <v>57000</v>
      </c>
      <c r="Q256" s="62">
        <f t="shared" ref="Q256:Q263" si="226">O256+P256</f>
        <v>357000</v>
      </c>
      <c r="R256" s="25">
        <f t="shared" si="208"/>
        <v>488698.27716</v>
      </c>
      <c r="S256" s="25">
        <f t="shared" si="209"/>
        <v>244349.13858</v>
      </c>
      <c r="T256" s="66">
        <v>244349</v>
      </c>
      <c r="U256" s="66">
        <f t="shared" si="155"/>
        <v>46426.31</v>
      </c>
      <c r="V256" s="66">
        <f t="shared" si="156"/>
        <v>290775.31</v>
      </c>
      <c r="W256" s="60">
        <v>300000</v>
      </c>
      <c r="X256" s="61">
        <f>W256*19%</f>
        <v>57000</v>
      </c>
      <c r="Y256" s="62">
        <f>W256+X256</f>
        <v>357000</v>
      </c>
      <c r="Z256" s="60">
        <v>300000</v>
      </c>
      <c r="AA256" s="61">
        <f>Z256*19%</f>
        <v>57000</v>
      </c>
      <c r="AB256" s="62">
        <f>Z256+AA256</f>
        <v>357000</v>
      </c>
      <c r="AC256" s="60">
        <v>300000</v>
      </c>
      <c r="AD256" s="61">
        <f>AC256*19%</f>
        <v>57000</v>
      </c>
      <c r="AE256" s="62">
        <f>AC256+AD256</f>
        <v>357000</v>
      </c>
      <c r="AF256" s="60">
        <v>300000</v>
      </c>
      <c r="AG256" s="61">
        <f>AF256*19%</f>
        <v>57000</v>
      </c>
      <c r="AH256" s="62">
        <f>AF256+AG256</f>
        <v>357000</v>
      </c>
      <c r="AI256" s="60">
        <v>300000</v>
      </c>
      <c r="AJ256" s="61">
        <f>AI256*19%</f>
        <v>57000</v>
      </c>
      <c r="AK256" s="62">
        <f>AI256+AJ256</f>
        <v>357000</v>
      </c>
      <c r="AL256" s="63">
        <v>300000</v>
      </c>
      <c r="AM256" s="61">
        <f>AL256*19%</f>
        <v>57000</v>
      </c>
      <c r="AN256" s="62">
        <f>AL256+AM256</f>
        <v>357000</v>
      </c>
    </row>
    <row r="257" spans="2:40" ht="48" customHeight="1" x14ac:dyDescent="0.25">
      <c r="B257" s="27">
        <v>136</v>
      </c>
      <c r="C257" s="59" t="s">
        <v>294</v>
      </c>
      <c r="D257" s="59" t="s">
        <v>292</v>
      </c>
      <c r="E257" s="59" t="s">
        <v>293</v>
      </c>
      <c r="F257" s="60">
        <v>1000000</v>
      </c>
      <c r="G257" s="61">
        <f t="shared" ref="G257:G263" si="227">F257*19%</f>
        <v>190000</v>
      </c>
      <c r="H257" s="62">
        <f t="shared" ref="H257:H263" si="228">F257+G257</f>
        <v>1190000</v>
      </c>
      <c r="I257" s="32">
        <v>249316.37</v>
      </c>
      <c r="J257" s="33">
        <v>307652</v>
      </c>
      <c r="K257" s="30">
        <f t="shared" si="189"/>
        <v>556968.37</v>
      </c>
      <c r="L257" s="30">
        <f t="shared" si="190"/>
        <v>278484.185</v>
      </c>
      <c r="M257" s="30">
        <f t="shared" si="191"/>
        <v>19215.408765</v>
      </c>
      <c r="N257" s="30">
        <f t="shared" si="192"/>
        <v>297699.593765</v>
      </c>
      <c r="O257" s="60">
        <v>1000000</v>
      </c>
      <c r="P257" s="61">
        <f t="shared" ref="P257:P263" si="229">O257*19%</f>
        <v>190000</v>
      </c>
      <c r="Q257" s="62">
        <f t="shared" si="226"/>
        <v>1190000</v>
      </c>
      <c r="R257" s="25">
        <f t="shared" si="208"/>
        <v>1487699.5937649999</v>
      </c>
      <c r="S257" s="25">
        <f t="shared" si="209"/>
        <v>743849.79688249994</v>
      </c>
      <c r="T257" s="66">
        <v>743850</v>
      </c>
      <c r="U257" s="66">
        <f t="shared" si="155"/>
        <v>141331.5</v>
      </c>
      <c r="V257" s="66">
        <f t="shared" si="156"/>
        <v>885181.5</v>
      </c>
      <c r="W257" s="60">
        <v>1000000</v>
      </c>
      <c r="X257" s="61">
        <f t="shared" ref="X257:X263" si="230">W257*19%</f>
        <v>190000</v>
      </c>
      <c r="Y257" s="62">
        <f t="shared" ref="Y257:Y263" si="231">W257+X257</f>
        <v>1190000</v>
      </c>
      <c r="Z257" s="60">
        <v>1000000</v>
      </c>
      <c r="AA257" s="61">
        <f t="shared" ref="AA257:AA263" si="232">Z257*19%</f>
        <v>190000</v>
      </c>
      <c r="AB257" s="62">
        <f t="shared" ref="AB257:AB263" si="233">Z257+AA257</f>
        <v>1190000</v>
      </c>
      <c r="AC257" s="60">
        <v>1000000</v>
      </c>
      <c r="AD257" s="61">
        <f t="shared" ref="AD257:AD263" si="234">AC257*19%</f>
        <v>190000</v>
      </c>
      <c r="AE257" s="62">
        <f t="shared" ref="AE257:AE263" si="235">AC257+AD257</f>
        <v>1190000</v>
      </c>
      <c r="AF257" s="60">
        <v>1000000</v>
      </c>
      <c r="AG257" s="61">
        <f t="shared" ref="AG257:AG263" si="236">AF257*19%</f>
        <v>190000</v>
      </c>
      <c r="AH257" s="62">
        <f t="shared" ref="AH257:AH263" si="237">AF257+AG257</f>
        <v>1190000</v>
      </c>
      <c r="AI257" s="60">
        <v>1000000</v>
      </c>
      <c r="AJ257" s="61">
        <f t="shared" ref="AJ257:AJ263" si="238">AI257*19%</f>
        <v>190000</v>
      </c>
      <c r="AK257" s="62">
        <f t="shared" ref="AK257:AK263" si="239">AI257+AJ257</f>
        <v>1190000</v>
      </c>
      <c r="AL257" s="63">
        <v>1000000</v>
      </c>
      <c r="AM257" s="61">
        <f t="shared" ref="AM257:AM263" si="240">AL257*19%</f>
        <v>190000</v>
      </c>
      <c r="AN257" s="62">
        <f t="shared" ref="AN257:AN263" si="241">AL257+AM257</f>
        <v>1190000</v>
      </c>
    </row>
    <row r="258" spans="2:40" ht="75.75" customHeight="1" x14ac:dyDescent="0.25">
      <c r="B258" s="27">
        <v>137</v>
      </c>
      <c r="C258" s="14" t="s">
        <v>295</v>
      </c>
      <c r="D258" s="59" t="s">
        <v>292</v>
      </c>
      <c r="E258" s="59" t="s">
        <v>293</v>
      </c>
      <c r="F258" s="60">
        <v>300000</v>
      </c>
      <c r="G258" s="61">
        <f t="shared" si="227"/>
        <v>57000</v>
      </c>
      <c r="H258" s="62">
        <f t="shared" si="228"/>
        <v>357000</v>
      </c>
      <c r="I258" s="32">
        <v>124658.18</v>
      </c>
      <c r="J258" s="33">
        <v>153826</v>
      </c>
      <c r="K258" s="30">
        <f t="shared" si="189"/>
        <v>278484.18</v>
      </c>
      <c r="L258" s="30">
        <f t="shared" si="190"/>
        <v>139242.09</v>
      </c>
      <c r="M258" s="30">
        <f t="shared" si="191"/>
        <v>9607.7042099999999</v>
      </c>
      <c r="N258" s="30">
        <f t="shared" si="192"/>
        <v>148849.79420999999</v>
      </c>
      <c r="O258" s="60">
        <v>300000</v>
      </c>
      <c r="P258" s="61">
        <f t="shared" si="229"/>
        <v>57000</v>
      </c>
      <c r="Q258" s="62">
        <f t="shared" si="226"/>
        <v>357000</v>
      </c>
      <c r="R258" s="25">
        <f t="shared" si="208"/>
        <v>505849.79420999996</v>
      </c>
      <c r="S258" s="25">
        <f t="shared" si="209"/>
        <v>252924.89710499998</v>
      </c>
      <c r="T258" s="66">
        <v>252925</v>
      </c>
      <c r="U258" s="66">
        <f t="shared" si="155"/>
        <v>48055.75</v>
      </c>
      <c r="V258" s="66">
        <f t="shared" si="156"/>
        <v>300980.75</v>
      </c>
      <c r="W258" s="60">
        <v>300000</v>
      </c>
      <c r="X258" s="61">
        <f t="shared" si="230"/>
        <v>57000</v>
      </c>
      <c r="Y258" s="62">
        <f t="shared" si="231"/>
        <v>357000</v>
      </c>
      <c r="Z258" s="60">
        <v>300000</v>
      </c>
      <c r="AA258" s="61">
        <f t="shared" si="232"/>
        <v>57000</v>
      </c>
      <c r="AB258" s="62">
        <f t="shared" si="233"/>
        <v>357000</v>
      </c>
      <c r="AC258" s="60">
        <v>300000</v>
      </c>
      <c r="AD258" s="61">
        <f t="shared" si="234"/>
        <v>57000</v>
      </c>
      <c r="AE258" s="62">
        <f t="shared" si="235"/>
        <v>357000</v>
      </c>
      <c r="AF258" s="60">
        <v>300000</v>
      </c>
      <c r="AG258" s="61">
        <f t="shared" si="236"/>
        <v>57000</v>
      </c>
      <c r="AH258" s="62">
        <f t="shared" si="237"/>
        <v>357000</v>
      </c>
      <c r="AI258" s="60">
        <v>300000</v>
      </c>
      <c r="AJ258" s="61">
        <f t="shared" si="238"/>
        <v>57000</v>
      </c>
      <c r="AK258" s="62">
        <f t="shared" si="239"/>
        <v>357000</v>
      </c>
      <c r="AL258" s="63">
        <v>300000</v>
      </c>
      <c r="AM258" s="61">
        <f t="shared" si="240"/>
        <v>57000</v>
      </c>
      <c r="AN258" s="62">
        <f t="shared" si="241"/>
        <v>357000</v>
      </c>
    </row>
    <row r="259" spans="2:40" ht="107.25" customHeight="1" x14ac:dyDescent="0.25">
      <c r="B259" s="27">
        <v>138</v>
      </c>
      <c r="C259" s="14" t="s">
        <v>320</v>
      </c>
      <c r="D259" s="59" t="s">
        <v>292</v>
      </c>
      <c r="E259" s="59" t="s">
        <v>293</v>
      </c>
      <c r="F259" s="60">
        <v>1000000</v>
      </c>
      <c r="G259" s="61">
        <f t="shared" si="227"/>
        <v>190000</v>
      </c>
      <c r="H259" s="62">
        <f t="shared" si="228"/>
        <v>1190000</v>
      </c>
      <c r="I259" s="32">
        <v>161080.94</v>
      </c>
      <c r="J259" s="33">
        <v>198771</v>
      </c>
      <c r="K259" s="30">
        <f t="shared" si="189"/>
        <v>359851.94</v>
      </c>
      <c r="L259" s="30">
        <f t="shared" si="190"/>
        <v>179925.97</v>
      </c>
      <c r="M259" s="30">
        <f t="shared" si="191"/>
        <v>12414.891930000002</v>
      </c>
      <c r="N259" s="30">
        <f t="shared" si="192"/>
        <v>192340.86193000001</v>
      </c>
      <c r="O259" s="60">
        <v>1000000</v>
      </c>
      <c r="P259" s="61">
        <f t="shared" si="229"/>
        <v>190000</v>
      </c>
      <c r="Q259" s="62">
        <f t="shared" si="226"/>
        <v>1190000</v>
      </c>
      <c r="R259" s="25">
        <f t="shared" si="208"/>
        <v>1382340.8619300001</v>
      </c>
      <c r="S259" s="25">
        <f t="shared" si="209"/>
        <v>691170.43096500007</v>
      </c>
      <c r="T259" s="66">
        <v>691170</v>
      </c>
      <c r="U259" s="66">
        <f t="shared" si="155"/>
        <v>131322.29999999999</v>
      </c>
      <c r="V259" s="66">
        <f t="shared" si="156"/>
        <v>822492.3</v>
      </c>
      <c r="W259" s="60">
        <v>1000000</v>
      </c>
      <c r="X259" s="61">
        <f t="shared" si="230"/>
        <v>190000</v>
      </c>
      <c r="Y259" s="62">
        <f t="shared" si="231"/>
        <v>1190000</v>
      </c>
      <c r="Z259" s="60">
        <v>1000000</v>
      </c>
      <c r="AA259" s="61">
        <f t="shared" si="232"/>
        <v>190000</v>
      </c>
      <c r="AB259" s="62">
        <f t="shared" si="233"/>
        <v>1190000</v>
      </c>
      <c r="AC259" s="60">
        <v>1000000</v>
      </c>
      <c r="AD259" s="61">
        <f t="shared" si="234"/>
        <v>190000</v>
      </c>
      <c r="AE259" s="62">
        <f t="shared" si="235"/>
        <v>1190000</v>
      </c>
      <c r="AF259" s="60">
        <v>1000000</v>
      </c>
      <c r="AG259" s="61">
        <f t="shared" si="236"/>
        <v>190000</v>
      </c>
      <c r="AH259" s="62">
        <f t="shared" si="237"/>
        <v>1190000</v>
      </c>
      <c r="AI259" s="60">
        <v>1000000</v>
      </c>
      <c r="AJ259" s="61">
        <f t="shared" si="238"/>
        <v>190000</v>
      </c>
      <c r="AK259" s="62">
        <f t="shared" si="239"/>
        <v>1190000</v>
      </c>
      <c r="AL259" s="63">
        <v>1000000</v>
      </c>
      <c r="AM259" s="61">
        <f t="shared" si="240"/>
        <v>190000</v>
      </c>
      <c r="AN259" s="62">
        <f t="shared" si="241"/>
        <v>1190000</v>
      </c>
    </row>
    <row r="260" spans="2:40" ht="78.75" x14ac:dyDescent="0.25">
      <c r="B260" s="27">
        <v>139</v>
      </c>
      <c r="C260" s="14" t="s">
        <v>321</v>
      </c>
      <c r="D260" s="59" t="s">
        <v>292</v>
      </c>
      <c r="E260" s="59" t="s">
        <v>293</v>
      </c>
      <c r="F260" s="60">
        <v>1000000</v>
      </c>
      <c r="G260" s="61">
        <f t="shared" si="227"/>
        <v>190000</v>
      </c>
      <c r="H260" s="62">
        <f t="shared" si="228"/>
        <v>1190000</v>
      </c>
      <c r="I260" s="32">
        <v>161080.94</v>
      </c>
      <c r="J260" s="33">
        <v>198771</v>
      </c>
      <c r="K260" s="30">
        <f t="shared" si="189"/>
        <v>359851.94</v>
      </c>
      <c r="L260" s="30">
        <f t="shared" si="190"/>
        <v>179925.97</v>
      </c>
      <c r="M260" s="30">
        <f t="shared" si="191"/>
        <v>12414.891930000002</v>
      </c>
      <c r="N260" s="30">
        <f t="shared" si="192"/>
        <v>192340.86193000001</v>
      </c>
      <c r="O260" s="60">
        <v>1000000</v>
      </c>
      <c r="P260" s="61">
        <f t="shared" si="229"/>
        <v>190000</v>
      </c>
      <c r="Q260" s="62">
        <f t="shared" si="226"/>
        <v>1190000</v>
      </c>
      <c r="R260" s="25">
        <f t="shared" si="208"/>
        <v>1382340.8619300001</v>
      </c>
      <c r="S260" s="25">
        <f t="shared" si="209"/>
        <v>691170.43096500007</v>
      </c>
      <c r="T260" s="66">
        <v>691170</v>
      </c>
      <c r="U260" s="66">
        <f t="shared" si="155"/>
        <v>131322.29999999999</v>
      </c>
      <c r="V260" s="66">
        <f t="shared" si="156"/>
        <v>822492.3</v>
      </c>
      <c r="W260" s="60">
        <v>1000000</v>
      </c>
      <c r="X260" s="61">
        <f t="shared" si="230"/>
        <v>190000</v>
      </c>
      <c r="Y260" s="62">
        <f t="shared" si="231"/>
        <v>1190000</v>
      </c>
      <c r="Z260" s="60">
        <v>1000000</v>
      </c>
      <c r="AA260" s="61">
        <f t="shared" si="232"/>
        <v>190000</v>
      </c>
      <c r="AB260" s="62">
        <f t="shared" si="233"/>
        <v>1190000</v>
      </c>
      <c r="AC260" s="60">
        <v>1000000</v>
      </c>
      <c r="AD260" s="61">
        <f t="shared" si="234"/>
        <v>190000</v>
      </c>
      <c r="AE260" s="62">
        <f t="shared" si="235"/>
        <v>1190000</v>
      </c>
      <c r="AF260" s="60">
        <v>1000000</v>
      </c>
      <c r="AG260" s="61">
        <f t="shared" si="236"/>
        <v>190000</v>
      </c>
      <c r="AH260" s="62">
        <f t="shared" si="237"/>
        <v>1190000</v>
      </c>
      <c r="AI260" s="60">
        <v>1000000</v>
      </c>
      <c r="AJ260" s="61">
        <f t="shared" si="238"/>
        <v>190000</v>
      </c>
      <c r="AK260" s="62">
        <f t="shared" si="239"/>
        <v>1190000</v>
      </c>
      <c r="AL260" s="63">
        <v>1000000</v>
      </c>
      <c r="AM260" s="61">
        <f t="shared" si="240"/>
        <v>190000</v>
      </c>
      <c r="AN260" s="62">
        <f t="shared" si="241"/>
        <v>1190000</v>
      </c>
    </row>
    <row r="261" spans="2:40" ht="42" customHeight="1" x14ac:dyDescent="0.25">
      <c r="B261" s="27">
        <v>140</v>
      </c>
      <c r="C261" s="14" t="s">
        <v>296</v>
      </c>
      <c r="D261" s="59" t="s">
        <v>292</v>
      </c>
      <c r="E261" s="59" t="s">
        <v>293</v>
      </c>
      <c r="F261" s="60">
        <v>1000000</v>
      </c>
      <c r="G261" s="61">
        <f t="shared" si="227"/>
        <v>190000</v>
      </c>
      <c r="H261" s="62">
        <f t="shared" si="228"/>
        <v>1190000</v>
      </c>
      <c r="I261" s="32">
        <v>576916.02</v>
      </c>
      <c r="J261" s="33">
        <v>711906</v>
      </c>
      <c r="K261" s="30">
        <f t="shared" si="189"/>
        <v>1288822.02</v>
      </c>
      <c r="L261" s="30">
        <f t="shared" si="190"/>
        <v>644411.01</v>
      </c>
      <c r="M261" s="30">
        <f t="shared" si="191"/>
        <v>44464.359690000005</v>
      </c>
      <c r="N261" s="30">
        <f t="shared" si="192"/>
        <v>688875.36968999996</v>
      </c>
      <c r="O261" s="60">
        <v>1000000</v>
      </c>
      <c r="P261" s="61">
        <f t="shared" si="229"/>
        <v>190000</v>
      </c>
      <c r="Q261" s="62">
        <f t="shared" si="226"/>
        <v>1190000</v>
      </c>
      <c r="R261" s="25">
        <f t="shared" si="208"/>
        <v>1878875.3696900001</v>
      </c>
      <c r="S261" s="25">
        <f t="shared" si="209"/>
        <v>939437.68484500004</v>
      </c>
      <c r="T261" s="66">
        <v>939438</v>
      </c>
      <c r="U261" s="66">
        <f t="shared" si="155"/>
        <v>178493.22</v>
      </c>
      <c r="V261" s="66">
        <f t="shared" si="156"/>
        <v>1117931.22</v>
      </c>
      <c r="W261" s="60">
        <v>1000000</v>
      </c>
      <c r="X261" s="61">
        <f t="shared" si="230"/>
        <v>190000</v>
      </c>
      <c r="Y261" s="62">
        <f t="shared" si="231"/>
        <v>1190000</v>
      </c>
      <c r="Z261" s="60">
        <v>1000000</v>
      </c>
      <c r="AA261" s="61">
        <f t="shared" si="232"/>
        <v>190000</v>
      </c>
      <c r="AB261" s="62">
        <f t="shared" si="233"/>
        <v>1190000</v>
      </c>
      <c r="AC261" s="60">
        <v>1000000</v>
      </c>
      <c r="AD261" s="61">
        <f t="shared" si="234"/>
        <v>190000</v>
      </c>
      <c r="AE261" s="62">
        <f t="shared" si="235"/>
        <v>1190000</v>
      </c>
      <c r="AF261" s="60">
        <v>1000000</v>
      </c>
      <c r="AG261" s="61">
        <f t="shared" si="236"/>
        <v>190000</v>
      </c>
      <c r="AH261" s="62">
        <f t="shared" si="237"/>
        <v>1190000</v>
      </c>
      <c r="AI261" s="60">
        <v>1000000</v>
      </c>
      <c r="AJ261" s="61">
        <f t="shared" si="238"/>
        <v>190000</v>
      </c>
      <c r="AK261" s="62">
        <f t="shared" si="239"/>
        <v>1190000</v>
      </c>
      <c r="AL261" s="63">
        <v>1000000</v>
      </c>
      <c r="AM261" s="61">
        <f t="shared" si="240"/>
        <v>190000</v>
      </c>
      <c r="AN261" s="62">
        <f t="shared" si="241"/>
        <v>1190000</v>
      </c>
    </row>
    <row r="262" spans="2:40" ht="57" customHeight="1" x14ac:dyDescent="0.25">
      <c r="B262" s="27">
        <v>141</v>
      </c>
      <c r="C262" s="59" t="s">
        <v>297</v>
      </c>
      <c r="D262" s="59" t="s">
        <v>292</v>
      </c>
      <c r="E262" s="59" t="s">
        <v>293</v>
      </c>
      <c r="F262" s="60">
        <v>190000</v>
      </c>
      <c r="G262" s="61">
        <f t="shared" si="227"/>
        <v>36100</v>
      </c>
      <c r="H262" s="62">
        <f t="shared" si="228"/>
        <v>226100</v>
      </c>
      <c r="I262" s="32">
        <v>80833.06</v>
      </c>
      <c r="J262" s="33">
        <v>99747</v>
      </c>
      <c r="K262" s="30">
        <f t="shared" si="189"/>
        <v>180580.06</v>
      </c>
      <c r="L262" s="30">
        <f t="shared" si="190"/>
        <v>90290.03</v>
      </c>
      <c r="M262" s="30">
        <f t="shared" si="191"/>
        <v>6230.0120700000007</v>
      </c>
      <c r="N262" s="30">
        <f t="shared" si="192"/>
        <v>96520.042069999996</v>
      </c>
      <c r="O262" s="60">
        <v>190000</v>
      </c>
      <c r="P262" s="61">
        <f t="shared" si="229"/>
        <v>36100</v>
      </c>
      <c r="Q262" s="62">
        <f t="shared" si="226"/>
        <v>226100</v>
      </c>
      <c r="R262" s="25">
        <f t="shared" si="208"/>
        <v>322620.04206999997</v>
      </c>
      <c r="S262" s="25">
        <f t="shared" si="209"/>
        <v>161310.02103499998</v>
      </c>
      <c r="T262" s="66">
        <v>161310</v>
      </c>
      <c r="U262" s="66">
        <f t="shared" si="155"/>
        <v>30648.9</v>
      </c>
      <c r="V262" s="66">
        <f t="shared" si="156"/>
        <v>191958.9</v>
      </c>
      <c r="W262" s="60">
        <v>190000</v>
      </c>
      <c r="X262" s="61">
        <f t="shared" si="230"/>
        <v>36100</v>
      </c>
      <c r="Y262" s="62">
        <f t="shared" si="231"/>
        <v>226100</v>
      </c>
      <c r="Z262" s="60">
        <v>190000</v>
      </c>
      <c r="AA262" s="61">
        <f t="shared" si="232"/>
        <v>36100</v>
      </c>
      <c r="AB262" s="62">
        <f t="shared" si="233"/>
        <v>226100</v>
      </c>
      <c r="AC262" s="60">
        <v>190000</v>
      </c>
      <c r="AD262" s="61">
        <f t="shared" si="234"/>
        <v>36100</v>
      </c>
      <c r="AE262" s="62">
        <f t="shared" si="235"/>
        <v>226100</v>
      </c>
      <c r="AF262" s="60">
        <v>190000</v>
      </c>
      <c r="AG262" s="61">
        <f t="shared" si="236"/>
        <v>36100</v>
      </c>
      <c r="AH262" s="62">
        <f t="shared" si="237"/>
        <v>226100</v>
      </c>
      <c r="AI262" s="60">
        <v>190000</v>
      </c>
      <c r="AJ262" s="61">
        <f t="shared" si="238"/>
        <v>36100</v>
      </c>
      <c r="AK262" s="62">
        <f t="shared" si="239"/>
        <v>226100</v>
      </c>
      <c r="AL262" s="63">
        <v>190000</v>
      </c>
      <c r="AM262" s="61">
        <f t="shared" si="240"/>
        <v>36100</v>
      </c>
      <c r="AN262" s="62">
        <f t="shared" si="241"/>
        <v>226100</v>
      </c>
    </row>
    <row r="263" spans="2:40" ht="82.5" customHeight="1" x14ac:dyDescent="0.25">
      <c r="B263" s="27">
        <v>142</v>
      </c>
      <c r="C263" s="14" t="s">
        <v>298</v>
      </c>
      <c r="D263" s="59" t="s">
        <v>292</v>
      </c>
      <c r="E263" s="59" t="s">
        <v>293</v>
      </c>
      <c r="F263" s="60">
        <v>170000</v>
      </c>
      <c r="G263" s="61">
        <f t="shared" si="227"/>
        <v>32300</v>
      </c>
      <c r="H263" s="62">
        <f t="shared" si="228"/>
        <v>202300</v>
      </c>
      <c r="I263" s="32">
        <v>104907.81</v>
      </c>
      <c r="J263" s="33">
        <v>129454</v>
      </c>
      <c r="K263" s="30">
        <f t="shared" si="189"/>
        <v>234361.81</v>
      </c>
      <c r="L263" s="30">
        <f t="shared" si="190"/>
        <v>117180.905</v>
      </c>
      <c r="M263" s="30">
        <f t="shared" si="191"/>
        <v>8085.4824450000006</v>
      </c>
      <c r="N263" s="30">
        <f t="shared" si="192"/>
        <v>125266.387445</v>
      </c>
      <c r="O263" s="60">
        <v>170000</v>
      </c>
      <c r="P263" s="61">
        <f t="shared" si="229"/>
        <v>32300</v>
      </c>
      <c r="Q263" s="62">
        <f t="shared" si="226"/>
        <v>202300</v>
      </c>
      <c r="R263" s="25">
        <f t="shared" si="208"/>
        <v>327566.387445</v>
      </c>
      <c r="S263" s="25">
        <f t="shared" si="209"/>
        <v>163783.1937225</v>
      </c>
      <c r="T263" s="66">
        <v>163783</v>
      </c>
      <c r="U263" s="66">
        <f t="shared" si="155"/>
        <v>31118.77</v>
      </c>
      <c r="V263" s="66">
        <f t="shared" si="156"/>
        <v>194901.77</v>
      </c>
      <c r="W263" s="60">
        <v>170000</v>
      </c>
      <c r="X263" s="61">
        <f t="shared" si="230"/>
        <v>32300</v>
      </c>
      <c r="Y263" s="62">
        <f t="shared" si="231"/>
        <v>202300</v>
      </c>
      <c r="Z263" s="60">
        <v>170000</v>
      </c>
      <c r="AA263" s="61">
        <f t="shared" si="232"/>
        <v>32300</v>
      </c>
      <c r="AB263" s="62">
        <f t="shared" si="233"/>
        <v>202300</v>
      </c>
      <c r="AC263" s="60">
        <v>170000</v>
      </c>
      <c r="AD263" s="61">
        <f t="shared" si="234"/>
        <v>32300</v>
      </c>
      <c r="AE263" s="62">
        <f t="shared" si="235"/>
        <v>202300</v>
      </c>
      <c r="AF263" s="60">
        <v>170000</v>
      </c>
      <c r="AG263" s="61">
        <f t="shared" si="236"/>
        <v>32300</v>
      </c>
      <c r="AH263" s="62">
        <f t="shared" si="237"/>
        <v>202300</v>
      </c>
      <c r="AI263" s="60">
        <v>170000</v>
      </c>
      <c r="AJ263" s="61">
        <f t="shared" si="238"/>
        <v>32300</v>
      </c>
      <c r="AK263" s="62">
        <f t="shared" si="239"/>
        <v>202300</v>
      </c>
      <c r="AL263" s="63">
        <v>170000</v>
      </c>
      <c r="AM263" s="61">
        <f t="shared" si="240"/>
        <v>32300</v>
      </c>
      <c r="AN263" s="62">
        <f t="shared" si="241"/>
        <v>202300</v>
      </c>
    </row>
    <row r="264" spans="2:40" x14ac:dyDescent="0.25">
      <c r="B264" s="5"/>
      <c r="C264" s="6"/>
      <c r="D264" s="7"/>
      <c r="E264" s="7"/>
      <c r="F264" s="8"/>
      <c r="G264" s="9"/>
      <c r="H264" s="10"/>
      <c r="I264" s="10"/>
      <c r="J264" s="10"/>
      <c r="K264" s="7"/>
      <c r="L264" s="7"/>
      <c r="M264" s="7"/>
      <c r="N264" s="7"/>
      <c r="O264" s="8"/>
      <c r="P264" s="9"/>
      <c r="Q264" s="10"/>
      <c r="R264" s="10"/>
      <c r="S264" s="10"/>
      <c r="T264" s="69"/>
      <c r="U264" s="69"/>
      <c r="V264" s="69"/>
      <c r="W264" s="8"/>
      <c r="X264" s="9"/>
      <c r="Y264" s="10"/>
      <c r="Z264" s="8"/>
      <c r="AA264" s="9"/>
      <c r="AB264" s="10"/>
      <c r="AC264" s="8"/>
      <c r="AD264" s="9"/>
      <c r="AE264" s="10"/>
      <c r="AF264" s="8"/>
      <c r="AG264" s="9"/>
      <c r="AH264" s="10"/>
      <c r="AI264" s="8"/>
      <c r="AJ264" s="9"/>
      <c r="AK264" s="10"/>
      <c r="AL264" s="12"/>
      <c r="AM264" s="9"/>
      <c r="AN264" s="10"/>
    </row>
    <row r="265" spans="2:40" x14ac:dyDescent="0.25">
      <c r="B265" s="5"/>
      <c r="C265" s="6"/>
      <c r="D265" s="7"/>
      <c r="E265" s="7"/>
      <c r="F265" s="8"/>
      <c r="G265" s="9"/>
      <c r="H265" s="10"/>
      <c r="I265" s="10"/>
      <c r="J265" s="10"/>
      <c r="K265" s="7"/>
      <c r="L265" s="7"/>
      <c r="M265" s="7"/>
      <c r="N265" s="7"/>
      <c r="O265" s="8"/>
      <c r="P265" s="9"/>
      <c r="Q265" s="10"/>
      <c r="R265" s="10"/>
      <c r="S265" s="10"/>
      <c r="T265" s="69"/>
      <c r="U265" s="69"/>
      <c r="V265" s="69"/>
      <c r="W265" s="8"/>
      <c r="X265" s="9"/>
      <c r="Y265" s="10"/>
      <c r="Z265" s="8"/>
      <c r="AA265" s="9"/>
      <c r="AB265" s="10"/>
      <c r="AC265" s="8"/>
      <c r="AD265" s="9"/>
      <c r="AE265" s="10"/>
      <c r="AF265" s="8"/>
      <c r="AG265" s="9"/>
      <c r="AH265" s="10"/>
      <c r="AI265" s="8"/>
      <c r="AJ265" s="9"/>
      <c r="AK265" s="10"/>
      <c r="AL265" s="12"/>
      <c r="AM265" s="9"/>
      <c r="AN265" s="10"/>
    </row>
    <row r="266" spans="2:40" x14ac:dyDescent="0.25">
      <c r="B266" s="5"/>
      <c r="C266" s="6"/>
      <c r="D266" s="7"/>
      <c r="E266" s="7"/>
      <c r="F266" s="8"/>
      <c r="G266" s="9"/>
      <c r="H266" s="10"/>
      <c r="I266" s="10"/>
      <c r="J266" s="10"/>
      <c r="K266" s="7"/>
      <c r="L266" s="7"/>
      <c r="M266" s="7"/>
      <c r="N266" s="7"/>
      <c r="O266" s="8"/>
      <c r="P266" s="9"/>
      <c r="Q266" s="10"/>
      <c r="R266" s="10"/>
      <c r="S266" s="10"/>
      <c r="T266" s="69"/>
      <c r="U266" s="69"/>
      <c r="V266" s="69"/>
      <c r="W266" s="8"/>
      <c r="X266" s="9"/>
      <c r="Y266" s="10"/>
      <c r="Z266" s="8"/>
      <c r="AA266" s="9"/>
      <c r="AB266" s="10"/>
      <c r="AC266" s="8"/>
      <c r="AD266" s="9"/>
      <c r="AE266" s="10"/>
      <c r="AF266" s="8"/>
      <c r="AG266" s="9"/>
      <c r="AH266" s="10"/>
      <c r="AI266" s="8"/>
      <c r="AJ266" s="9"/>
      <c r="AK266" s="10"/>
      <c r="AL266" s="12"/>
      <c r="AM266" s="9"/>
      <c r="AN266" s="10"/>
    </row>
  </sheetData>
  <mergeCells count="671">
    <mergeCell ref="B255:E255"/>
    <mergeCell ref="I238:I239"/>
    <mergeCell ref="AJ246:AJ247"/>
    <mergeCell ref="AK246:AK247"/>
    <mergeCell ref="AL246:AL247"/>
    <mergeCell ref="AM246:AM247"/>
    <mergeCell ref="AN246:AN247"/>
    <mergeCell ref="B248:E248"/>
    <mergeCell ref="AD246:AD247"/>
    <mergeCell ref="AE246:AE247"/>
    <mergeCell ref="AF246:AF247"/>
    <mergeCell ref="AG246:AG247"/>
    <mergeCell ref="AH246:AH247"/>
    <mergeCell ref="AI246:AI247"/>
    <mergeCell ref="X246:X247"/>
    <mergeCell ref="Y246:Y247"/>
    <mergeCell ref="Z246:Z247"/>
    <mergeCell ref="AA246:AA247"/>
    <mergeCell ref="AB246:AB247"/>
    <mergeCell ref="AC246:AC247"/>
    <mergeCell ref="I246:I247"/>
    <mergeCell ref="J246:J247"/>
    <mergeCell ref="O246:O247"/>
    <mergeCell ref="P246:P247"/>
    <mergeCell ref="Q246:Q247"/>
    <mergeCell ref="W246:W247"/>
    <mergeCell ref="AK240:AK241"/>
    <mergeCell ref="AL240:AL241"/>
    <mergeCell ref="AM240:AM241"/>
    <mergeCell ref="AN240:AN241"/>
    <mergeCell ref="B246:B247"/>
    <mergeCell ref="D246:D247"/>
    <mergeCell ref="E246:E247"/>
    <mergeCell ref="F246:F247"/>
    <mergeCell ref="G246:G247"/>
    <mergeCell ref="H246:H247"/>
    <mergeCell ref="AE240:AE241"/>
    <mergeCell ref="AF240:AF241"/>
    <mergeCell ref="AG240:AG241"/>
    <mergeCell ref="AH240:AH241"/>
    <mergeCell ref="AI240:AI241"/>
    <mergeCell ref="AJ240:AJ241"/>
    <mergeCell ref="Y240:Y241"/>
    <mergeCell ref="Z240:Z241"/>
    <mergeCell ref="AA240:AA241"/>
    <mergeCell ref="AB240:AB241"/>
    <mergeCell ref="AC240:AC241"/>
    <mergeCell ref="AD240:AD241"/>
    <mergeCell ref="W240:W241"/>
    <mergeCell ref="X240:X241"/>
    <mergeCell ref="AK238:AK239"/>
    <mergeCell ref="AM238:AM239"/>
    <mergeCell ref="AN238:AN239"/>
    <mergeCell ref="AE238:AE239"/>
    <mergeCell ref="AG238:AG239"/>
    <mergeCell ref="AH238:AH239"/>
    <mergeCell ref="AJ238:AJ239"/>
    <mergeCell ref="B240:B241"/>
    <mergeCell ref="C240:C241"/>
    <mergeCell ref="E240:E241"/>
    <mergeCell ref="F240:F241"/>
    <mergeCell ref="G240:G241"/>
    <mergeCell ref="H240:H241"/>
    <mergeCell ref="I240:I241"/>
    <mergeCell ref="AB238:AB239"/>
    <mergeCell ref="AD238:AD239"/>
    <mergeCell ref="J238:J239"/>
    <mergeCell ref="P238:P239"/>
    <mergeCell ref="Q238:Q239"/>
    <mergeCell ref="X238:X239"/>
    <mergeCell ref="Y238:Y239"/>
    <mergeCell ref="AA238:AA239"/>
    <mergeCell ref="B238:B239"/>
    <mergeCell ref="C238:C239"/>
    <mergeCell ref="E238:E239"/>
    <mergeCell ref="G238:G239"/>
    <mergeCell ref="H238:H239"/>
    <mergeCell ref="J240:J241"/>
    <mergeCell ref="O240:O241"/>
    <mergeCell ref="P240:P241"/>
    <mergeCell ref="Q240:Q241"/>
    <mergeCell ref="B155:E155"/>
    <mergeCell ref="B167:E167"/>
    <mergeCell ref="B185:E185"/>
    <mergeCell ref="B216:E216"/>
    <mergeCell ref="B224:E224"/>
    <mergeCell ref="B237:E237"/>
    <mergeCell ref="AJ136:AJ137"/>
    <mergeCell ref="AK136:AK137"/>
    <mergeCell ref="AL136:AL137"/>
    <mergeCell ref="F136:F137"/>
    <mergeCell ref="G136:G137"/>
    <mergeCell ref="H136:H137"/>
    <mergeCell ref="AM136:AM137"/>
    <mergeCell ref="AN136:AN137"/>
    <mergeCell ref="B148:E148"/>
    <mergeCell ref="AD136:AD137"/>
    <mergeCell ref="AE136:AE137"/>
    <mergeCell ref="AF136:AF137"/>
    <mergeCell ref="AG136:AG137"/>
    <mergeCell ref="AH136:AH137"/>
    <mergeCell ref="AI136:AI137"/>
    <mergeCell ref="X136:X137"/>
    <mergeCell ref="Y136:Y137"/>
    <mergeCell ref="Z136:Z137"/>
    <mergeCell ref="AA136:AA137"/>
    <mergeCell ref="AB136:AB137"/>
    <mergeCell ref="AC136:AC137"/>
    <mergeCell ref="I136:I137"/>
    <mergeCell ref="J136:J137"/>
    <mergeCell ref="O136:O137"/>
    <mergeCell ref="P136:P137"/>
    <mergeCell ref="Q136:Q137"/>
    <mergeCell ref="W136:W137"/>
    <mergeCell ref="B136:B137"/>
    <mergeCell ref="D136:D137"/>
    <mergeCell ref="E136:E137"/>
    <mergeCell ref="AI134:AI135"/>
    <mergeCell ref="AJ134:AJ135"/>
    <mergeCell ref="AK134:AK135"/>
    <mergeCell ref="AL134:AL135"/>
    <mergeCell ref="AM134:AM135"/>
    <mergeCell ref="AN134:AN135"/>
    <mergeCell ref="AC134:AC135"/>
    <mergeCell ref="AD134:AD135"/>
    <mergeCell ref="AE134:AE135"/>
    <mergeCell ref="AF134:AF135"/>
    <mergeCell ref="AG134:AG135"/>
    <mergeCell ref="AH134:AH135"/>
    <mergeCell ref="W134:W135"/>
    <mergeCell ref="X134:X135"/>
    <mergeCell ref="Y134:Y135"/>
    <mergeCell ref="Z134:Z135"/>
    <mergeCell ref="AA134:AA135"/>
    <mergeCell ref="AB134:AB135"/>
    <mergeCell ref="H134:H135"/>
    <mergeCell ref="I134:I135"/>
    <mergeCell ref="J134:J135"/>
    <mergeCell ref="O134:O135"/>
    <mergeCell ref="P134:P135"/>
    <mergeCell ref="Q134:Q135"/>
    <mergeCell ref="AJ129:AJ133"/>
    <mergeCell ref="AK129:AK133"/>
    <mergeCell ref="AL129:AL133"/>
    <mergeCell ref="AM129:AM133"/>
    <mergeCell ref="AN129:AN133"/>
    <mergeCell ref="B134:B135"/>
    <mergeCell ref="D134:D135"/>
    <mergeCell ref="E134:E135"/>
    <mergeCell ref="F134:F135"/>
    <mergeCell ref="G134:G135"/>
    <mergeCell ref="AD129:AD133"/>
    <mergeCell ref="AE129:AE133"/>
    <mergeCell ref="AF129:AF133"/>
    <mergeCell ref="AG129:AG133"/>
    <mergeCell ref="AH129:AH133"/>
    <mergeCell ref="AI129:AI133"/>
    <mergeCell ref="X129:X133"/>
    <mergeCell ref="Y129:Y133"/>
    <mergeCell ref="Z129:Z133"/>
    <mergeCell ref="AA129:AA133"/>
    <mergeCell ref="AB129:AB133"/>
    <mergeCell ref="AC129:AC133"/>
    <mergeCell ref="I129:I133"/>
    <mergeCell ref="J129:J133"/>
    <mergeCell ref="O129:O133"/>
    <mergeCell ref="P129:P133"/>
    <mergeCell ref="Q129:Q133"/>
    <mergeCell ref="W129:W133"/>
    <mergeCell ref="B129:B133"/>
    <mergeCell ref="C129:C133"/>
    <mergeCell ref="E129:E133"/>
    <mergeCell ref="F129:F133"/>
    <mergeCell ref="G129:G133"/>
    <mergeCell ref="H129:H133"/>
    <mergeCell ref="AI122:AI128"/>
    <mergeCell ref="AJ122:AJ128"/>
    <mergeCell ref="AK122:AK128"/>
    <mergeCell ref="AL122:AL128"/>
    <mergeCell ref="AM122:AM128"/>
    <mergeCell ref="AN122:AN128"/>
    <mergeCell ref="AC122:AC128"/>
    <mergeCell ref="AD122:AD128"/>
    <mergeCell ref="AE122:AE128"/>
    <mergeCell ref="AF122:AF128"/>
    <mergeCell ref="AG122:AG128"/>
    <mergeCell ref="AH122:AH128"/>
    <mergeCell ref="W122:W128"/>
    <mergeCell ref="X122:X128"/>
    <mergeCell ref="Y122:Y128"/>
    <mergeCell ref="Z122:Z128"/>
    <mergeCell ref="AA122:AA128"/>
    <mergeCell ref="AB122:AB128"/>
    <mergeCell ref="H122:H128"/>
    <mergeCell ref="I122:I128"/>
    <mergeCell ref="J122:J128"/>
    <mergeCell ref="O122:O128"/>
    <mergeCell ref="P122:P128"/>
    <mergeCell ref="Q122:Q128"/>
    <mergeCell ref="AJ117:AJ121"/>
    <mergeCell ref="AK117:AK121"/>
    <mergeCell ref="AL117:AL121"/>
    <mergeCell ref="AM117:AM121"/>
    <mergeCell ref="AN117:AN121"/>
    <mergeCell ref="B122:B128"/>
    <mergeCell ref="C122:C128"/>
    <mergeCell ref="E122:E128"/>
    <mergeCell ref="F122:F128"/>
    <mergeCell ref="G122:G128"/>
    <mergeCell ref="AD117:AD121"/>
    <mergeCell ref="AE117:AE121"/>
    <mergeCell ref="AF117:AF121"/>
    <mergeCell ref="AG117:AG121"/>
    <mergeCell ref="AH117:AH121"/>
    <mergeCell ref="AI117:AI121"/>
    <mergeCell ref="X117:X121"/>
    <mergeCell ref="Y117:Y121"/>
    <mergeCell ref="Z117:Z121"/>
    <mergeCell ref="AA117:AA121"/>
    <mergeCell ref="AB117:AB121"/>
    <mergeCell ref="AC117:AC121"/>
    <mergeCell ref="I117:I121"/>
    <mergeCell ref="J117:J121"/>
    <mergeCell ref="O117:O121"/>
    <mergeCell ref="P117:P121"/>
    <mergeCell ref="Q117:Q121"/>
    <mergeCell ref="W117:W121"/>
    <mergeCell ref="B117:B121"/>
    <mergeCell ref="C117:C121"/>
    <mergeCell ref="E117:E121"/>
    <mergeCell ref="F117:F121"/>
    <mergeCell ref="G117:G121"/>
    <mergeCell ref="H117:H121"/>
    <mergeCell ref="AI99:AI116"/>
    <mergeCell ref="AJ99:AJ116"/>
    <mergeCell ref="AK99:AK116"/>
    <mergeCell ref="AL99:AL116"/>
    <mergeCell ref="AM99:AM116"/>
    <mergeCell ref="AN99:AN116"/>
    <mergeCell ref="AC99:AC116"/>
    <mergeCell ref="AD99:AD116"/>
    <mergeCell ref="AE99:AE116"/>
    <mergeCell ref="AF99:AF116"/>
    <mergeCell ref="AG99:AG116"/>
    <mergeCell ref="AH99:AH116"/>
    <mergeCell ref="Z99:Z116"/>
    <mergeCell ref="AA99:AA116"/>
    <mergeCell ref="AB99:AB116"/>
    <mergeCell ref="H99:H116"/>
    <mergeCell ref="I99:I116"/>
    <mergeCell ref="J99:J116"/>
    <mergeCell ref="O99:O116"/>
    <mergeCell ref="P99:P116"/>
    <mergeCell ref="Q99:Q116"/>
    <mergeCell ref="B98:E98"/>
    <mergeCell ref="B99:B116"/>
    <mergeCell ref="C99:C116"/>
    <mergeCell ref="E99:E116"/>
    <mergeCell ref="F99:F116"/>
    <mergeCell ref="G99:G116"/>
    <mergeCell ref="AI90:AI96"/>
    <mergeCell ref="AJ90:AJ96"/>
    <mergeCell ref="AK90:AK96"/>
    <mergeCell ref="W90:W96"/>
    <mergeCell ref="X90:X96"/>
    <mergeCell ref="Y90:Y96"/>
    <mergeCell ref="Z90:Z96"/>
    <mergeCell ref="AA90:AA96"/>
    <mergeCell ref="AB90:AB96"/>
    <mergeCell ref="H90:H96"/>
    <mergeCell ref="I90:I96"/>
    <mergeCell ref="J90:J96"/>
    <mergeCell ref="O90:O96"/>
    <mergeCell ref="P90:P96"/>
    <mergeCell ref="Q90:Q96"/>
    <mergeCell ref="W99:W116"/>
    <mergeCell ref="X99:X116"/>
    <mergeCell ref="Y99:Y116"/>
    <mergeCell ref="G83:G89"/>
    <mergeCell ref="H83:H89"/>
    <mergeCell ref="O83:O89"/>
    <mergeCell ref="AL90:AL96"/>
    <mergeCell ref="AM90:AM96"/>
    <mergeCell ref="AN90:AN96"/>
    <mergeCell ref="AC90:AC96"/>
    <mergeCell ref="AD90:AD96"/>
    <mergeCell ref="AE90:AE96"/>
    <mergeCell ref="AF90:AF96"/>
    <mergeCell ref="AG90:AG96"/>
    <mergeCell ref="AH90:AH96"/>
    <mergeCell ref="AF77:AF82"/>
    <mergeCell ref="AG77:AG82"/>
    <mergeCell ref="AH77:AH82"/>
    <mergeCell ref="B90:B96"/>
    <mergeCell ref="C90:C96"/>
    <mergeCell ref="E90:E96"/>
    <mergeCell ref="F90:F96"/>
    <mergeCell ref="G90:G96"/>
    <mergeCell ref="AD83:AD89"/>
    <mergeCell ref="AE83:AE89"/>
    <mergeCell ref="AF83:AF89"/>
    <mergeCell ref="AG83:AG89"/>
    <mergeCell ref="X83:X89"/>
    <mergeCell ref="Y83:Y89"/>
    <mergeCell ref="Z83:Z89"/>
    <mergeCell ref="AA83:AA89"/>
    <mergeCell ref="AB83:AB89"/>
    <mergeCell ref="AC83:AC89"/>
    <mergeCell ref="I83:I89"/>
    <mergeCell ref="J83:J89"/>
    <mergeCell ref="B83:B89"/>
    <mergeCell ref="C83:C89"/>
    <mergeCell ref="E83:E89"/>
    <mergeCell ref="F83:F89"/>
    <mergeCell ref="P83:P89"/>
    <mergeCell ref="Q83:Q89"/>
    <mergeCell ref="W83:W89"/>
    <mergeCell ref="AM83:AM89"/>
    <mergeCell ref="AN83:AN89"/>
    <mergeCell ref="I77:I82"/>
    <mergeCell ref="J77:J82"/>
    <mergeCell ref="O77:O82"/>
    <mergeCell ref="P77:P82"/>
    <mergeCell ref="Q77:Q82"/>
    <mergeCell ref="AI77:AI82"/>
    <mergeCell ref="AJ77:AJ82"/>
    <mergeCell ref="AK77:AK82"/>
    <mergeCell ref="AL77:AL82"/>
    <mergeCell ref="AJ83:AJ89"/>
    <mergeCell ref="AK83:AK89"/>
    <mergeCell ref="AL83:AL89"/>
    <mergeCell ref="AH83:AH89"/>
    <mergeCell ref="AI83:AI89"/>
    <mergeCell ref="AM77:AM82"/>
    <mergeCell ref="AN77:AN82"/>
    <mergeCell ref="AC77:AC82"/>
    <mergeCell ref="AD77:AD82"/>
    <mergeCell ref="AE77:AE82"/>
    <mergeCell ref="B77:B82"/>
    <mergeCell ref="C77:C82"/>
    <mergeCell ref="E77:E82"/>
    <mergeCell ref="F77:F82"/>
    <mergeCell ref="G77:G82"/>
    <mergeCell ref="AD73:AD76"/>
    <mergeCell ref="AE73:AE76"/>
    <mergeCell ref="AF73:AF76"/>
    <mergeCell ref="AG73:AG76"/>
    <mergeCell ref="X73:X76"/>
    <mergeCell ref="Y73:Y76"/>
    <mergeCell ref="Z73:Z76"/>
    <mergeCell ref="AA73:AA76"/>
    <mergeCell ref="AB73:AB76"/>
    <mergeCell ref="AC73:AC76"/>
    <mergeCell ref="I73:I76"/>
    <mergeCell ref="J73:J76"/>
    <mergeCell ref="W77:W82"/>
    <mergeCell ref="X77:X82"/>
    <mergeCell ref="Y77:Y82"/>
    <mergeCell ref="Z77:Z82"/>
    <mergeCell ref="AA77:AA82"/>
    <mergeCell ref="AB77:AB82"/>
    <mergeCell ref="H77:H82"/>
    <mergeCell ref="W73:W76"/>
    <mergeCell ref="AJ70:AJ72"/>
    <mergeCell ref="AK70:AK72"/>
    <mergeCell ref="AL70:AL72"/>
    <mergeCell ref="AM70:AM72"/>
    <mergeCell ref="AN70:AN72"/>
    <mergeCell ref="AH70:AH72"/>
    <mergeCell ref="AI70:AI72"/>
    <mergeCell ref="AJ73:AJ76"/>
    <mergeCell ref="AK73:AK76"/>
    <mergeCell ref="AL73:AL76"/>
    <mergeCell ref="AM73:AM76"/>
    <mergeCell ref="AN73:AN76"/>
    <mergeCell ref="AH73:AH76"/>
    <mergeCell ref="AI73:AI76"/>
    <mergeCell ref="B73:B76"/>
    <mergeCell ref="E73:E76"/>
    <mergeCell ref="F73:F76"/>
    <mergeCell ref="G73:G76"/>
    <mergeCell ref="H73:H76"/>
    <mergeCell ref="AD70:AD72"/>
    <mergeCell ref="AE70:AE72"/>
    <mergeCell ref="AF70:AF72"/>
    <mergeCell ref="AG70:AG72"/>
    <mergeCell ref="X70:X72"/>
    <mergeCell ref="Y70:Y72"/>
    <mergeCell ref="Z70:Z72"/>
    <mergeCell ref="AA70:AA72"/>
    <mergeCell ref="AB70:AB72"/>
    <mergeCell ref="AC70:AC72"/>
    <mergeCell ref="I70:I72"/>
    <mergeCell ref="J70:J72"/>
    <mergeCell ref="O70:O72"/>
    <mergeCell ref="P70:P72"/>
    <mergeCell ref="Q70:Q72"/>
    <mergeCell ref="W70:W72"/>
    <mergeCell ref="O73:O76"/>
    <mergeCell ref="P73:P76"/>
    <mergeCell ref="Q73:Q76"/>
    <mergeCell ref="AJ63:AJ69"/>
    <mergeCell ref="AK63:AK69"/>
    <mergeCell ref="AL63:AL69"/>
    <mergeCell ref="AM63:AM69"/>
    <mergeCell ref="AN63:AN69"/>
    <mergeCell ref="B70:B72"/>
    <mergeCell ref="E70:E72"/>
    <mergeCell ref="F70:F72"/>
    <mergeCell ref="G70:G72"/>
    <mergeCell ref="H70:H72"/>
    <mergeCell ref="AD63:AD69"/>
    <mergeCell ref="AE63:AE69"/>
    <mergeCell ref="AF63:AF69"/>
    <mergeCell ref="AG63:AG69"/>
    <mergeCell ref="AH63:AH69"/>
    <mergeCell ref="AI63:AI69"/>
    <mergeCell ref="X63:X69"/>
    <mergeCell ref="Y63:Y69"/>
    <mergeCell ref="Z63:Z69"/>
    <mergeCell ref="AA63:AA69"/>
    <mergeCell ref="AB63:AB69"/>
    <mergeCell ref="AC63:AC69"/>
    <mergeCell ref="I63:I69"/>
    <mergeCell ref="J63:J69"/>
    <mergeCell ref="O63:O69"/>
    <mergeCell ref="P63:P69"/>
    <mergeCell ref="Q63:Q69"/>
    <mergeCell ref="W63:W69"/>
    <mergeCell ref="AK56:AK62"/>
    <mergeCell ref="AL56:AL62"/>
    <mergeCell ref="AM56:AM62"/>
    <mergeCell ref="AN56:AN62"/>
    <mergeCell ref="B63:B69"/>
    <mergeCell ref="C63:C69"/>
    <mergeCell ref="E63:E69"/>
    <mergeCell ref="F63:F69"/>
    <mergeCell ref="G63:G69"/>
    <mergeCell ref="H63:H69"/>
    <mergeCell ref="AE56:AE62"/>
    <mergeCell ref="AF56:AF62"/>
    <mergeCell ref="AG56:AG62"/>
    <mergeCell ref="AH56:AH62"/>
    <mergeCell ref="AI56:AI62"/>
    <mergeCell ref="AJ56:AJ62"/>
    <mergeCell ref="Y56:Y62"/>
    <mergeCell ref="Z56:Z62"/>
    <mergeCell ref="AA56:AA62"/>
    <mergeCell ref="AB56:AB62"/>
    <mergeCell ref="AD56:AD62"/>
    <mergeCell ref="J56:J62"/>
    <mergeCell ref="O56:O62"/>
    <mergeCell ref="P56:P62"/>
    <mergeCell ref="Q56:Q62"/>
    <mergeCell ref="W56:W62"/>
    <mergeCell ref="X56:X62"/>
    <mergeCell ref="AL49:AL55"/>
    <mergeCell ref="W49:W55"/>
    <mergeCell ref="X49:X55"/>
    <mergeCell ref="Y49:Y55"/>
    <mergeCell ref="AN49:AN55"/>
    <mergeCell ref="B56:B62"/>
    <mergeCell ref="C56:C62"/>
    <mergeCell ref="E56:E62"/>
    <mergeCell ref="F56:F62"/>
    <mergeCell ref="G56:G62"/>
    <mergeCell ref="H56:H62"/>
    <mergeCell ref="I56:I62"/>
    <mergeCell ref="AF49:AF55"/>
    <mergeCell ref="AG49:AG55"/>
    <mergeCell ref="AH49:AH55"/>
    <mergeCell ref="AI49:AI55"/>
    <mergeCell ref="AJ49:AJ55"/>
    <mergeCell ref="AK49:AK55"/>
    <mergeCell ref="Z49:Z55"/>
    <mergeCell ref="AA49:AA55"/>
    <mergeCell ref="AB49:AB55"/>
    <mergeCell ref="AC49:AC55"/>
    <mergeCell ref="AD49:AD55"/>
    <mergeCell ref="AE49:AE55"/>
    <mergeCell ref="O49:O55"/>
    <mergeCell ref="P49:P55"/>
    <mergeCell ref="Q49:Q55"/>
    <mergeCell ref="AC56:AC62"/>
    <mergeCell ref="AN37:AN40"/>
    <mergeCell ref="B49:B55"/>
    <mergeCell ref="C49:C55"/>
    <mergeCell ref="E49:E55"/>
    <mergeCell ref="F49:F55"/>
    <mergeCell ref="G49:G55"/>
    <mergeCell ref="H49:H55"/>
    <mergeCell ref="I49:I55"/>
    <mergeCell ref="J49:J55"/>
    <mergeCell ref="AG37:AG40"/>
    <mergeCell ref="AH37:AH40"/>
    <mergeCell ref="AI37:AI40"/>
    <mergeCell ref="AJ37:AJ40"/>
    <mergeCell ref="AK37:AK40"/>
    <mergeCell ref="AL37:AL40"/>
    <mergeCell ref="AA37:AA40"/>
    <mergeCell ref="AB37:AB40"/>
    <mergeCell ref="AC37:AC40"/>
    <mergeCell ref="AD37:AD40"/>
    <mergeCell ref="AE37:AE40"/>
    <mergeCell ref="AF37:AF40"/>
    <mergeCell ref="P37:P40"/>
    <mergeCell ref="Q37:Q40"/>
    <mergeCell ref="AM49:AM55"/>
    <mergeCell ref="Y37:Y40"/>
    <mergeCell ref="Z37:Z40"/>
    <mergeCell ref="J37:J40"/>
    <mergeCell ref="K37:K40"/>
    <mergeCell ref="L37:L40"/>
    <mergeCell ref="M37:M40"/>
    <mergeCell ref="N37:N40"/>
    <mergeCell ref="O37:O40"/>
    <mergeCell ref="AM37:AM40"/>
    <mergeCell ref="AN30:AN36"/>
    <mergeCell ref="B37:B40"/>
    <mergeCell ref="C37:C40"/>
    <mergeCell ref="E37:E40"/>
    <mergeCell ref="F37:F40"/>
    <mergeCell ref="G37:G40"/>
    <mergeCell ref="H37:H40"/>
    <mergeCell ref="I37:I40"/>
    <mergeCell ref="AF30:AF36"/>
    <mergeCell ref="AG30:AG36"/>
    <mergeCell ref="AH30:AH36"/>
    <mergeCell ref="AI30:AI36"/>
    <mergeCell ref="AJ30:AJ36"/>
    <mergeCell ref="AK30:AK36"/>
    <mergeCell ref="Z30:Z36"/>
    <mergeCell ref="AA30:AA36"/>
    <mergeCell ref="AB30:AB36"/>
    <mergeCell ref="AC30:AC36"/>
    <mergeCell ref="AD30:AD36"/>
    <mergeCell ref="AE30:AE36"/>
    <mergeCell ref="O30:O36"/>
    <mergeCell ref="P30:P36"/>
    <mergeCell ref="W37:W40"/>
    <mergeCell ref="X37:X40"/>
    <mergeCell ref="Y30:Y36"/>
    <mergeCell ref="I30:I36"/>
    <mergeCell ref="J30:J36"/>
    <mergeCell ref="K30:K36"/>
    <mergeCell ref="L30:L36"/>
    <mergeCell ref="M30:M36"/>
    <mergeCell ref="N30:N36"/>
    <mergeCell ref="AL30:AL36"/>
    <mergeCell ref="AM30:AM36"/>
    <mergeCell ref="B30:B36"/>
    <mergeCell ref="C30:C36"/>
    <mergeCell ref="E30:E36"/>
    <mergeCell ref="F30:F36"/>
    <mergeCell ref="G30:G36"/>
    <mergeCell ref="H30:H36"/>
    <mergeCell ref="AI23:AI29"/>
    <mergeCell ref="AJ23:AJ29"/>
    <mergeCell ref="AK23:AK29"/>
    <mergeCell ref="W23:W29"/>
    <mergeCell ref="X23:X29"/>
    <mergeCell ref="Y23:Y29"/>
    <mergeCell ref="Z23:Z29"/>
    <mergeCell ref="AA23:AA29"/>
    <mergeCell ref="AB23:AB29"/>
    <mergeCell ref="L23:L29"/>
    <mergeCell ref="M23:M29"/>
    <mergeCell ref="N23:N29"/>
    <mergeCell ref="O23:O29"/>
    <mergeCell ref="P23:P29"/>
    <mergeCell ref="Q23:Q29"/>
    <mergeCell ref="Q30:Q36"/>
    <mergeCell ref="W30:W36"/>
    <mergeCell ref="X30:X36"/>
    <mergeCell ref="AL23:AL29"/>
    <mergeCell ref="AM23:AM29"/>
    <mergeCell ref="AN23:AN29"/>
    <mergeCell ref="AC23:AC29"/>
    <mergeCell ref="AD23:AD29"/>
    <mergeCell ref="AE23:AE29"/>
    <mergeCell ref="AF23:AF29"/>
    <mergeCell ref="AG23:AG29"/>
    <mergeCell ref="AH23:AH29"/>
    <mergeCell ref="AN18:AN22"/>
    <mergeCell ref="B23:B29"/>
    <mergeCell ref="C23:C29"/>
    <mergeCell ref="E23:E29"/>
    <mergeCell ref="F23:F29"/>
    <mergeCell ref="G23:G29"/>
    <mergeCell ref="H23:H29"/>
    <mergeCell ref="I23:I29"/>
    <mergeCell ref="J23:J29"/>
    <mergeCell ref="K23:K29"/>
    <mergeCell ref="AH18:AH22"/>
    <mergeCell ref="AI18:AI22"/>
    <mergeCell ref="AJ18:AJ22"/>
    <mergeCell ref="AK18:AK22"/>
    <mergeCell ref="AL18:AL22"/>
    <mergeCell ref="AM18:AM22"/>
    <mergeCell ref="AB18:AB22"/>
    <mergeCell ref="AC18:AC22"/>
    <mergeCell ref="AD18:AD22"/>
    <mergeCell ref="AE18:AE22"/>
    <mergeCell ref="AF18:AF22"/>
    <mergeCell ref="AG18:AG22"/>
    <mergeCell ref="Q18:Q22"/>
    <mergeCell ref="W18:W22"/>
    <mergeCell ref="X18:X22"/>
    <mergeCell ref="Y18:Y22"/>
    <mergeCell ref="Z18:Z22"/>
    <mergeCell ref="AA18:AA22"/>
    <mergeCell ref="K18:K22"/>
    <mergeCell ref="L18:L22"/>
    <mergeCell ref="M18:M22"/>
    <mergeCell ref="N18:N22"/>
    <mergeCell ref="O18:O22"/>
    <mergeCell ref="P18:P22"/>
    <mergeCell ref="AM12:AM17"/>
    <mergeCell ref="AN12:AN17"/>
    <mergeCell ref="B18:B22"/>
    <mergeCell ref="C18:C22"/>
    <mergeCell ref="E18:E22"/>
    <mergeCell ref="F18:F22"/>
    <mergeCell ref="G18:G22"/>
    <mergeCell ref="H18:H22"/>
    <mergeCell ref="I18:I22"/>
    <mergeCell ref="J18:J22"/>
    <mergeCell ref="AG12:AG17"/>
    <mergeCell ref="AH12:AH17"/>
    <mergeCell ref="AI12:AI17"/>
    <mergeCell ref="AJ12:AJ17"/>
    <mergeCell ref="AK12:AK17"/>
    <mergeCell ref="AL12:AL17"/>
    <mergeCell ref="AA12:AA17"/>
    <mergeCell ref="AB12:AB17"/>
    <mergeCell ref="AC12:AC17"/>
    <mergeCell ref="AD12:AD17"/>
    <mergeCell ref="AE12:AE17"/>
    <mergeCell ref="AF12:AF17"/>
    <mergeCell ref="P12:P17"/>
    <mergeCell ref="Q12:Q17"/>
    <mergeCell ref="X12:X17"/>
    <mergeCell ref="Y12:Y17"/>
    <mergeCell ref="Z12:Z17"/>
    <mergeCell ref="J12:J17"/>
    <mergeCell ref="K12:K17"/>
    <mergeCell ref="L12:L17"/>
    <mergeCell ref="M12:M17"/>
    <mergeCell ref="N12:N17"/>
    <mergeCell ref="O12:O17"/>
    <mergeCell ref="B11:E11"/>
    <mergeCell ref="B12:B17"/>
    <mergeCell ref="C12:C17"/>
    <mergeCell ref="E12:E17"/>
    <mergeCell ref="F12:F17"/>
    <mergeCell ref="G12:G17"/>
    <mergeCell ref="H12:H17"/>
    <mergeCell ref="I12:I17"/>
    <mergeCell ref="W12:W17"/>
    <mergeCell ref="B1:AN7"/>
    <mergeCell ref="B9:D9"/>
    <mergeCell ref="F9:H9"/>
    <mergeCell ref="I9:M9"/>
    <mergeCell ref="O9:Q9"/>
    <mergeCell ref="T9:V9"/>
    <mergeCell ref="W9:Y9"/>
    <mergeCell ref="Z9:AB9"/>
    <mergeCell ref="AC9:AE9"/>
    <mergeCell ref="AF9:AH9"/>
    <mergeCell ref="AI9:AK9"/>
    <mergeCell ref="AL9:AN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Eliana Gomez Rodriguez</dc:creator>
  <cp:lastModifiedBy>PS. Eliana Gomez Rodriguez</cp:lastModifiedBy>
  <cp:lastPrinted>2022-03-23T21:46:50Z</cp:lastPrinted>
  <dcterms:created xsi:type="dcterms:W3CDTF">2022-03-14T19:24:01Z</dcterms:created>
  <dcterms:modified xsi:type="dcterms:W3CDTF">2022-03-28T14:09:45Z</dcterms:modified>
</cp:coreProperties>
</file>