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dnarvaez\Documents\dnarvaez\PROCESOS DE SELECCION\OFB-SASI-001-2019 ALQUILER DE COMPUTADORES\"/>
    </mc:Choice>
  </mc:AlternateContent>
  <xr:revisionPtr revIDLastSave="0" documentId="10_ncr:100000_{FD6643ED-107E-4868-9A63-2086AC4C670B}" xr6:coauthVersionLast="31" xr6:coauthVersionMax="31" xr10:uidLastSave="{00000000-0000-0000-0000-000000000000}"/>
  <bookViews>
    <workbookView xWindow="0" yWindow="0" windowWidth="20490" windowHeight="7545" xr2:uid="{00000000-000D-0000-FFFF-FFFF00000000}"/>
  </bookViews>
  <sheets>
    <sheet name="Hoja1" sheetId="1" r:id="rId1"/>
  </sheets>
  <definedNames>
    <definedName name="_xlnm.Print_Area" localSheetId="0">Hoja1!$A$1:$I$13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1" l="1"/>
  <c r="O8" i="1" s="1"/>
  <c r="F8" i="1"/>
  <c r="H8" i="1" s="1"/>
  <c r="I8" i="1" s="1"/>
  <c r="F7" i="1"/>
  <c r="H7" i="1" s="1"/>
  <c r="I7" i="1" s="1"/>
  <c r="F6" i="1"/>
  <c r="E7" i="1"/>
  <c r="E8" i="1"/>
  <c r="O6" i="1" l="1"/>
  <c r="O7" i="1"/>
  <c r="O12" i="1"/>
  <c r="G8" i="1"/>
  <c r="G7" i="1"/>
  <c r="H6" i="1"/>
  <c r="I6" i="1" s="1"/>
  <c r="G6" i="1"/>
  <c r="E6" i="1"/>
  <c r="I9" i="1" l="1"/>
  <c r="I11" i="1" s="1"/>
</calcChain>
</file>

<file path=xl/sharedStrings.xml><?xml version="1.0" encoding="utf-8"?>
<sst xmlns="http://schemas.openxmlformats.org/spreadsheetml/2006/main" count="26" uniqueCount="24">
  <si>
    <t>CANT</t>
  </si>
  <si>
    <t>DESCRIPCION</t>
  </si>
  <si>
    <t>TOTAL</t>
  </si>
  <si>
    <t>PROMEDIO</t>
  </si>
  <si>
    <t xml:space="preserve">VALOR TOTAL </t>
  </si>
  <si>
    <t>VALOR UNITARIO INCLUIDO IVA</t>
  </si>
  <si>
    <t>VALOR UNITARIO MENSUAL INCLUIDO IVA</t>
  </si>
  <si>
    <t>VALOR UNITARIO MENSUAL  INCLUIDO IVA</t>
  </si>
  <si>
    <t>RENTACOMPUTO</t>
  </si>
  <si>
    <t>EQUIPO ESCRITORIO CORE i 5: SMALL FORM FACTOR Procesador Core i5, Memoria RAM 8 GB, Disco Duro 500 GB, Red, DVD, Puertos USB, Windows 10 Pro, Office Standard 2016, Monitor LCD 21.5", Teclado y Mouse, Antivirus: kaspersky</t>
  </si>
  <si>
    <t>IMPRESORA MULTIFUNCIONAL MONOCROMATICA: HP 521 B/N, imprime hasta 21 ppm, Calidad de impresión Hasta 1200 x 1200 ppp, Velocidad 800 Mhz, ciclo mensual de hasta 5.000 páginas, escanea, Duplex, fotocopia, pantalla táctil color.</t>
  </si>
  <si>
    <t>VIDEO BEAM 2800 lúmenes ANSI</t>
  </si>
  <si>
    <t>A &amp; S COMPUTADORES</t>
  </si>
  <si>
    <t>ESTUDIO DE MECARDO</t>
  </si>
  <si>
    <t>Fecha: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</si>
  <si>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Servicio de arrendamiento de equipos tecnólogicos y perifericos (ETP) para la OFB</t>
    </r>
  </si>
  <si>
    <t>Plazo (en meses)</t>
  </si>
  <si>
    <t>Valor total</t>
  </si>
  <si>
    <t xml:space="preserve">servicios tecnologicos y perifericos </t>
  </si>
  <si>
    <t>sinfonica</t>
  </si>
  <si>
    <t>fomento</t>
  </si>
  <si>
    <t>funcionamiento</t>
  </si>
  <si>
    <t>JUAN CARLOS QUINTERO FIERRO</t>
  </si>
  <si>
    <t>OAPT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</si>
</sst>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&quot;$&quot;\ #,##0"/>
    <numFmt numFmtId="167" formatCode="_-&quot;$&quot;\ * #,##0.00_-;\-&quot;$&quot;\ * #,##0.00_-;_-&quot;$&quot;\ 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indexed="8"/>
      <name val="Arial"/>
      <family val="2"/>
    </font>
    <font>
      <sz val="11"/>
      <color theme="1" tint="4.9989318521683403E-2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5" fillId="0" borderId="0" xfId="0" applyFont="1"/>
    <xf numFmtId="0" fontId="5" fillId="0" borderId="7" xfId="0" applyFont="1" applyBorder="1" applyAlignment="1">
      <alignment horizontal="center" vertical="center"/>
    </xf>
    <xf numFmtId="166" fontId="4" fillId="3" borderId="7" xfId="1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166" fontId="0" fillId="0" borderId="0" xfId="0" applyNumberFormat="1"/>
    <xf numFmtId="0" fontId="0" fillId="0" borderId="0" xfId="0" applyAlignment="1">
      <alignment vertical="center"/>
    </xf>
    <xf numFmtId="166" fontId="4" fillId="3" borderId="10" xfId="1" applyNumberFormat="1" applyFont="1" applyFill="1" applyBorder="1" applyAlignment="1">
      <alignment vertical="center"/>
    </xf>
    <xf numFmtId="166" fontId="4" fillId="3" borderId="7" xfId="1" applyNumberFormat="1" applyFont="1" applyFill="1" applyBorder="1" applyAlignment="1">
      <alignment vertical="center"/>
    </xf>
    <xf numFmtId="166" fontId="4" fillId="3" borderId="11" xfId="1" applyNumberFormat="1" applyFont="1" applyFill="1" applyBorder="1" applyAlignment="1">
      <alignment vertical="center"/>
    </xf>
    <xf numFmtId="166" fontId="0" fillId="0" borderId="7" xfId="0" applyNumberFormat="1" applyBorder="1" applyAlignment="1">
      <alignment horizontal="center" vertical="center"/>
    </xf>
    <xf numFmtId="164" fontId="0" fillId="0" borderId="7" xfId="2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164" fontId="0" fillId="0" borderId="4" xfId="2" applyFont="1" applyBorder="1" applyAlignment="1"/>
    <xf numFmtId="0" fontId="0" fillId="0" borderId="13" xfId="0" applyBorder="1" applyAlignment="1">
      <alignment vertical="center"/>
    </xf>
    <xf numFmtId="0" fontId="0" fillId="0" borderId="15" xfId="0" applyBorder="1"/>
    <xf numFmtId="164" fontId="0" fillId="0" borderId="16" xfId="0" applyNumberFormat="1" applyBorder="1"/>
    <xf numFmtId="0" fontId="0" fillId="0" borderId="14" xfId="0" applyBorder="1" applyAlignment="1">
      <alignment horizontal="center"/>
    </xf>
    <xf numFmtId="167" fontId="0" fillId="0" borderId="0" xfId="0" applyNumberFormat="1"/>
    <xf numFmtId="41" fontId="0" fillId="0" borderId="0" xfId="3" applyFont="1"/>
    <xf numFmtId="41" fontId="0" fillId="0" borderId="0" xfId="0" applyNumberFormat="1"/>
    <xf numFmtId="164" fontId="0" fillId="0" borderId="17" xfId="2" applyFont="1" applyBorder="1"/>
    <xf numFmtId="0" fontId="0" fillId="0" borderId="17" xfId="0" applyBorder="1"/>
    <xf numFmtId="0" fontId="5" fillId="0" borderId="17" xfId="0" applyFont="1" applyBorder="1"/>
    <xf numFmtId="10" fontId="0" fillId="0" borderId="0" xfId="4" applyNumberFormat="1" applyFont="1"/>
    <xf numFmtId="0" fontId="5" fillId="0" borderId="13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justify" wrapText="1"/>
    </xf>
    <xf numFmtId="0" fontId="3" fillId="0" borderId="9" xfId="0" applyFont="1" applyFill="1" applyBorder="1" applyAlignment="1">
      <alignment vertical="justify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</cellXfs>
  <cellStyles count="5">
    <cellStyle name="Millares [0]" xfId="3" builtinId="6"/>
    <cellStyle name="Moneda" xfId="1" builtinId="4"/>
    <cellStyle name="Moneda [0]" xfId="2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4"/>
  <sheetViews>
    <sheetView tabSelected="1" zoomScaleNormal="100" workbookViewId="0">
      <selection activeCell="F6" sqref="F6"/>
    </sheetView>
  </sheetViews>
  <sheetFormatPr baseColWidth="10" defaultRowHeight="15" x14ac:dyDescent="0.25"/>
  <cols>
    <col min="1" max="1" width="7.85546875" customWidth="1"/>
    <col min="3" max="3" width="38" customWidth="1"/>
    <col min="4" max="4" width="17" customWidth="1"/>
    <col min="5" max="5" width="17.7109375" customWidth="1"/>
    <col min="6" max="6" width="19.7109375" customWidth="1"/>
    <col min="7" max="7" width="20.140625" customWidth="1"/>
    <col min="8" max="8" width="16.140625" customWidth="1"/>
    <col min="9" max="9" width="15.28515625" customWidth="1"/>
    <col min="13" max="13" width="14" bestFit="1" customWidth="1"/>
    <col min="14" max="14" width="16.7109375" bestFit="1" customWidth="1"/>
    <col min="17" max="17" width="12.5703125" bestFit="1" customWidth="1"/>
  </cols>
  <sheetData>
    <row r="1" spans="1:17" x14ac:dyDescent="0.25">
      <c r="A1" s="29" t="s">
        <v>13</v>
      </c>
      <c r="B1" s="30"/>
      <c r="C1" s="30"/>
      <c r="D1" s="30"/>
      <c r="E1" s="30"/>
      <c r="F1" s="30"/>
      <c r="G1" s="30"/>
      <c r="H1" s="30"/>
      <c r="I1" s="31"/>
    </row>
    <row r="2" spans="1:17" ht="15.75" thickBot="1" x14ac:dyDescent="0.3">
      <c r="A2" s="32" t="s">
        <v>15</v>
      </c>
      <c r="B2" s="33"/>
      <c r="C2" s="33"/>
      <c r="D2" s="33"/>
      <c r="E2" s="33"/>
      <c r="F2" s="33"/>
      <c r="G2" s="33"/>
      <c r="H2" s="33"/>
      <c r="I2" s="34"/>
    </row>
    <row r="3" spans="1:17" ht="15.75" thickBot="1" x14ac:dyDescent="0.3">
      <c r="H3" s="1" t="s">
        <v>14</v>
      </c>
      <c r="I3" s="16">
        <v>43468</v>
      </c>
    </row>
    <row r="4" spans="1:17" ht="35.25" customHeight="1" thickBot="1" x14ac:dyDescent="0.3">
      <c r="A4" s="40" t="s">
        <v>0</v>
      </c>
      <c r="B4" s="40" t="s">
        <v>1</v>
      </c>
      <c r="C4" s="42"/>
      <c r="D4" s="38" t="s">
        <v>8</v>
      </c>
      <c r="E4" s="39"/>
      <c r="F4" s="38" t="s">
        <v>12</v>
      </c>
      <c r="G4" s="39"/>
      <c r="H4" s="38" t="s">
        <v>3</v>
      </c>
      <c r="I4" s="39"/>
    </row>
    <row r="5" spans="1:17" ht="46.5" customHeight="1" thickBot="1" x14ac:dyDescent="0.3">
      <c r="A5" s="41"/>
      <c r="B5" s="41"/>
      <c r="C5" s="43"/>
      <c r="D5" s="12" t="s">
        <v>6</v>
      </c>
      <c r="E5" s="13" t="s">
        <v>4</v>
      </c>
      <c r="F5" s="12" t="s">
        <v>7</v>
      </c>
      <c r="G5" s="14" t="s">
        <v>4</v>
      </c>
      <c r="H5" s="4" t="s">
        <v>5</v>
      </c>
      <c r="I5" s="4" t="s">
        <v>4</v>
      </c>
      <c r="M5" t="s">
        <v>18</v>
      </c>
      <c r="Q5" s="23"/>
    </row>
    <row r="6" spans="1:17" ht="72.75" customHeight="1" thickBot="1" x14ac:dyDescent="0.3">
      <c r="A6" s="2">
        <v>58</v>
      </c>
      <c r="B6" s="44" t="s">
        <v>9</v>
      </c>
      <c r="C6" s="45"/>
      <c r="D6" s="3">
        <v>199920</v>
      </c>
      <c r="E6" s="7">
        <f>D6*A6</f>
        <v>11595360</v>
      </c>
      <c r="F6" s="8">
        <f>193000*1.19</f>
        <v>229670</v>
      </c>
      <c r="G6" s="9">
        <f>F6*A6</f>
        <v>13320860</v>
      </c>
      <c r="H6" s="10">
        <f>ROUND((AVERAGE(D6,F6)),0)</f>
        <v>214795</v>
      </c>
      <c r="I6" s="11">
        <f>H6*A6</f>
        <v>12458110</v>
      </c>
      <c r="M6" t="s">
        <v>20</v>
      </c>
      <c r="N6" s="23">
        <v>35000000</v>
      </c>
      <c r="O6" s="28">
        <f>+N6/N12</f>
        <v>0.29503668633676255</v>
      </c>
    </row>
    <row r="7" spans="1:17" ht="93" customHeight="1" thickBot="1" x14ac:dyDescent="0.3">
      <c r="A7" s="2">
        <v>1</v>
      </c>
      <c r="B7" s="44" t="s">
        <v>10</v>
      </c>
      <c r="C7" s="45"/>
      <c r="D7" s="3">
        <v>517650</v>
      </c>
      <c r="E7" s="7">
        <f>D7*A7</f>
        <v>517650</v>
      </c>
      <c r="F7" s="8">
        <f>355000*1.19</f>
        <v>422450</v>
      </c>
      <c r="G7" s="9">
        <f>F7*A7</f>
        <v>422450</v>
      </c>
      <c r="H7" s="10">
        <f>ROUND((AVERAGE(D7,F7)),0)</f>
        <v>470050</v>
      </c>
      <c r="I7" s="11">
        <f>H7*A7</f>
        <v>470050</v>
      </c>
      <c r="M7" t="s">
        <v>19</v>
      </c>
      <c r="N7" s="23">
        <v>37229315</v>
      </c>
      <c r="O7" s="28">
        <f>+N7/N12</f>
        <v>0.31382896377678654</v>
      </c>
    </row>
    <row r="8" spans="1:17" ht="46.5" customHeight="1" thickBot="1" x14ac:dyDescent="0.3">
      <c r="A8" s="2">
        <v>1</v>
      </c>
      <c r="B8" s="46" t="s">
        <v>11</v>
      </c>
      <c r="C8" s="47"/>
      <c r="D8" s="3">
        <v>238000</v>
      </c>
      <c r="E8" s="7">
        <f>D8*A8</f>
        <v>238000</v>
      </c>
      <c r="F8" s="8">
        <f>225000*1.19</f>
        <v>267750</v>
      </c>
      <c r="G8" s="9">
        <f>F8*A8</f>
        <v>267750</v>
      </c>
      <c r="H8" s="10">
        <f>ROUND((AVERAGE(D8,F8)),0)</f>
        <v>252875</v>
      </c>
      <c r="I8" s="11">
        <f>H8*A8</f>
        <v>252875</v>
      </c>
      <c r="M8" t="s">
        <v>21</v>
      </c>
      <c r="N8" s="23">
        <v>46400000</v>
      </c>
      <c r="O8" s="28">
        <f>+N8/N12</f>
        <v>0.3911343498864509</v>
      </c>
    </row>
    <row r="9" spans="1:17" ht="15.75" thickBot="1" x14ac:dyDescent="0.3">
      <c r="A9" s="35" t="s">
        <v>2</v>
      </c>
      <c r="B9" s="36"/>
      <c r="C9" s="36"/>
      <c r="D9" s="36"/>
      <c r="E9" s="36"/>
      <c r="F9" s="36"/>
      <c r="G9" s="36"/>
      <c r="H9" s="37"/>
      <c r="I9" s="17">
        <f>SUM(I6:I8)</f>
        <v>13181035</v>
      </c>
      <c r="K9" s="24"/>
      <c r="O9" s="28"/>
    </row>
    <row r="10" spans="1:17" x14ac:dyDescent="0.25">
      <c r="A10" s="6"/>
      <c r="B10" s="6"/>
      <c r="C10" s="6"/>
      <c r="D10" s="6"/>
      <c r="E10" s="6"/>
      <c r="F10" s="6"/>
      <c r="G10" s="6"/>
      <c r="H10" s="18" t="s">
        <v>16</v>
      </c>
      <c r="I10" s="21">
        <v>9</v>
      </c>
      <c r="O10" s="28"/>
    </row>
    <row r="11" spans="1:17" ht="15.75" thickBot="1" x14ac:dyDescent="0.3">
      <c r="A11" s="25"/>
      <c r="B11" s="26"/>
      <c r="C11" s="27"/>
      <c r="H11" s="19" t="s">
        <v>17</v>
      </c>
      <c r="I11" s="20">
        <f>+I10*I9</f>
        <v>118629315</v>
      </c>
      <c r="N11" s="24"/>
    </row>
    <row r="12" spans="1:17" x14ac:dyDescent="0.25">
      <c r="A12" t="s">
        <v>22</v>
      </c>
      <c r="B12" s="5"/>
      <c r="N12" s="22">
        <f>SUM(N6:N11)</f>
        <v>118629315</v>
      </c>
      <c r="O12" s="28">
        <f>SUM(O6:O10)</f>
        <v>1</v>
      </c>
    </row>
    <row r="13" spans="1:17" x14ac:dyDescent="0.25">
      <c r="A13" t="s">
        <v>23</v>
      </c>
      <c r="B13" s="5"/>
    </row>
    <row r="14" spans="1:17" x14ac:dyDescent="0.25">
      <c r="I14" s="15"/>
    </row>
  </sheetData>
  <mergeCells count="11">
    <mergeCell ref="A1:I1"/>
    <mergeCell ref="A2:I2"/>
    <mergeCell ref="A9:H9"/>
    <mergeCell ref="H4:I4"/>
    <mergeCell ref="A4:A5"/>
    <mergeCell ref="B4:C5"/>
    <mergeCell ref="F4:G4"/>
    <mergeCell ref="D4:E4"/>
    <mergeCell ref="B6:C6"/>
    <mergeCell ref="B8:C8"/>
    <mergeCell ref="B7:C7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Andres Restrepo Mendez</dc:creator>
  <cp:lastModifiedBy>Danna Katherine Narvaez Cortes</cp:lastModifiedBy>
  <cp:lastPrinted>2019-01-03T14:26:48Z</cp:lastPrinted>
  <dcterms:created xsi:type="dcterms:W3CDTF">2018-05-24T22:34:13Z</dcterms:created>
  <dcterms:modified xsi:type="dcterms:W3CDTF">2019-01-04T22:01:55Z</dcterms:modified>
</cp:coreProperties>
</file>