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rojas/Documents/USPEC 2022/CONTRACTUAL/MODIFICACION PTAR PTAB N. 2/"/>
    </mc:Choice>
  </mc:AlternateContent>
  <xr:revisionPtr revIDLastSave="0" documentId="8_{D269BAAF-52E5-B041-A057-2727C9A7AA68}" xr6:coauthVersionLast="37" xr6:coauthVersionMax="37" xr10:uidLastSave="{00000000-0000-0000-0000-000000000000}"/>
  <bookViews>
    <workbookView xWindow="0" yWindow="500" windowWidth="20500" windowHeight="7760" xr2:uid="{00000000-000D-0000-FFFF-FFFF00000000}"/>
  </bookViews>
  <sheets>
    <sheet name="Hoja1" sheetId="1" r:id="rId1"/>
  </sheets>
  <definedNames>
    <definedName name="_xlnm._FilterDatabase" localSheetId="0" hidden="1">Hoja1!$A$1:$G$36</definedName>
  </definedNames>
  <calcPr calcId="179021" iterate="1" iterateCount="5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2" i="1"/>
  <c r="F35" i="1"/>
  <c r="F3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G34" i="1"/>
  <c r="G36" i="1" s="1"/>
  <c r="E34" i="1"/>
  <c r="E36" i="1" s="1"/>
  <c r="F34" i="1" l="1"/>
  <c r="F36" i="1" s="1"/>
  <c r="G39" i="1" l="1"/>
  <c r="F39" i="1" s="1"/>
</calcChain>
</file>

<file path=xl/sharedStrings.xml><?xml version="1.0" encoding="utf-8"?>
<sst xmlns="http://schemas.openxmlformats.org/spreadsheetml/2006/main" count="106" uniqueCount="70">
  <si>
    <t>Nº</t>
  </si>
  <si>
    <t>ESTABLECIMIENTO</t>
  </si>
  <si>
    <t>REGIONAL</t>
  </si>
  <si>
    <t>EPMSC LETICIA</t>
  </si>
  <si>
    <t>CENTRAL</t>
  </si>
  <si>
    <t>Amazonas</t>
  </si>
  <si>
    <t>CAMIS ACACÍAS</t>
  </si>
  <si>
    <t>Meta</t>
  </si>
  <si>
    <t>CCP METROPOLITANO COCUC</t>
  </si>
  <si>
    <t>ORIENTE</t>
  </si>
  <si>
    <t>Norte de Santander</t>
  </si>
  <si>
    <t>COJAM JAMUNDÍ</t>
  </si>
  <si>
    <t>OCCIDENTE</t>
  </si>
  <si>
    <t>Valle del Cauca</t>
  </si>
  <si>
    <t>EP LA ESPERANZA GUADUAS</t>
  </si>
  <si>
    <t>Cundinamarca</t>
  </si>
  <si>
    <t>EP LAS HELICONIAS FLORENCIA</t>
  </si>
  <si>
    <t>Caquetá</t>
  </si>
  <si>
    <t>EP PUERTO TRIUNFO EL PESEBRE</t>
  </si>
  <si>
    <t>NORESTE</t>
  </si>
  <si>
    <t>Antioquia</t>
  </si>
  <si>
    <t>EPAMS CAS CÓMBITA</t>
  </si>
  <si>
    <t>Boyacá</t>
  </si>
  <si>
    <t>EPAMS CAS VALLEDUPAR</t>
  </si>
  <si>
    <t>NORTE</t>
  </si>
  <si>
    <t>Cesar</t>
  </si>
  <si>
    <t>EPAMS GIRÓN</t>
  </si>
  <si>
    <t>Santander</t>
  </si>
  <si>
    <t>EPAMS PC ERE LA DORADA</t>
  </si>
  <si>
    <t>VIEJO CALDAS</t>
  </si>
  <si>
    <t>Caldas</t>
  </si>
  <si>
    <t>EPAMSCAS POPAYÁN</t>
  </si>
  <si>
    <t>Cauca</t>
  </si>
  <si>
    <t>EPC NEIVA</t>
  </si>
  <si>
    <t>Huila</t>
  </si>
  <si>
    <t>EPC YOPAL</t>
  </si>
  <si>
    <t>Casanare</t>
  </si>
  <si>
    <t>EPMSC ACACÍAS</t>
  </si>
  <si>
    <t>EPMSC APARTADÓ</t>
  </si>
  <si>
    <t>EPMSC CALARCÁ</t>
  </si>
  <si>
    <t>Quindío</t>
  </si>
  <si>
    <t>EPMSC CHIQUINQUIRÁ</t>
  </si>
  <si>
    <t>EPMSC IPIALES</t>
  </si>
  <si>
    <t>Nariño</t>
  </si>
  <si>
    <t>EPMSC ISTMINA</t>
  </si>
  <si>
    <t>NOROESTE</t>
  </si>
  <si>
    <t>Chocó</t>
  </si>
  <si>
    <t>EPMSC LA PLATA</t>
  </si>
  <si>
    <t>EPMSC MAGANGUÉ</t>
  </si>
  <si>
    <t>Bolívar</t>
  </si>
  <si>
    <t>EPMSC MONIQUIRÁ</t>
  </si>
  <si>
    <t>EPMSC QUIBDÓ</t>
  </si>
  <si>
    <t>EPMSC SAN ANDRÉS</t>
  </si>
  <si>
    <t>San Andrés</t>
  </si>
  <si>
    <t>EPMSC SANTA MARTA</t>
  </si>
  <si>
    <t>Magdalena</t>
  </si>
  <si>
    <t>EPMSC SANTA ROSA DE VITERBO</t>
  </si>
  <si>
    <t>EPMSC SOCORRO</t>
  </si>
  <si>
    <t>EPMSC TIERRALTA</t>
  </si>
  <si>
    <t>Córdoba</t>
  </si>
  <si>
    <t>EPMSC TUMACO</t>
  </si>
  <si>
    <t>EPMSC VÉLEZ</t>
  </si>
  <si>
    <t>RM BUCARAMANGA</t>
  </si>
  <si>
    <t>TOTAL RECURSOS REGIONALIZADOS</t>
  </si>
  <si>
    <t>BOLSA AGOTABLE DE EMERGENCIAS</t>
  </si>
  <si>
    <t>VALOR TOTAL DEL CONTRATO</t>
  </si>
  <si>
    <t>DEPARTAMENTO</t>
  </si>
  <si>
    <t>VALOR INICIAL PI 2022</t>
  </si>
  <si>
    <t>VALOR ASIGNADO CTO 003-2022</t>
  </si>
  <si>
    <t>ADICION Y PRORROGA CTO 003-2022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</si>
</sst>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6" xfId="1" applyFont="1" applyBorder="1"/>
    <xf numFmtId="164" fontId="2" fillId="2" borderId="7" xfId="0" applyNumberFormat="1" applyFont="1" applyFill="1" applyBorder="1"/>
    <xf numFmtId="164" fontId="2" fillId="3" borderId="6" xfId="0" applyNumberFormat="1" applyFont="1" applyFill="1" applyBorder="1"/>
    <xf numFmtId="164" fontId="2" fillId="4" borderId="6" xfId="0" applyNumberFormat="1" applyFont="1" applyFill="1" applyBorder="1"/>
    <xf numFmtId="164" fontId="2" fillId="3" borderId="11" xfId="0" applyNumberFormat="1" applyFont="1" applyFill="1" applyBorder="1"/>
    <xf numFmtId="164" fontId="2" fillId="2" borderId="0" xfId="0" applyNumberFormat="1" applyFont="1" applyFill="1" applyBorder="1"/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4" borderId="0" xfId="0" applyFill="1"/>
    <xf numFmtId="0" fontId="3" fillId="5" borderId="5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164" fontId="3" fillId="5" borderId="6" xfId="1" applyFont="1" applyFill="1" applyBorder="1"/>
    <xf numFmtId="0" fontId="0" fillId="5" borderId="0" xfId="0" applyFill="1"/>
    <xf numFmtId="164" fontId="2" fillId="0" borderId="6" xfId="1" applyFont="1" applyBorder="1"/>
    <xf numFmtId="164" fontId="2" fillId="5" borderId="6" xfId="1" applyFont="1" applyFill="1" applyBorder="1"/>
    <xf numFmtId="0" fontId="4" fillId="0" borderId="0" xfId="0" applyFont="1"/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zoomScale="150" zoomScaleNormal="150" workbookViewId="0">
      <pane ySplit="1" topLeftCell="A33" activePane="bottomLeft" state="frozen"/>
      <selection activeCell="E1" sqref="E1"/>
      <selection pane="bottomLeft" activeCell="F36" sqref="F36"/>
    </sheetView>
  </sheetViews>
  <sheetFormatPr baseColWidth="10" defaultRowHeight="15" x14ac:dyDescent="0.2"/>
  <cols>
    <col min="1" max="1" width="2.1640625" bestFit="1" customWidth="1"/>
    <col min="2" max="2" width="20.1640625" bestFit="1" customWidth="1"/>
    <col min="3" max="3" width="8.33203125" bestFit="1" customWidth="1"/>
    <col min="4" max="4" width="10.5" bestFit="1" customWidth="1"/>
    <col min="5" max="5" width="14.83203125" customWidth="1"/>
    <col min="6" max="6" width="14.83203125" style="23" customWidth="1"/>
    <col min="7" max="7" width="19.1640625" bestFit="1" customWidth="1"/>
  </cols>
  <sheetData>
    <row r="1" spans="1:7" s="15" customFormat="1" ht="23.5" customHeight="1" x14ac:dyDescent="0.2">
      <c r="A1" s="10" t="s">
        <v>0</v>
      </c>
      <c r="B1" s="11" t="s">
        <v>1</v>
      </c>
      <c r="C1" s="11" t="s">
        <v>2</v>
      </c>
      <c r="D1" s="11" t="s">
        <v>66</v>
      </c>
      <c r="E1" s="12" t="s">
        <v>68</v>
      </c>
      <c r="F1" s="13" t="s">
        <v>69</v>
      </c>
      <c r="G1" s="14" t="s">
        <v>67</v>
      </c>
    </row>
    <row r="2" spans="1:7" x14ac:dyDescent="0.2">
      <c r="A2" s="1">
        <v>1</v>
      </c>
      <c r="B2" s="2" t="s">
        <v>3</v>
      </c>
      <c r="C2" s="2" t="s">
        <v>4</v>
      </c>
      <c r="D2" s="3" t="s">
        <v>5</v>
      </c>
      <c r="E2" s="4">
        <v>85000000</v>
      </c>
      <c r="F2" s="21">
        <f>E2/2</f>
        <v>42500000</v>
      </c>
      <c r="G2" s="4">
        <v>504806958</v>
      </c>
    </row>
    <row r="3" spans="1:7" x14ac:dyDescent="0.2">
      <c r="A3" s="1">
        <v>2</v>
      </c>
      <c r="B3" s="2" t="s">
        <v>6</v>
      </c>
      <c r="C3" s="2" t="s">
        <v>4</v>
      </c>
      <c r="D3" s="3" t="s">
        <v>7</v>
      </c>
      <c r="E3" s="4">
        <v>280000000</v>
      </c>
      <c r="F3" s="21">
        <f t="shared" ref="F3:F33" si="0">E3/2</f>
        <v>140000000</v>
      </c>
      <c r="G3" s="4">
        <v>1213335721</v>
      </c>
    </row>
    <row r="4" spans="1:7" s="20" customFormat="1" ht="24" x14ac:dyDescent="0.2">
      <c r="A4" s="16">
        <v>3</v>
      </c>
      <c r="B4" s="17" t="s">
        <v>8</v>
      </c>
      <c r="C4" s="17" t="s">
        <v>9</v>
      </c>
      <c r="D4" s="17" t="s">
        <v>10</v>
      </c>
      <c r="E4" s="19">
        <v>112000000</v>
      </c>
      <c r="F4" s="22">
        <f>E4/2</f>
        <v>56000000</v>
      </c>
      <c r="G4" s="19">
        <v>404445240</v>
      </c>
    </row>
    <row r="5" spans="1:7" x14ac:dyDescent="0.2">
      <c r="A5" s="1">
        <v>4</v>
      </c>
      <c r="B5" s="2" t="s">
        <v>11</v>
      </c>
      <c r="C5" s="2" t="s">
        <v>12</v>
      </c>
      <c r="D5" s="2" t="s">
        <v>13</v>
      </c>
      <c r="E5" s="4">
        <v>310000000</v>
      </c>
      <c r="F5" s="21">
        <f t="shared" si="0"/>
        <v>155000000</v>
      </c>
      <c r="G5" s="4">
        <v>950470071</v>
      </c>
    </row>
    <row r="6" spans="1:7" x14ac:dyDescent="0.2">
      <c r="A6" s="1">
        <v>5</v>
      </c>
      <c r="B6" s="2" t="s">
        <v>14</v>
      </c>
      <c r="C6" s="2" t="s">
        <v>4</v>
      </c>
      <c r="D6" s="3" t="s">
        <v>15</v>
      </c>
      <c r="E6" s="4">
        <v>300000000</v>
      </c>
      <c r="F6" s="21">
        <f t="shared" si="0"/>
        <v>150000000</v>
      </c>
      <c r="G6" s="4">
        <v>1209181697</v>
      </c>
    </row>
    <row r="7" spans="1:7" x14ac:dyDescent="0.2">
      <c r="A7" s="1">
        <v>6</v>
      </c>
      <c r="B7" s="2" t="s">
        <v>16</v>
      </c>
      <c r="C7" s="2" t="s">
        <v>4</v>
      </c>
      <c r="D7" s="3" t="s">
        <v>17</v>
      </c>
      <c r="E7" s="4">
        <v>135000000</v>
      </c>
      <c r="F7" s="21">
        <f t="shared" si="0"/>
        <v>67500000</v>
      </c>
      <c r="G7" s="4">
        <v>485942031</v>
      </c>
    </row>
    <row r="8" spans="1:7" x14ac:dyDescent="0.2">
      <c r="A8" s="1">
        <v>7</v>
      </c>
      <c r="B8" s="2" t="s">
        <v>18</v>
      </c>
      <c r="C8" s="2" t="s">
        <v>19</v>
      </c>
      <c r="D8" s="3" t="s">
        <v>20</v>
      </c>
      <c r="E8" s="4">
        <v>275000000</v>
      </c>
      <c r="F8" s="21">
        <f t="shared" si="0"/>
        <v>137500000</v>
      </c>
      <c r="G8" s="4">
        <v>723525120</v>
      </c>
    </row>
    <row r="9" spans="1:7" x14ac:dyDescent="0.2">
      <c r="A9" s="1">
        <v>8</v>
      </c>
      <c r="B9" s="2" t="s">
        <v>21</v>
      </c>
      <c r="C9" s="2" t="s">
        <v>4</v>
      </c>
      <c r="D9" s="3" t="s">
        <v>22</v>
      </c>
      <c r="E9" s="4">
        <v>435000000</v>
      </c>
      <c r="F9" s="21">
        <f t="shared" si="0"/>
        <v>217500000</v>
      </c>
      <c r="G9" s="4">
        <v>1501562466</v>
      </c>
    </row>
    <row r="10" spans="1:7" x14ac:dyDescent="0.2">
      <c r="A10" s="1">
        <v>9</v>
      </c>
      <c r="B10" s="2" t="s">
        <v>23</v>
      </c>
      <c r="C10" s="2" t="s">
        <v>24</v>
      </c>
      <c r="D10" s="3" t="s">
        <v>25</v>
      </c>
      <c r="E10" s="4">
        <v>176000000</v>
      </c>
      <c r="F10" s="21">
        <f t="shared" si="0"/>
        <v>88000000</v>
      </c>
      <c r="G10" s="4">
        <v>905453595</v>
      </c>
    </row>
    <row r="11" spans="1:7" x14ac:dyDescent="0.2">
      <c r="A11" s="1">
        <v>10</v>
      </c>
      <c r="B11" s="2" t="s">
        <v>26</v>
      </c>
      <c r="C11" s="2" t="s">
        <v>9</v>
      </c>
      <c r="D11" s="3" t="s">
        <v>27</v>
      </c>
      <c r="E11" s="4">
        <v>190000000</v>
      </c>
      <c r="F11" s="21">
        <f t="shared" si="0"/>
        <v>95000000</v>
      </c>
      <c r="G11" s="4">
        <v>969785525</v>
      </c>
    </row>
    <row r="12" spans="1:7" ht="24" x14ac:dyDescent="0.2">
      <c r="A12" s="1">
        <v>11</v>
      </c>
      <c r="B12" s="2" t="s">
        <v>28</v>
      </c>
      <c r="C12" s="2" t="s">
        <v>29</v>
      </c>
      <c r="D12" s="3" t="s">
        <v>30</v>
      </c>
      <c r="E12" s="4">
        <v>126000000</v>
      </c>
      <c r="F12" s="21">
        <f t="shared" si="0"/>
        <v>63000000</v>
      </c>
      <c r="G12" s="4">
        <v>906771685</v>
      </c>
    </row>
    <row r="13" spans="1:7" x14ac:dyDescent="0.2">
      <c r="A13" s="1">
        <v>12</v>
      </c>
      <c r="B13" s="2" t="s">
        <v>31</v>
      </c>
      <c r="C13" s="2" t="s">
        <v>12</v>
      </c>
      <c r="D13" s="3" t="s">
        <v>32</v>
      </c>
      <c r="E13" s="4">
        <v>170000000</v>
      </c>
      <c r="F13" s="21">
        <f t="shared" si="0"/>
        <v>85000000</v>
      </c>
      <c r="G13" s="4">
        <v>773371657</v>
      </c>
    </row>
    <row r="14" spans="1:7" s="20" customFormat="1" x14ac:dyDescent="0.2">
      <c r="A14" s="16">
        <v>13</v>
      </c>
      <c r="B14" s="17" t="s">
        <v>33</v>
      </c>
      <c r="C14" s="17" t="s">
        <v>4</v>
      </c>
      <c r="D14" s="18" t="s">
        <v>34</v>
      </c>
      <c r="E14" s="19">
        <v>137000000</v>
      </c>
      <c r="F14" s="22">
        <f t="shared" si="0"/>
        <v>68500000</v>
      </c>
      <c r="G14" s="19">
        <v>1213335721</v>
      </c>
    </row>
    <row r="15" spans="1:7" x14ac:dyDescent="0.2">
      <c r="A15" s="1">
        <v>14</v>
      </c>
      <c r="B15" s="2" t="s">
        <v>35</v>
      </c>
      <c r="C15" s="2" t="s">
        <v>4</v>
      </c>
      <c r="D15" s="3" t="s">
        <v>36</v>
      </c>
      <c r="E15" s="4">
        <v>200000000</v>
      </c>
      <c r="F15" s="21">
        <f t="shared" si="0"/>
        <v>100000000</v>
      </c>
      <c r="G15" s="4">
        <v>1173878109</v>
      </c>
    </row>
    <row r="16" spans="1:7" s="20" customFormat="1" x14ac:dyDescent="0.2">
      <c r="A16" s="16">
        <v>15</v>
      </c>
      <c r="B16" s="17" t="s">
        <v>37</v>
      </c>
      <c r="C16" s="17" t="s">
        <v>4</v>
      </c>
      <c r="D16" s="18" t="s">
        <v>7</v>
      </c>
      <c r="E16" s="19">
        <v>200000000</v>
      </c>
      <c r="F16" s="22">
        <f t="shared" si="0"/>
        <v>100000000</v>
      </c>
      <c r="G16" s="19">
        <v>808890480</v>
      </c>
    </row>
    <row r="17" spans="1:7" x14ac:dyDescent="0.2">
      <c r="A17" s="1">
        <v>16</v>
      </c>
      <c r="B17" s="2" t="s">
        <v>38</v>
      </c>
      <c r="C17" s="2" t="s">
        <v>19</v>
      </c>
      <c r="D17" s="3" t="s">
        <v>20</v>
      </c>
      <c r="E17" s="4">
        <v>150000000</v>
      </c>
      <c r="F17" s="21">
        <f t="shared" si="0"/>
        <v>75000000</v>
      </c>
      <c r="G17" s="4">
        <v>808890480</v>
      </c>
    </row>
    <row r="18" spans="1:7" ht="24" x14ac:dyDescent="0.2">
      <c r="A18" s="1">
        <v>17</v>
      </c>
      <c r="B18" s="2" t="s">
        <v>39</v>
      </c>
      <c r="C18" s="2" t="s">
        <v>29</v>
      </c>
      <c r="D18" s="3" t="s">
        <v>40</v>
      </c>
      <c r="E18" s="4">
        <v>115000000</v>
      </c>
      <c r="F18" s="21">
        <f t="shared" si="0"/>
        <v>57500000</v>
      </c>
      <c r="G18" s="4">
        <v>404445240</v>
      </c>
    </row>
    <row r="19" spans="1:7" x14ac:dyDescent="0.2">
      <c r="A19" s="1">
        <v>18</v>
      </c>
      <c r="B19" s="2" t="s">
        <v>41</v>
      </c>
      <c r="C19" s="2" t="s">
        <v>4</v>
      </c>
      <c r="D19" s="3" t="s">
        <v>22</v>
      </c>
      <c r="E19" s="4">
        <v>90000000</v>
      </c>
      <c r="F19" s="21">
        <f t="shared" si="0"/>
        <v>45000000</v>
      </c>
      <c r="G19" s="4">
        <v>279140127</v>
      </c>
    </row>
    <row r="20" spans="1:7" x14ac:dyDescent="0.2">
      <c r="A20" s="1">
        <v>19</v>
      </c>
      <c r="B20" s="2" t="s">
        <v>42</v>
      </c>
      <c r="C20" s="2" t="s">
        <v>12</v>
      </c>
      <c r="D20" s="2" t="s">
        <v>43</v>
      </c>
      <c r="E20" s="4">
        <v>145000000</v>
      </c>
      <c r="F20" s="21">
        <f t="shared" si="0"/>
        <v>72500000</v>
      </c>
      <c r="G20" s="4">
        <v>559745969</v>
      </c>
    </row>
    <row r="21" spans="1:7" x14ac:dyDescent="0.2">
      <c r="A21" s="1">
        <v>20</v>
      </c>
      <c r="B21" s="2" t="s">
        <v>44</v>
      </c>
      <c r="C21" s="2" t="s">
        <v>45</v>
      </c>
      <c r="D21" s="3" t="s">
        <v>46</v>
      </c>
      <c r="E21" s="4">
        <v>82000000</v>
      </c>
      <c r="F21" s="21">
        <f t="shared" si="0"/>
        <v>41000000</v>
      </c>
      <c r="G21" s="4">
        <v>404445240</v>
      </c>
    </row>
    <row r="22" spans="1:7" s="20" customFormat="1" x14ac:dyDescent="0.2">
      <c r="A22" s="16">
        <v>21</v>
      </c>
      <c r="B22" s="17" t="s">
        <v>47</v>
      </c>
      <c r="C22" s="17" t="s">
        <v>4</v>
      </c>
      <c r="D22" s="18" t="s">
        <v>34</v>
      </c>
      <c r="E22" s="19">
        <v>72000000</v>
      </c>
      <c r="F22" s="22">
        <f t="shared" si="0"/>
        <v>36000000</v>
      </c>
      <c r="G22" s="19">
        <v>404445240</v>
      </c>
    </row>
    <row r="23" spans="1:7" x14ac:dyDescent="0.2">
      <c r="A23" s="1">
        <v>22</v>
      </c>
      <c r="B23" s="2" t="s">
        <v>48</v>
      </c>
      <c r="C23" s="2" t="s">
        <v>24</v>
      </c>
      <c r="D23" s="3" t="s">
        <v>49</v>
      </c>
      <c r="E23" s="4">
        <v>132000000</v>
      </c>
      <c r="F23" s="21">
        <f t="shared" si="0"/>
        <v>66000000</v>
      </c>
      <c r="G23" s="4">
        <v>723525120</v>
      </c>
    </row>
    <row r="24" spans="1:7" x14ac:dyDescent="0.2">
      <c r="A24" s="1">
        <v>23</v>
      </c>
      <c r="B24" s="2" t="s">
        <v>50</v>
      </c>
      <c r="C24" s="2" t="s">
        <v>4</v>
      </c>
      <c r="D24" s="3" t="s">
        <v>22</v>
      </c>
      <c r="E24" s="4">
        <v>121000000</v>
      </c>
      <c r="F24" s="21">
        <f t="shared" si="0"/>
        <v>60500000</v>
      </c>
      <c r="G24" s="4">
        <v>437653217</v>
      </c>
    </row>
    <row r="25" spans="1:7" x14ac:dyDescent="0.2">
      <c r="A25" s="1">
        <v>24</v>
      </c>
      <c r="B25" s="2" t="s">
        <v>51</v>
      </c>
      <c r="C25" s="2" t="s">
        <v>45</v>
      </c>
      <c r="D25" s="3" t="s">
        <v>46</v>
      </c>
      <c r="E25" s="4">
        <v>77000000</v>
      </c>
      <c r="F25" s="21">
        <f t="shared" si="0"/>
        <v>38500000</v>
      </c>
      <c r="G25" s="4">
        <v>404445240</v>
      </c>
    </row>
    <row r="26" spans="1:7" x14ac:dyDescent="0.2">
      <c r="A26" s="1">
        <v>25</v>
      </c>
      <c r="B26" s="2" t="s">
        <v>52</v>
      </c>
      <c r="C26" s="2" t="s">
        <v>24</v>
      </c>
      <c r="D26" s="3" t="s">
        <v>53</v>
      </c>
      <c r="E26" s="4">
        <v>94000000</v>
      </c>
      <c r="F26" s="21">
        <f t="shared" si="0"/>
        <v>47000000</v>
      </c>
      <c r="G26" s="4">
        <v>339916739</v>
      </c>
    </row>
    <row r="27" spans="1:7" x14ac:dyDescent="0.2">
      <c r="A27" s="1">
        <v>26</v>
      </c>
      <c r="B27" s="2" t="s">
        <v>54</v>
      </c>
      <c r="C27" s="2" t="s">
        <v>24</v>
      </c>
      <c r="D27" s="3" t="s">
        <v>55</v>
      </c>
      <c r="E27" s="4">
        <v>79000000</v>
      </c>
      <c r="F27" s="21">
        <f t="shared" si="0"/>
        <v>39500000</v>
      </c>
      <c r="G27" s="4">
        <v>258458774</v>
      </c>
    </row>
    <row r="28" spans="1:7" x14ac:dyDescent="0.2">
      <c r="A28" s="1">
        <v>27</v>
      </c>
      <c r="B28" s="2" t="s">
        <v>56</v>
      </c>
      <c r="C28" s="2" t="s">
        <v>4</v>
      </c>
      <c r="D28" s="3" t="s">
        <v>22</v>
      </c>
      <c r="E28" s="4">
        <v>160000000</v>
      </c>
      <c r="F28" s="21">
        <f t="shared" si="0"/>
        <v>80000000</v>
      </c>
      <c r="G28" s="4">
        <v>582025846</v>
      </c>
    </row>
    <row r="29" spans="1:7" x14ac:dyDescent="0.2">
      <c r="A29" s="1">
        <v>28</v>
      </c>
      <c r="B29" s="2" t="s">
        <v>57</v>
      </c>
      <c r="C29" s="2" t="s">
        <v>9</v>
      </c>
      <c r="D29" s="3" t="s">
        <v>27</v>
      </c>
      <c r="E29" s="4">
        <v>147000000</v>
      </c>
      <c r="F29" s="21">
        <f t="shared" si="0"/>
        <v>73500000</v>
      </c>
      <c r="G29" s="4">
        <v>498777313</v>
      </c>
    </row>
    <row r="30" spans="1:7" s="20" customFormat="1" x14ac:dyDescent="0.2">
      <c r="A30" s="16">
        <v>29</v>
      </c>
      <c r="B30" s="17" t="s">
        <v>58</v>
      </c>
      <c r="C30" s="17" t="s">
        <v>24</v>
      </c>
      <c r="D30" s="17" t="s">
        <v>59</v>
      </c>
      <c r="E30" s="19">
        <v>208000000</v>
      </c>
      <c r="F30" s="22">
        <f t="shared" si="0"/>
        <v>104000000</v>
      </c>
      <c r="G30" s="19">
        <v>843875161</v>
      </c>
    </row>
    <row r="31" spans="1:7" x14ac:dyDescent="0.2">
      <c r="A31" s="1">
        <v>30</v>
      </c>
      <c r="B31" s="2" t="s">
        <v>60</v>
      </c>
      <c r="C31" s="2" t="s">
        <v>12</v>
      </c>
      <c r="D31" s="3" t="s">
        <v>43</v>
      </c>
      <c r="E31" s="4">
        <v>138000000</v>
      </c>
      <c r="F31" s="21">
        <f t="shared" si="0"/>
        <v>69000000</v>
      </c>
      <c r="G31" s="4">
        <v>404445240</v>
      </c>
    </row>
    <row r="32" spans="1:7" s="20" customFormat="1" x14ac:dyDescent="0.2">
      <c r="A32" s="16">
        <v>31</v>
      </c>
      <c r="B32" s="17" t="s">
        <v>61</v>
      </c>
      <c r="C32" s="17" t="s">
        <v>9</v>
      </c>
      <c r="D32" s="18" t="s">
        <v>27</v>
      </c>
      <c r="E32" s="19">
        <v>148000000</v>
      </c>
      <c r="F32" s="22">
        <f t="shared" si="0"/>
        <v>74000000</v>
      </c>
      <c r="G32" s="19">
        <v>594820829</v>
      </c>
    </row>
    <row r="33" spans="1:7" x14ac:dyDescent="0.2">
      <c r="A33" s="1">
        <v>32</v>
      </c>
      <c r="B33" s="2" t="s">
        <v>62</v>
      </c>
      <c r="C33" s="2" t="s">
        <v>9</v>
      </c>
      <c r="D33" s="3" t="s">
        <v>27</v>
      </c>
      <c r="E33" s="4">
        <v>123000000</v>
      </c>
      <c r="F33" s="21">
        <f t="shared" si="0"/>
        <v>61500000</v>
      </c>
      <c r="G33" s="4">
        <v>404445240</v>
      </c>
    </row>
    <row r="34" spans="1:7" x14ac:dyDescent="0.2">
      <c r="A34" s="24" t="s">
        <v>63</v>
      </c>
      <c r="B34" s="25"/>
      <c r="C34" s="25"/>
      <c r="D34" s="25"/>
      <c r="E34" s="7">
        <f>SUM(E2:E33)</f>
        <v>5212000000</v>
      </c>
      <c r="F34" s="7">
        <f>SUM(F2:F33)</f>
        <v>2606000000</v>
      </c>
      <c r="G34" s="7">
        <f t="shared" ref="G34" si="1">SUM(G2:G33)</f>
        <v>22098257091</v>
      </c>
    </row>
    <row r="35" spans="1:7" x14ac:dyDescent="0.2">
      <c r="A35" s="24" t="s">
        <v>64</v>
      </c>
      <c r="B35" s="25"/>
      <c r="C35" s="25"/>
      <c r="D35" s="25"/>
      <c r="E35" s="6">
        <v>438000000</v>
      </c>
      <c r="F35" s="8">
        <f>E35/2</f>
        <v>219000000</v>
      </c>
      <c r="G35" s="8">
        <v>2000000000</v>
      </c>
    </row>
    <row r="36" spans="1:7" ht="16" thickBot="1" x14ac:dyDescent="0.25">
      <c r="A36" s="26" t="s">
        <v>65</v>
      </c>
      <c r="B36" s="27"/>
      <c r="C36" s="27"/>
      <c r="D36" s="27"/>
      <c r="E36" s="5">
        <f>E34+E35</f>
        <v>5650000000</v>
      </c>
      <c r="F36" s="9">
        <f>F34+F35</f>
        <v>2825000000</v>
      </c>
      <c r="G36" s="9">
        <f>G34+G35</f>
        <v>24098257091</v>
      </c>
    </row>
    <row r="39" spans="1:7" x14ac:dyDescent="0.2">
      <c r="F39" s="9" t="e">
        <f>#REF!-G39</f>
        <v>#REF!</v>
      </c>
      <c r="G39" s="9" t="e">
        <f>#REF!*0.1</f>
        <v>#REF!</v>
      </c>
    </row>
  </sheetData>
  <autoFilter ref="A1:G36" xr:uid="{00000000-0009-0000-0000-000000000000}"/>
  <mergeCells count="3">
    <mergeCell ref="A34:D34"/>
    <mergeCell ref="A35:D35"/>
    <mergeCell ref="A36:D36"/>
  </mergeCells>
  <pageMargins left="0.7" right="0.7" top="0.75" bottom="0.75" header="0.3" footer="0.3"/>
  <pageSetup paperSize="9" orientation="portrait" r:id="rId1"/>
  <ignoredErrors>
    <ignoredError sqref="F3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Maximiliano Castro Castro</dc:creator>
  <cp:lastModifiedBy>Microsoft Office User</cp:lastModifiedBy>
  <dcterms:created xsi:type="dcterms:W3CDTF">2022-01-07T20:21:19Z</dcterms:created>
  <dcterms:modified xsi:type="dcterms:W3CDTF">2022-04-11T14:00:08Z</dcterms:modified>
</cp:coreProperties>
</file>