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rocesos de contrataciòn\2019\Salud\Adquisicion de vacunacion\"/>
    </mc:Choice>
  </mc:AlternateContent>
  <bookViews>
    <workbookView xWindow="0" yWindow="0" windowWidth="28800" windowHeight="13125" tabRatio="780"/>
  </bookViews>
  <sheets>
    <sheet name="Original" sheetId="16" r:id="rId1"/>
  </sheets>
  <definedNames>
    <definedName name="_xlnm.Print_Titles" localSheetId="0">Original!$1:$12</definedName>
  </definedNames>
  <calcPr calcId="152511"/>
</workbook>
</file>

<file path=xl/calcChain.xml><?xml version="1.0" encoding="utf-8"?>
<calcChain xmlns="http://schemas.openxmlformats.org/spreadsheetml/2006/main">
  <c r="D17" i="16" l="1"/>
  <c r="J16" i="16" l="1"/>
  <c r="J17" i="16"/>
  <c r="J18" i="16"/>
  <c r="J19" i="16"/>
  <c r="G16" i="16"/>
  <c r="H16" i="16" s="1"/>
  <c r="G17" i="16"/>
  <c r="H17" i="16" s="1"/>
  <c r="G18" i="16"/>
  <c r="I18" i="16" s="1"/>
  <c r="G19" i="16"/>
  <c r="I19" i="16" s="1"/>
  <c r="G20" i="16"/>
  <c r="I20" i="16" s="1"/>
  <c r="I17" i="16" l="1"/>
  <c r="H20" i="16"/>
  <c r="I16" i="16"/>
  <c r="K16" i="16" s="1"/>
  <c r="H19" i="16"/>
  <c r="H18" i="16"/>
  <c r="K19" i="16"/>
  <c r="K17" i="16"/>
  <c r="K18" i="16"/>
  <c r="J14" i="16"/>
  <c r="J15" i="16"/>
  <c r="J20" i="16"/>
  <c r="G14" i="16"/>
  <c r="I14" i="16" s="1"/>
  <c r="G15" i="16"/>
  <c r="I15" i="16" s="1"/>
  <c r="H15" i="16" l="1"/>
  <c r="K15" i="16"/>
  <c r="K20" i="16"/>
  <c r="H14" i="16"/>
  <c r="K14" i="16"/>
  <c r="J13" i="16" l="1"/>
  <c r="J21" i="16" s="1"/>
  <c r="G13" i="16" l="1"/>
  <c r="H13" i="16" l="1"/>
  <c r="H21" i="16" s="1"/>
  <c r="G21" i="16"/>
  <c r="I13" i="16"/>
  <c r="K13" i="16" l="1"/>
  <c r="K21" i="16" s="1"/>
  <c r="I21" i="16"/>
</calcChain>
</file>

<file path=xl/sharedStrings.xml><?xml version="1.0" encoding="utf-8"?>
<sst xmlns="http://schemas.openxmlformats.org/spreadsheetml/2006/main" count="59" uniqueCount="55">
  <si>
    <t>PROVEEDOR:</t>
  </si>
  <si>
    <t>NIT:</t>
  </si>
  <si>
    <t>CONTACTO:</t>
  </si>
  <si>
    <t>DESCRIPCIÓN DEL BIEN</t>
  </si>
  <si>
    <t>%IVA</t>
  </si>
  <si>
    <t>TOTALES</t>
  </si>
  <si>
    <t>Plazo de Entrega:</t>
  </si>
  <si>
    <t>Forma de Pago:</t>
  </si>
  <si>
    <t>_________________________________________________________</t>
  </si>
  <si>
    <t>Firma del Representante Legal y sello de la empresa</t>
  </si>
  <si>
    <t>Página: 1 de 1</t>
  </si>
  <si>
    <t>VALOR IVA</t>
  </si>
  <si>
    <t>VALOR TOTAL IVA</t>
  </si>
  <si>
    <t xml:space="preserve">VALOR TOTAL ANTES DE IVA </t>
  </si>
  <si>
    <t>Observaciones:</t>
  </si>
  <si>
    <t>OBJETO: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</si>
  <si>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</si>
  <si>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</si>
  <si>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</si>
  <si>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</si>
  <si>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</si>
  <si>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</si>
  <si>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</si>
  <si>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</si>
  <si>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</si>
  <si>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 xml:space="preserve">Todos los requerimientos para dicho proceso se deberan verificar en la invitación publica el cual esta publicada en la página www.contratos.gov.co y en las oficinas de la Direción de Compras del Municipio de Envigado ubicado en la Cr. 43 N°38 A Sur 50 Segundo Piso </t>
  </si>
  <si>
    <t>ÍTEM</t>
  </si>
  <si>
    <t>INDICAR EL REGIMEN AL CUAL PERTENECE</t>
  </si>
  <si>
    <t xml:space="preserve">   COMÚN _____    |    SIMPLIFICADO ______     |     OTRO_______ CUAL:</t>
  </si>
  <si>
    <t>Campos que deberan ser diligenciados por el oferente (Tener en cuenta porcentaje del IVA según el artículo a cotizar)</t>
  </si>
  <si>
    <t>Los precios unitarios a ofertar en el cuadro de propuesta económica para cada ítem no podrán superar el precio techo unitario establecido por la entidad so pena de causal de rechazo de la propuesta.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</si>
  <si>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</si>
  <si>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</si>
  <si>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Código: </t>
  </si>
  <si>
    <t>Versión: 000</t>
  </si>
  <si>
    <t>FORMATO ANEXO N°6
PROPUESTA ECONÓMICA
SELECCIÓN ABREVIADA / SUBASTA INVERSA PRESENCIAL</t>
  </si>
  <si>
    <t>PRECIO TECHO VALOR UNITARIO 
IVA INCLUIDO</t>
  </si>
  <si>
    <t xml:space="preserve">VALOR UNITARIO 
IVA INCLUIDO </t>
  </si>
  <si>
    <r>
      <t xml:space="preserve">VALOR UNITARIO ANTES DE IVA 
</t>
    </r>
    <r>
      <rPr>
        <b/>
        <sz val="11"/>
        <rFont val="Arial Narrow"/>
        <family val="2"/>
      </rPr>
      <t>(digite los valores sin puntos ni comas)</t>
    </r>
  </si>
  <si>
    <t>ENV-13-30-0308-19</t>
  </si>
  <si>
    <t>Realizar proceso de telemetría para el adecuado control de la preservación de los biológicos de la secretaria de salud duramente los nueves meses.</t>
  </si>
  <si>
    <t>Realizar 2 visitas de seguimiento a la aplicación de la norma técnica del PAI, calidad del dato del sistema único del dato a las IPS priorizadas (8) que tienen habilitado el servicio de vacunación en el Municipio de Envigado.</t>
  </si>
  <si>
    <t>Desarrollar plan de incentivos con las guarderías públicas y privadas del municipio para fortalecimiento de la vacunación en nuestro municipio.</t>
  </si>
  <si>
    <t>Realizar capacitaciones de sensibilización a los padres de familia y cuidadores en la importancia del cumplimiento en el esquema de Vacunacion en la población menor de 6 años mediante actividades lúdicas.</t>
  </si>
  <si>
    <t>Fortalecimiento de la demanda inducida y búsqueda de susceptibles de la población envigadeña, para el cumplimiento de los esquemas de Vacunacion</t>
  </si>
  <si>
    <t xml:space="preserve"> FORTALECIMIENTO DEL PROGRAMA AMPLIADO DE INMUNIZACIONES PAI EN EL MUNICIPIO DE ENVIGADO, INMERSO EN LA DIMENSIÓN VIDA SALUDABLE Y ENFERMEDADES TRANSMISIBLES DEL PLAN DECENAL</t>
  </si>
  <si>
    <t>Realizar  monitoreos rápido de cobertura en el municipio de envigado.</t>
  </si>
  <si>
    <t>Desarrollar proceso de movilización social promoviendo la vacunación a través de diferentes medios de comunicación según la necesidad.
(vallas, pendones, volantes, cuñas radiales, entre otros)</t>
  </si>
  <si>
    <t>Monitoreo</t>
  </si>
  <si>
    <t>Mes</t>
  </si>
  <si>
    <t>Capacitaciones a las IPS prestadores de los servicios de vacunación en el Municipio de Envigado</t>
  </si>
  <si>
    <t>Capacitaciòn</t>
  </si>
  <si>
    <t>Bolsa</t>
  </si>
  <si>
    <t>Visita</t>
  </si>
  <si>
    <t>Presupuesto oficial   
$76,334,457
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</si>
</sst>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"/>
  </numFmts>
  <fonts count="1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2"/>
      <color theme="1"/>
      <name val="Arial Narrow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CCE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1" fontId="6" fillId="0" borderId="0" xfId="0" applyNumberFormat="1" applyFont="1" applyAlignment="1" applyProtection="1">
      <alignment vertical="center"/>
      <protection locked="0"/>
    </xf>
    <xf numFmtId="0" fontId="6" fillId="0" borderId="13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6" borderId="8" xfId="0" applyFont="1" applyFill="1" applyBorder="1" applyAlignment="1" applyProtection="1">
      <alignment horizontal="left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left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7" fillId="6" borderId="11" xfId="3" applyFont="1" applyFill="1" applyBorder="1" applyAlignment="1" applyProtection="1">
      <alignment vertical="center"/>
      <protection locked="0"/>
    </xf>
    <xf numFmtId="9" fontId="5" fillId="6" borderId="1" xfId="4" applyFont="1" applyFill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 applyProtection="1">
      <alignment horizontal="center" vertical="center" wrapText="1"/>
    </xf>
    <xf numFmtId="0" fontId="5" fillId="2" borderId="36" xfId="0" applyFont="1" applyFill="1" applyBorder="1" applyAlignment="1" applyProtection="1">
      <alignment horizontal="center" vertical="center" wrapText="1"/>
      <protection locked="0"/>
    </xf>
    <xf numFmtId="1" fontId="5" fillId="2" borderId="36" xfId="0" applyNumberFormat="1" applyFont="1" applyFill="1" applyBorder="1" applyAlignment="1" applyProtection="1">
      <alignment horizontal="center" vertical="center"/>
      <protection locked="0"/>
    </xf>
    <xf numFmtId="0" fontId="5" fillId="2" borderId="36" xfId="0" applyFont="1" applyFill="1" applyBorder="1" applyAlignment="1" applyProtection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164" fontId="5" fillId="2" borderId="32" xfId="0" applyNumberFormat="1" applyFont="1" applyFill="1" applyBorder="1" applyAlignment="1" applyProtection="1">
      <alignment horizontal="center" vertical="center"/>
      <protection locked="0"/>
    </xf>
    <xf numFmtId="164" fontId="5" fillId="2" borderId="32" xfId="1" applyNumberFormat="1" applyFont="1" applyFill="1" applyBorder="1" applyAlignment="1" applyProtection="1">
      <alignment horizontal="center" vertical="center"/>
      <protection locked="0"/>
    </xf>
    <xf numFmtId="167" fontId="5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 wrapText="1"/>
    </xf>
    <xf numFmtId="167" fontId="5" fillId="5" borderId="1" xfId="0" applyNumberFormat="1" applyFont="1" applyFill="1" applyBorder="1" applyAlignment="1" applyProtection="1">
      <alignment horizontal="right" vertical="center" wrapText="1"/>
    </xf>
    <xf numFmtId="0" fontId="1" fillId="0" borderId="1" xfId="0" applyFont="1" applyBorder="1" applyAlignment="1">
      <alignment horizontal="center" vertical="justify" wrapText="1"/>
    </xf>
    <xf numFmtId="3" fontId="6" fillId="0" borderId="0" xfId="0" applyNumberFormat="1" applyFont="1" applyBorder="1" applyAlignment="1" applyProtection="1">
      <alignment vertical="center"/>
      <protection locked="0"/>
    </xf>
    <xf numFmtId="0" fontId="5" fillId="0" borderId="30" xfId="0" applyFont="1" applyBorder="1" applyAlignment="1" applyProtection="1">
      <alignment horizontal="left" vertical="center"/>
      <protection locked="0"/>
    </xf>
    <xf numFmtId="0" fontId="5" fillId="0" borderId="28" xfId="0" applyFont="1" applyBorder="1" applyAlignment="1" applyProtection="1">
      <alignment horizontal="left" vertical="center"/>
      <protection locked="0"/>
    </xf>
    <xf numFmtId="0" fontId="5" fillId="0" borderId="31" xfId="0" applyFont="1" applyBorder="1" applyAlignment="1" applyProtection="1">
      <alignment horizontal="left" vertical="center"/>
    </xf>
    <xf numFmtId="0" fontId="5" fillId="0" borderId="28" xfId="0" applyFont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</xf>
    <xf numFmtId="165" fontId="9" fillId="4" borderId="25" xfId="0" applyNumberFormat="1" applyFont="1" applyFill="1" applyBorder="1" applyAlignment="1" applyProtection="1">
      <alignment horizontal="center" vertical="center" wrapText="1"/>
    </xf>
    <xf numFmtId="165" fontId="9" fillId="4" borderId="6" xfId="0" applyNumberFormat="1" applyFont="1" applyFill="1" applyBorder="1" applyAlignment="1" applyProtection="1">
      <alignment horizontal="center" vertical="center" wrapText="1"/>
    </xf>
    <xf numFmtId="165" fontId="9" fillId="4" borderId="14" xfId="0" applyNumberFormat="1" applyFont="1" applyFill="1" applyBorder="1" applyAlignment="1" applyProtection="1">
      <alignment horizontal="center" vertical="center" wrapText="1"/>
    </xf>
    <xf numFmtId="165" fontId="9" fillId="4" borderId="16" xfId="0" applyNumberFormat="1" applyFont="1" applyFill="1" applyBorder="1" applyAlignment="1" applyProtection="1">
      <alignment horizontal="center" vertical="center" wrapText="1"/>
    </xf>
    <xf numFmtId="0" fontId="5" fillId="6" borderId="22" xfId="0" applyFont="1" applyFill="1" applyBorder="1" applyAlignment="1" applyProtection="1">
      <alignment horizontal="center" vertical="center"/>
      <protection locked="0"/>
    </xf>
    <xf numFmtId="0" fontId="5" fillId="6" borderId="17" xfId="0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9" fillId="0" borderId="1" xfId="0" applyFont="1" applyBorder="1" applyAlignment="1" applyProtection="1">
      <alignment horizontal="center" vertical="center" wrapText="1"/>
    </xf>
    <xf numFmtId="0" fontId="5" fillId="4" borderId="21" xfId="0" applyFont="1" applyFill="1" applyBorder="1" applyAlignment="1" applyProtection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 applyProtection="1">
      <alignment horizontal="center" vertical="center"/>
    </xf>
    <xf numFmtId="0" fontId="5" fillId="4" borderId="24" xfId="0" applyFont="1" applyFill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left" vertical="center"/>
    </xf>
    <xf numFmtId="0" fontId="5" fillId="0" borderId="15" xfId="0" applyFont="1" applyBorder="1" applyAlignment="1" applyProtection="1">
      <alignment horizontal="left" vertical="center"/>
    </xf>
    <xf numFmtId="0" fontId="5" fillId="0" borderId="16" xfId="0" applyFont="1" applyBorder="1" applyAlignment="1" applyProtection="1">
      <alignment horizontal="left" vertical="center"/>
    </xf>
    <xf numFmtId="0" fontId="5" fillId="0" borderId="10" xfId="5" applyFont="1" applyBorder="1" applyAlignment="1" applyProtection="1">
      <alignment horizontal="left" vertical="center"/>
    </xf>
    <xf numFmtId="0" fontId="5" fillId="0" borderId="1" xfId="5" applyFont="1" applyBorder="1" applyAlignment="1" applyProtection="1">
      <alignment horizontal="left" vertical="center"/>
    </xf>
    <xf numFmtId="0" fontId="5" fillId="6" borderId="7" xfId="0" applyFont="1" applyFill="1" applyBorder="1" applyAlignment="1" applyProtection="1">
      <alignment horizontal="left" vertical="center"/>
    </xf>
    <xf numFmtId="0" fontId="5" fillId="6" borderId="8" xfId="0" applyFont="1" applyFill="1" applyBorder="1" applyAlignment="1" applyProtection="1">
      <alignment horizontal="left" vertical="center"/>
    </xf>
    <xf numFmtId="0" fontId="5" fillId="6" borderId="10" xfId="0" applyFont="1" applyFill="1" applyBorder="1" applyAlignment="1" applyProtection="1">
      <alignment horizontal="left" vertical="center"/>
    </xf>
    <xf numFmtId="0" fontId="5" fillId="6" borderId="1" xfId="0" applyFont="1" applyFill="1" applyBorder="1" applyAlignment="1" applyProtection="1">
      <alignment horizontal="left" vertical="center"/>
    </xf>
    <xf numFmtId="0" fontId="5" fillId="6" borderId="10" xfId="5" applyFont="1" applyFill="1" applyBorder="1" applyAlignment="1">
      <alignment horizontal="left" vertical="center"/>
    </xf>
    <xf numFmtId="0" fontId="5" fillId="6" borderId="1" xfId="5" applyFont="1" applyFill="1" applyBorder="1" applyAlignment="1">
      <alignment horizontal="left" vertical="center"/>
    </xf>
    <xf numFmtId="0" fontId="5" fillId="6" borderId="11" xfId="5" applyFont="1" applyFill="1" applyBorder="1" applyAlignment="1">
      <alignment horizontal="left" vertical="center"/>
    </xf>
    <xf numFmtId="0" fontId="5" fillId="2" borderId="32" xfId="0" applyFont="1" applyFill="1" applyBorder="1" applyAlignment="1" applyProtection="1">
      <alignment horizontal="right" vertical="center" wrapText="1"/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5" fillId="7" borderId="29" xfId="0" applyFont="1" applyFill="1" applyBorder="1" applyAlignment="1">
      <alignment horizontal="left" vertical="center"/>
    </xf>
    <xf numFmtId="0" fontId="5" fillId="7" borderId="5" xfId="0" applyFont="1" applyFill="1" applyBorder="1" applyAlignment="1">
      <alignment horizontal="left" vertical="center"/>
    </xf>
    <xf numFmtId="0" fontId="5" fillId="7" borderId="12" xfId="0" applyFont="1" applyFill="1" applyBorder="1" applyAlignment="1">
      <alignment horizontal="left" vertical="center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6" fillId="6" borderId="12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33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35" xfId="0" applyFont="1" applyFill="1" applyBorder="1" applyAlignment="1" applyProtection="1">
      <alignment horizontal="center" vertical="center" wrapText="1"/>
    </xf>
    <xf numFmtId="0" fontId="6" fillId="0" borderId="1" xfId="5" applyFont="1" applyBorder="1" applyAlignment="1" applyProtection="1">
      <alignment horizontal="left" vertical="center"/>
    </xf>
    <xf numFmtId="0" fontId="6" fillId="0" borderId="11" xfId="5" applyFont="1" applyBorder="1" applyAlignment="1" applyProtection="1">
      <alignment horizontal="left" vertical="center"/>
    </xf>
    <xf numFmtId="0" fontId="6" fillId="0" borderId="20" xfId="5" applyFont="1" applyBorder="1" applyAlignment="1" applyProtection="1">
      <alignment horizontal="left" vertical="center"/>
    </xf>
    <xf numFmtId="0" fontId="6" fillId="0" borderId="19" xfId="5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18" xfId="5" applyFont="1" applyBorder="1" applyAlignment="1" applyProtection="1">
      <alignment horizontal="left" vertical="center"/>
    </xf>
    <xf numFmtId="0" fontId="5" fillId="0" borderId="20" xfId="5" applyFont="1" applyBorder="1" applyAlignment="1" applyProtection="1">
      <alignment horizontal="left" vertical="center"/>
    </xf>
    <xf numFmtId="0" fontId="6" fillId="0" borderId="13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0" fontId="6" fillId="0" borderId="2" xfId="0" applyFont="1" applyBorder="1" applyAlignment="1" applyProtection="1">
      <alignment horizontal="left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26" xfId="0" applyFont="1" applyFill="1" applyBorder="1" applyAlignment="1" applyProtection="1">
      <alignment horizontal="center" vertical="center" wrapText="1"/>
    </xf>
    <xf numFmtId="0" fontId="5" fillId="2" borderId="34" xfId="0" applyFont="1" applyFill="1" applyBorder="1" applyAlignment="1" applyProtection="1">
      <alignment horizontal="center" vertical="center" wrapText="1"/>
    </xf>
    <xf numFmtId="0" fontId="8" fillId="3" borderId="13" xfId="3" applyFont="1" applyFill="1" applyBorder="1" applyAlignment="1" applyProtection="1">
      <alignment vertical="center"/>
    </xf>
    <xf numFmtId="0" fontId="8" fillId="3" borderId="0" xfId="3" applyFont="1" applyFill="1" applyBorder="1" applyAlignment="1" applyProtection="1">
      <alignment vertical="center"/>
    </xf>
    <xf numFmtId="0" fontId="8" fillId="3" borderId="2" xfId="3" applyFont="1" applyFill="1" applyBorder="1" applyAlignment="1" applyProtection="1">
      <alignment vertical="center"/>
    </xf>
    <xf numFmtId="0" fontId="5" fillId="6" borderId="18" xfId="0" applyFont="1" applyFill="1" applyBorder="1" applyAlignment="1" applyProtection="1">
      <alignment horizontal="left" vertical="center"/>
      <protection locked="0"/>
    </xf>
    <xf numFmtId="0" fontId="5" fillId="6" borderId="20" xfId="0" applyFont="1" applyFill="1" applyBorder="1" applyAlignment="1" applyProtection="1">
      <alignment horizontal="left" vertical="center"/>
      <protection locked="0"/>
    </xf>
    <xf numFmtId="0" fontId="5" fillId="6" borderId="19" xfId="0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left" vertical="center"/>
    </xf>
    <xf numFmtId="0" fontId="5" fillId="0" borderId="9" xfId="0" applyFont="1" applyFill="1" applyBorder="1" applyAlignment="1" applyProtection="1">
      <alignment horizontal="left" vertical="center"/>
    </xf>
    <xf numFmtId="0" fontId="5" fillId="4" borderId="10" xfId="5" applyFont="1" applyFill="1" applyBorder="1" applyAlignment="1">
      <alignment horizontal="left" vertical="center" wrapText="1"/>
    </xf>
    <xf numFmtId="0" fontId="5" fillId="4" borderId="1" xfId="5" applyFont="1" applyFill="1" applyBorder="1" applyAlignment="1">
      <alignment horizontal="left" vertical="center" wrapText="1"/>
    </xf>
    <xf numFmtId="0" fontId="5" fillId="4" borderId="11" xfId="5" applyFont="1" applyFill="1" applyBorder="1" applyAlignment="1">
      <alignment horizontal="left" vertical="center" wrapText="1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5" fillId="2" borderId="27" xfId="0" applyFont="1" applyFill="1" applyBorder="1" applyAlignment="1" applyProtection="1">
      <alignment horizontal="center" vertical="center" wrapText="1"/>
    </xf>
    <xf numFmtId="0" fontId="5" fillId="2" borderId="36" xfId="0" applyFont="1" applyFill="1" applyBorder="1" applyAlignment="1" applyProtection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/>
    <cellStyle name="Millares 2 2" xfId="6"/>
    <cellStyle name="Normal" xfId="0" builtinId="0"/>
    <cellStyle name="Normal 2" xfId="5"/>
    <cellStyle name="Porcentaje" xfId="4" builtinId="5"/>
    <cellStyle name="Porcentaje 2" xfId="7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432199</xdr:colOff>
      <xdr:row>0</xdr:row>
      <xdr:rowOff>75058</xdr:rowOff>
    </xdr:from>
    <xdr:to>
      <xdr:col>1</xdr:col>
      <xdr:colOff>1287754</xdr:colOff>
      <xdr:row>2</xdr:row>
      <xdr:rowOff>269085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24309" y="75058"/>
          <a:ext cx="855555" cy="821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2"/>
  <sheetViews>
    <sheetView tabSelected="1" view="pageBreakPreview" topLeftCell="A4" zoomScaleNormal="110" zoomScaleSheetLayoutView="100" workbookViewId="0">
      <selection activeCell="P16" sqref="P16"/>
    </sheetView>
  </sheetViews>
  <sheetFormatPr baseColWidth="10" defaultColWidth="11.42578125" defaultRowHeight="15.75" x14ac:dyDescent="0.2"/>
  <cols>
    <col min="1" max="1" width="5.5703125" style="2" customWidth="1"/>
    <col min="2" max="2" width="39.5703125" style="2" customWidth="1"/>
    <col min="3" max="3" width="13.140625" style="2" customWidth="1"/>
    <col min="4" max="4" width="11.85546875" style="2" customWidth="1"/>
    <col min="5" max="5" width="19.42578125" style="2" customWidth="1"/>
    <col min="6" max="6" width="7" style="5" customWidth="1"/>
    <col min="7" max="9" width="13.28515625" style="5" customWidth="1"/>
    <col min="10" max="10" width="15.5703125" style="5" customWidth="1"/>
    <col min="11" max="11" width="16.42578125" style="2" customWidth="1"/>
    <col min="12" max="12" width="16.140625" style="2" customWidth="1"/>
    <col min="13" max="24" width="11.42578125" style="1"/>
    <col min="25" max="16384" width="11.42578125" style="2"/>
  </cols>
  <sheetData>
    <row r="1" spans="1:25" ht="24.4" customHeight="1" thickBot="1" x14ac:dyDescent="0.25">
      <c r="A1" s="39"/>
      <c r="B1" s="40"/>
      <c r="C1" s="47" t="s">
        <v>35</v>
      </c>
      <c r="D1" s="47"/>
      <c r="E1" s="47"/>
      <c r="F1" s="47"/>
      <c r="G1" s="47"/>
      <c r="H1" s="47"/>
      <c r="I1" s="47"/>
      <c r="J1" s="47"/>
      <c r="K1" s="28" t="s">
        <v>33</v>
      </c>
      <c r="L1" s="29"/>
    </row>
    <row r="2" spans="1:25" ht="24.4" customHeight="1" thickBot="1" x14ac:dyDescent="0.25">
      <c r="A2" s="41"/>
      <c r="B2" s="42"/>
      <c r="C2" s="47"/>
      <c r="D2" s="47"/>
      <c r="E2" s="47"/>
      <c r="F2" s="47"/>
      <c r="G2" s="47"/>
      <c r="H2" s="47"/>
      <c r="I2" s="47"/>
      <c r="J2" s="47"/>
      <c r="K2" s="30" t="s">
        <v>34</v>
      </c>
      <c r="L2" s="31"/>
    </row>
    <row r="3" spans="1:25" ht="24.4" customHeight="1" thickBot="1" x14ac:dyDescent="0.25">
      <c r="A3" s="43"/>
      <c r="B3" s="44"/>
      <c r="C3" s="47"/>
      <c r="D3" s="47"/>
      <c r="E3" s="47"/>
      <c r="F3" s="47"/>
      <c r="G3" s="47"/>
      <c r="H3" s="47"/>
      <c r="I3" s="47"/>
      <c r="J3" s="47"/>
      <c r="K3" s="32" t="s">
        <v>10</v>
      </c>
      <c r="L3" s="31"/>
    </row>
    <row r="4" spans="1:25" ht="62.45" customHeight="1" thickBot="1" x14ac:dyDescent="0.25">
      <c r="A4" s="45" t="s">
        <v>15</v>
      </c>
      <c r="B4" s="46"/>
      <c r="C4" s="48" t="s">
        <v>45</v>
      </c>
      <c r="D4" s="49"/>
      <c r="E4" s="49"/>
      <c r="F4" s="49"/>
      <c r="G4" s="49"/>
      <c r="H4" s="49"/>
      <c r="I4" s="49"/>
      <c r="J4" s="49"/>
      <c r="K4" s="33" t="s">
        <v>54</v>
      </c>
      <c r="L4" s="34"/>
    </row>
    <row r="5" spans="1:25" ht="21.2" customHeight="1" thickBot="1" x14ac:dyDescent="0.25">
      <c r="A5" s="45" t="s">
        <v>16</v>
      </c>
      <c r="B5" s="46"/>
      <c r="C5" s="50" t="s">
        <v>39</v>
      </c>
      <c r="D5" s="51"/>
      <c r="E5" s="51"/>
      <c r="F5" s="51"/>
      <c r="G5" s="51"/>
      <c r="H5" s="51"/>
      <c r="I5" s="51"/>
      <c r="J5" s="51"/>
      <c r="K5" s="35"/>
      <c r="L5" s="36"/>
    </row>
    <row r="6" spans="1:25" ht="21.2" customHeight="1" x14ac:dyDescent="0.2">
      <c r="A6" s="57" t="s">
        <v>0</v>
      </c>
      <c r="B6" s="58"/>
      <c r="C6" s="37"/>
      <c r="D6" s="37"/>
      <c r="E6" s="37"/>
      <c r="F6" s="37"/>
      <c r="G6" s="37"/>
      <c r="H6" s="37"/>
      <c r="I6" s="37"/>
      <c r="J6" s="38"/>
      <c r="K6" s="8" t="s">
        <v>1</v>
      </c>
      <c r="L6" s="9"/>
    </row>
    <row r="7" spans="1:25" ht="21.2" customHeight="1" x14ac:dyDescent="0.2">
      <c r="A7" s="59" t="s">
        <v>18</v>
      </c>
      <c r="B7" s="60"/>
      <c r="C7" s="65"/>
      <c r="D7" s="65"/>
      <c r="E7" s="65"/>
      <c r="F7" s="65"/>
      <c r="G7" s="65"/>
      <c r="H7" s="65"/>
      <c r="I7" s="65"/>
      <c r="J7" s="66"/>
      <c r="K7" s="10" t="s">
        <v>17</v>
      </c>
      <c r="L7" s="11"/>
    </row>
    <row r="8" spans="1:25" ht="21.2" customHeight="1" x14ac:dyDescent="0.2">
      <c r="A8" s="59" t="s">
        <v>2</v>
      </c>
      <c r="B8" s="60"/>
      <c r="C8" s="65"/>
      <c r="D8" s="65"/>
      <c r="E8" s="65"/>
      <c r="F8" s="65"/>
      <c r="G8" s="65"/>
      <c r="H8" s="65"/>
      <c r="I8" s="65"/>
      <c r="J8" s="66"/>
      <c r="K8" s="10" t="s">
        <v>19</v>
      </c>
      <c r="L8" s="12"/>
    </row>
    <row r="9" spans="1:25" ht="21.2" customHeight="1" x14ac:dyDescent="0.2">
      <c r="A9" s="59" t="s">
        <v>22</v>
      </c>
      <c r="B9" s="60"/>
      <c r="C9" s="65"/>
      <c r="D9" s="65"/>
      <c r="E9" s="65"/>
      <c r="F9" s="66"/>
      <c r="G9" s="87"/>
      <c r="H9" s="65"/>
      <c r="I9" s="65"/>
      <c r="J9" s="66"/>
      <c r="K9" s="70"/>
      <c r="L9" s="71"/>
    </row>
    <row r="10" spans="1:25" ht="21.2" customHeight="1" thickBot="1" x14ac:dyDescent="0.25">
      <c r="A10" s="95" t="s">
        <v>27</v>
      </c>
      <c r="B10" s="96"/>
      <c r="C10" s="96" t="s">
        <v>28</v>
      </c>
      <c r="D10" s="96"/>
      <c r="E10" s="96"/>
      <c r="F10" s="96"/>
      <c r="G10" s="96"/>
      <c r="H10" s="96"/>
      <c r="I10" s="96"/>
      <c r="J10" s="96"/>
      <c r="K10" s="96"/>
      <c r="L10" s="97"/>
      <c r="M10" s="2"/>
      <c r="Y10" s="1"/>
    </row>
    <row r="11" spans="1:25" ht="21.2" customHeight="1" x14ac:dyDescent="0.2">
      <c r="A11" s="74" t="s">
        <v>26</v>
      </c>
      <c r="B11" s="72" t="s">
        <v>3</v>
      </c>
      <c r="C11" s="90" t="s">
        <v>20</v>
      </c>
      <c r="D11" s="107" t="s">
        <v>24</v>
      </c>
      <c r="E11" s="88" t="s">
        <v>21</v>
      </c>
      <c r="F11" s="88"/>
      <c r="G11" s="88"/>
      <c r="H11" s="88"/>
      <c r="I11" s="88"/>
      <c r="J11" s="88"/>
      <c r="K11" s="88"/>
      <c r="L11" s="89"/>
    </row>
    <row r="12" spans="1:25" ht="70.7" customHeight="1" x14ac:dyDescent="0.2">
      <c r="A12" s="75"/>
      <c r="B12" s="73"/>
      <c r="C12" s="91"/>
      <c r="D12" s="108"/>
      <c r="E12" s="15" t="s">
        <v>38</v>
      </c>
      <c r="F12" s="16" t="s">
        <v>4</v>
      </c>
      <c r="G12" s="17" t="s">
        <v>11</v>
      </c>
      <c r="H12" s="17" t="s">
        <v>37</v>
      </c>
      <c r="I12" s="17" t="s">
        <v>12</v>
      </c>
      <c r="J12" s="17" t="s">
        <v>13</v>
      </c>
      <c r="K12" s="17" t="s">
        <v>31</v>
      </c>
      <c r="L12" s="18" t="s">
        <v>36</v>
      </c>
    </row>
    <row r="13" spans="1:25" ht="25.5" x14ac:dyDescent="0.2">
      <c r="A13" s="24">
        <v>1</v>
      </c>
      <c r="B13" s="22" t="s">
        <v>46</v>
      </c>
      <c r="C13" s="26" t="s">
        <v>48</v>
      </c>
      <c r="D13" s="23">
        <v>2</v>
      </c>
      <c r="E13" s="21"/>
      <c r="F13" s="13"/>
      <c r="G13" s="14">
        <f>SUM(E13*F13)</f>
        <v>0</v>
      </c>
      <c r="H13" s="14">
        <f>SUM(E13+G13)</f>
        <v>0</v>
      </c>
      <c r="I13" s="14">
        <f>G13*D13</f>
        <v>0</v>
      </c>
      <c r="J13" s="14">
        <f>E13*D13</f>
        <v>0</v>
      </c>
      <c r="K13" s="14">
        <f>J13+I13</f>
        <v>0</v>
      </c>
      <c r="L13" s="25">
        <v>11050578</v>
      </c>
      <c r="N13" s="27"/>
    </row>
    <row r="14" spans="1:25" ht="51" x14ac:dyDescent="0.2">
      <c r="A14" s="24">
        <v>2</v>
      </c>
      <c r="B14" s="22" t="s">
        <v>40</v>
      </c>
      <c r="C14" s="26" t="s">
        <v>49</v>
      </c>
      <c r="D14" s="23">
        <v>10</v>
      </c>
      <c r="E14" s="21"/>
      <c r="F14" s="13"/>
      <c r="G14" s="14">
        <f t="shared" ref="G14:G20" si="0">SUM(E14*F14)</f>
        <v>0</v>
      </c>
      <c r="H14" s="14">
        <f t="shared" ref="H14:H20" si="1">SUM(E14+G14)</f>
        <v>0</v>
      </c>
      <c r="I14" s="14">
        <f t="shared" ref="I14:I20" si="2">G14*D14</f>
        <v>0</v>
      </c>
      <c r="J14" s="14">
        <f t="shared" ref="J14:J20" si="3">E14*D14</f>
        <v>0</v>
      </c>
      <c r="K14" s="14">
        <f t="shared" ref="K14:K20" si="4">J14+I14</f>
        <v>0</v>
      </c>
      <c r="L14" s="25">
        <v>436501</v>
      </c>
      <c r="N14" s="27"/>
    </row>
    <row r="15" spans="1:25" ht="38.25" x14ac:dyDescent="0.2">
      <c r="A15" s="24">
        <v>3</v>
      </c>
      <c r="B15" s="22" t="s">
        <v>50</v>
      </c>
      <c r="C15" s="26" t="s">
        <v>51</v>
      </c>
      <c r="D15" s="23">
        <v>7</v>
      </c>
      <c r="E15" s="21"/>
      <c r="F15" s="13"/>
      <c r="G15" s="14">
        <f t="shared" si="0"/>
        <v>0</v>
      </c>
      <c r="H15" s="14">
        <f t="shared" si="1"/>
        <v>0</v>
      </c>
      <c r="I15" s="14">
        <f t="shared" si="2"/>
        <v>0</v>
      </c>
      <c r="J15" s="14">
        <f t="shared" si="3"/>
        <v>0</v>
      </c>
      <c r="K15" s="14">
        <f t="shared" si="4"/>
        <v>0</v>
      </c>
      <c r="L15" s="25">
        <v>491137</v>
      </c>
      <c r="N15" s="27"/>
    </row>
    <row r="16" spans="1:25" ht="76.5" x14ac:dyDescent="0.2">
      <c r="A16" s="24">
        <v>4</v>
      </c>
      <c r="B16" s="22" t="s">
        <v>47</v>
      </c>
      <c r="C16" s="26" t="s">
        <v>52</v>
      </c>
      <c r="D16" s="23">
        <v>1</v>
      </c>
      <c r="E16" s="21"/>
      <c r="F16" s="13"/>
      <c r="G16" s="14">
        <f t="shared" si="0"/>
        <v>0</v>
      </c>
      <c r="H16" s="14">
        <f t="shared" si="1"/>
        <v>0</v>
      </c>
      <c r="I16" s="14">
        <f t="shared" si="2"/>
        <v>0</v>
      </c>
      <c r="J16" s="14">
        <f t="shared" si="3"/>
        <v>0</v>
      </c>
      <c r="K16" s="14">
        <f t="shared" si="4"/>
        <v>0</v>
      </c>
      <c r="L16" s="25">
        <v>9822736</v>
      </c>
      <c r="N16" s="27"/>
    </row>
    <row r="17" spans="1:24" ht="76.5" x14ac:dyDescent="0.2">
      <c r="A17" s="24">
        <v>5</v>
      </c>
      <c r="B17" s="22" t="s">
        <v>41</v>
      </c>
      <c r="C17" s="26" t="s">
        <v>53</v>
      </c>
      <c r="D17" s="23">
        <f>8*2</f>
        <v>16</v>
      </c>
      <c r="E17" s="21"/>
      <c r="F17" s="13"/>
      <c r="G17" s="14">
        <f t="shared" si="0"/>
        <v>0</v>
      </c>
      <c r="H17" s="14">
        <f t="shared" si="1"/>
        <v>0</v>
      </c>
      <c r="I17" s="14">
        <f t="shared" si="2"/>
        <v>0</v>
      </c>
      <c r="J17" s="14">
        <f t="shared" si="3"/>
        <v>0</v>
      </c>
      <c r="K17" s="14">
        <f t="shared" si="4"/>
        <v>0</v>
      </c>
      <c r="L17" s="25">
        <v>613921</v>
      </c>
      <c r="N17" s="27"/>
    </row>
    <row r="18" spans="1:24" ht="51" x14ac:dyDescent="0.2">
      <c r="A18" s="24">
        <v>6</v>
      </c>
      <c r="B18" s="22" t="s">
        <v>42</v>
      </c>
      <c r="C18" s="26" t="s">
        <v>52</v>
      </c>
      <c r="D18" s="23">
        <v>1</v>
      </c>
      <c r="E18" s="21"/>
      <c r="F18" s="13"/>
      <c r="G18" s="14">
        <f t="shared" si="0"/>
        <v>0</v>
      </c>
      <c r="H18" s="14">
        <f t="shared" si="1"/>
        <v>0</v>
      </c>
      <c r="I18" s="14">
        <f t="shared" si="2"/>
        <v>0</v>
      </c>
      <c r="J18" s="14">
        <f t="shared" si="3"/>
        <v>0</v>
      </c>
      <c r="K18" s="14">
        <f t="shared" si="4"/>
        <v>0</v>
      </c>
      <c r="L18" s="25">
        <v>11900000</v>
      </c>
      <c r="N18" s="27"/>
    </row>
    <row r="19" spans="1:24" ht="63.75" x14ac:dyDescent="0.2">
      <c r="A19" s="24">
        <v>7</v>
      </c>
      <c r="B19" s="22" t="s">
        <v>43</v>
      </c>
      <c r="C19" s="26" t="s">
        <v>51</v>
      </c>
      <c r="D19" s="23">
        <v>20</v>
      </c>
      <c r="E19" s="21"/>
      <c r="F19" s="13"/>
      <c r="G19" s="14">
        <f t="shared" si="0"/>
        <v>0</v>
      </c>
      <c r="H19" s="14">
        <f t="shared" si="1"/>
        <v>0</v>
      </c>
      <c r="I19" s="14">
        <f t="shared" si="2"/>
        <v>0</v>
      </c>
      <c r="J19" s="14">
        <f t="shared" si="3"/>
        <v>0</v>
      </c>
      <c r="K19" s="14">
        <f t="shared" si="4"/>
        <v>0</v>
      </c>
      <c r="L19" s="25">
        <v>491137</v>
      </c>
      <c r="N19" s="27"/>
    </row>
    <row r="20" spans="1:24" ht="51" x14ac:dyDescent="0.2">
      <c r="A20" s="24">
        <v>8</v>
      </c>
      <c r="B20" s="22" t="s">
        <v>44</v>
      </c>
      <c r="C20" s="26" t="s">
        <v>49</v>
      </c>
      <c r="D20" s="23">
        <v>10</v>
      </c>
      <c r="E20" s="21"/>
      <c r="F20" s="13"/>
      <c r="G20" s="14">
        <f t="shared" si="0"/>
        <v>0</v>
      </c>
      <c r="H20" s="14">
        <f t="shared" si="1"/>
        <v>0</v>
      </c>
      <c r="I20" s="14">
        <f t="shared" si="2"/>
        <v>0</v>
      </c>
      <c r="J20" s="14">
        <f t="shared" si="3"/>
        <v>0</v>
      </c>
      <c r="K20" s="14">
        <f t="shared" si="4"/>
        <v>0</v>
      </c>
      <c r="L20" s="25">
        <v>506212</v>
      </c>
      <c r="N20" s="27"/>
    </row>
    <row r="21" spans="1:24" ht="29.25" customHeight="1" x14ac:dyDescent="0.2">
      <c r="A21" s="64" t="s">
        <v>5</v>
      </c>
      <c r="B21" s="64"/>
      <c r="C21" s="64"/>
      <c r="D21" s="64"/>
      <c r="E21" s="64"/>
      <c r="F21" s="64"/>
      <c r="G21" s="19">
        <f>SUM(G13:G20)</f>
        <v>0</v>
      </c>
      <c r="H21" s="20">
        <f>SUM(H13:H20)</f>
        <v>0</v>
      </c>
      <c r="I21" s="20">
        <f>SUM(I13:I20)</f>
        <v>0</v>
      </c>
      <c r="J21" s="20">
        <f>SUM(J13:J20)</f>
        <v>0</v>
      </c>
      <c r="K21" s="20">
        <f>SUM(K13:K20)</f>
        <v>0</v>
      </c>
      <c r="L21" s="20"/>
    </row>
    <row r="22" spans="1:24" s="4" customFormat="1" ht="11.25" customHeight="1" thickBot="1" x14ac:dyDescent="0.25">
      <c r="A22" s="104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6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s="4" customFormat="1" ht="18" customHeight="1" x14ac:dyDescent="0.2">
      <c r="A23" s="98" t="s">
        <v>14</v>
      </c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100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s="4" customFormat="1" ht="29.85" customHeight="1" x14ac:dyDescent="0.2">
      <c r="A24" s="67" t="s">
        <v>30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9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35.450000000000003" customHeight="1" x14ac:dyDescent="0.2">
      <c r="A25" s="101" t="s">
        <v>25</v>
      </c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3"/>
    </row>
    <row r="26" spans="1:24" ht="21.2" customHeight="1" x14ac:dyDescent="0.2">
      <c r="A26" s="61" t="s">
        <v>29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3"/>
    </row>
    <row r="27" spans="1:24" ht="21.75" customHeight="1" x14ac:dyDescent="0.2">
      <c r="A27" s="92" t="s">
        <v>32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4"/>
    </row>
    <row r="28" spans="1:24" ht="21.2" customHeight="1" x14ac:dyDescent="0.2">
      <c r="A28" s="55" t="s">
        <v>6</v>
      </c>
      <c r="B28" s="56"/>
      <c r="C28" s="76" t="s">
        <v>23</v>
      </c>
      <c r="D28" s="76"/>
      <c r="E28" s="76"/>
      <c r="F28" s="76"/>
      <c r="G28" s="76"/>
      <c r="H28" s="76"/>
      <c r="I28" s="76"/>
      <c r="J28" s="76"/>
      <c r="K28" s="76"/>
      <c r="L28" s="77"/>
    </row>
    <row r="29" spans="1:24" ht="21.2" customHeight="1" thickBot="1" x14ac:dyDescent="0.25">
      <c r="A29" s="82" t="s">
        <v>7</v>
      </c>
      <c r="B29" s="83"/>
      <c r="C29" s="78" t="s">
        <v>23</v>
      </c>
      <c r="D29" s="78"/>
      <c r="E29" s="78"/>
      <c r="F29" s="78"/>
      <c r="G29" s="78"/>
      <c r="H29" s="78"/>
      <c r="I29" s="78"/>
      <c r="J29" s="78"/>
      <c r="K29" s="78"/>
      <c r="L29" s="79"/>
    </row>
    <row r="30" spans="1:24" x14ac:dyDescent="0.2">
      <c r="A30" s="6"/>
      <c r="B30" s="7"/>
      <c r="C30" s="80"/>
      <c r="D30" s="80"/>
      <c r="E30" s="80"/>
      <c r="F30" s="80"/>
      <c r="G30" s="80"/>
      <c r="H30" s="80"/>
      <c r="I30" s="80"/>
      <c r="J30" s="80"/>
      <c r="K30" s="80"/>
      <c r="L30" s="81"/>
    </row>
    <row r="31" spans="1:24" ht="19.149999999999999" customHeight="1" x14ac:dyDescent="0.25">
      <c r="A31" s="84" t="s">
        <v>8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6"/>
    </row>
    <row r="32" spans="1:24" ht="16.5" thickBot="1" x14ac:dyDescent="0.25">
      <c r="A32" s="52" t="s">
        <v>9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4"/>
    </row>
  </sheetData>
  <sheetProtection password="CCAD" sheet="1" objects="1" scenarios="1"/>
  <protectedRanges>
    <protectedRange sqref="C6:J9 L6:L7 K9 C10 E13:F20" name="DATOS"/>
  </protectedRanges>
  <mergeCells count="41">
    <mergeCell ref="C29:L29"/>
    <mergeCell ref="C30:L30"/>
    <mergeCell ref="A29:B29"/>
    <mergeCell ref="A31:L31"/>
    <mergeCell ref="G9:J9"/>
    <mergeCell ref="E11:L11"/>
    <mergeCell ref="C11:C12"/>
    <mergeCell ref="A27:L27"/>
    <mergeCell ref="A10:B10"/>
    <mergeCell ref="C10:L10"/>
    <mergeCell ref="A23:L23"/>
    <mergeCell ref="A25:L25"/>
    <mergeCell ref="A22:L22"/>
    <mergeCell ref="D11:D12"/>
    <mergeCell ref="A32:L32"/>
    <mergeCell ref="A28:B28"/>
    <mergeCell ref="A6:B6"/>
    <mergeCell ref="A7:B7"/>
    <mergeCell ref="A8:B8"/>
    <mergeCell ref="A9:B9"/>
    <mergeCell ref="A26:L26"/>
    <mergeCell ref="A21:F21"/>
    <mergeCell ref="C7:J7"/>
    <mergeCell ref="C8:J8"/>
    <mergeCell ref="C9:F9"/>
    <mergeCell ref="A24:L24"/>
    <mergeCell ref="K9:L9"/>
    <mergeCell ref="B11:B12"/>
    <mergeCell ref="A11:A12"/>
    <mergeCell ref="C28:L28"/>
    <mergeCell ref="A1:B3"/>
    <mergeCell ref="A4:B4"/>
    <mergeCell ref="A5:B5"/>
    <mergeCell ref="C1:J3"/>
    <mergeCell ref="C4:J4"/>
    <mergeCell ref="C5:J5"/>
    <mergeCell ref="K1:L1"/>
    <mergeCell ref="K2:L2"/>
    <mergeCell ref="K3:L3"/>
    <mergeCell ref="K4:L5"/>
    <mergeCell ref="C6:J6"/>
  </mergeCells>
  <conditionalFormatting sqref="H13:H20">
    <cfRule type="cellIs" dxfId="2" priority="13" operator="equal">
      <formula>L13</formula>
    </cfRule>
    <cfRule type="cellIs" dxfId="1" priority="14" operator="lessThan">
      <formula>L13</formula>
    </cfRule>
    <cfRule type="cellIs" dxfId="0" priority="15" operator="greaterThan">
      <formula>L13</formula>
    </cfRule>
  </conditionalFormatting>
  <hyperlinks>
    <hyperlink ref="A27:L27" r:id="rId1" display="Tener en cuenta los Valores Asociados al Contrato según el Acuerdo Municipal 052 del 22 de diciembre de 2017 (Estatuto Tributario Municipal)  "/>
  </hyperlinks>
  <printOptions horizontalCentered="1"/>
  <pageMargins left="0.70866141732283472" right="0.70866141732283472" top="0.74803149606299213" bottom="0.74803149606299213" header="0.31496062992125984" footer="0.31496062992125984"/>
  <pageSetup scale="49" fitToHeight="3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Original</vt:lpstr>
      <vt:lpstr>Original!Títulos_a_imprimir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Walter Bustamante Londoño - Financiera</cp:lastModifiedBy>
  <cp:lastPrinted>2018-08-16T23:13:11Z</cp:lastPrinted>
  <dcterms:created xsi:type="dcterms:W3CDTF">2006-11-20T19:37:40Z</dcterms:created>
  <dcterms:modified xsi:type="dcterms:W3CDTF">2019-01-18T15:57:06Z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