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C:\Users\MI PC\Desktop\PROCESO PARA PUBLICAR INTERVENTORIA\"/>
    </mc:Choice>
  </mc:AlternateContent>
  <xr:revisionPtr revIDLastSave="0" documentId="8_{5BEADC67-57C4-49F8-9139-3A1B00C38C26}" xr6:coauthVersionLast="36" xr6:coauthVersionMax="36" xr10:uidLastSave="{00000000-0000-0000-0000-000000000000}"/>
  <bookViews>
    <workbookView xWindow="0" yWindow="0" windowWidth="20490" windowHeight="6945" xr2:uid="{00000000-000D-0000-FFFF-FFFF00000000}"/>
  </bookViews>
  <sheets>
    <sheet name="OFERTA ECONOMICA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1" i="4" l="1"/>
  <c r="L8" i="4"/>
  <c r="L7" i="4"/>
  <c r="L6" i="4"/>
  <c r="D8" i="4"/>
  <c r="D6" i="4"/>
  <c r="D7" i="4"/>
  <c r="K8" i="4" l="1"/>
  <c r="K7" i="4"/>
  <c r="K6" i="4"/>
  <c r="L9" i="4" l="1"/>
  <c r="L14" i="4" l="1"/>
  <c r="L15" i="4" s="1"/>
  <c r="L16" i="4" l="1"/>
</calcChain>
</file>

<file path=xl/sharedStrings.xml><?xml version="1.0" encoding="utf-8"?>
<sst xmlns="http://schemas.openxmlformats.org/spreadsheetml/2006/main" count="27" uniqueCount="27">
  <si>
    <t xml:space="preserve">CANTIDAD </t>
  </si>
  <si>
    <t>DEDICACIÓN TOTAL</t>
  </si>
  <si>
    <t>SUBTOTAL</t>
  </si>
  <si>
    <t>FACTOR MULTIPLICADOR</t>
  </si>
  <si>
    <t>SUBTOTAL 1= SUBTOTAL x FACTOR MULTIPLICADOR</t>
  </si>
  <si>
    <t>IVA</t>
  </si>
  <si>
    <t>TOTAL IVA INCLUIDO</t>
  </si>
  <si>
    <t>Dedicación</t>
  </si>
  <si>
    <t>Mes 1</t>
  </si>
  <si>
    <t>Mes 2</t>
  </si>
  <si>
    <t>Mes 3</t>
  </si>
  <si>
    <t>Mes 4</t>
  </si>
  <si>
    <t>Mes 5</t>
  </si>
  <si>
    <t>Mes 6</t>
  </si>
  <si>
    <t xml:space="preserve"> (meses)</t>
  </si>
  <si>
    <t>ANEXO 2. PRESUPUESTO DEL PROCESO</t>
  </si>
  <si>
    <t>VALOR PROFESIONAL</t>
  </si>
  <si>
    <t xml:space="preserve">Vr. Profesional/MES </t>
  </si>
  <si>
    <t>TOTAL (SUBTOTAL 1 + SUBTOTAL 2 )</t>
  </si>
  <si>
    <t>PERSONAL ESPECIALISTA, PROFESIONAL O DE APOYO ORIGINAL</t>
  </si>
  <si>
    <t>DIRECTOR DE INTERVENTORIA</t>
  </si>
  <si>
    <t>PROFESIONAL INGENIERO CIVIL O ARQUITECTO (residente de interventoría)</t>
  </si>
  <si>
    <t>REALIZAR LA INTERVENTORÍA, TÉCNICA, ADMINISTRATIVA Y FINANCIERA DEL CONTRATO DE OBRA PÚBLICA QUE CELEBRE LA NACIÓN – MINISTERIO DE TRANSPORTE PARA EL MANTENIMIENTO INTEGRAL, PREVENTIVO Y CORRECTIVO DE LOS BIENES MUEBLES E INMUEBLES DEL MINISTERIO DE TRANSPORTE A NIVEL NACIONAL</t>
  </si>
  <si>
    <t>https://www.computrabajo.com.co/salarios/residente-de-interventoria</t>
  </si>
  <si>
    <t>https://www.computrabajo.com.co/salarios/ingeniero-electricista</t>
  </si>
  <si>
    <t>https://www.computrabajo.com.co/salarios/directora-general</t>
  </si>
  <si>
    <t>INGENIERO ELÉCTRICO Y DE CABLEADO ESTRUCTURADO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</si>
</sst>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9"/>
      <color rgb="FF000000"/>
      <name val="Arial"/>
      <family val="2"/>
    </font>
    <font>
      <sz val="11"/>
      <color theme="1"/>
      <name val="Calibri"/>
      <family val="2"/>
      <scheme val="minor"/>
    </font>
    <font>
      <b/>
      <sz val="14"/>
      <color rgb="FF000000"/>
      <name val="Arial"/>
      <family val="2"/>
    </font>
    <font>
      <sz val="10"/>
      <name val="Arial Narrow"/>
      <family val="2"/>
    </font>
    <font>
      <b/>
      <sz val="10"/>
      <color rgb="FF44546A"/>
      <name val="Arial Narrow"/>
      <family val="2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sz val="11"/>
      <color rgb="FFFF0000"/>
      <name val="Arial"/>
      <family val="2"/>
    </font>
    <font>
      <u/>
      <sz val="11"/>
      <color theme="10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1" fillId="0" borderId="0" applyNumberFormat="0" applyFill="0" applyBorder="0" applyAlignment="0" applyProtection="0"/>
  </cellStyleXfs>
  <cellXfs count="29">
    <xf numFmtId="0" fontId="0" fillId="0" borderId="0" xfId="0"/>
    <xf numFmtId="0" fontId="2" fillId="0" borderId="0" xfId="0" applyFont="1"/>
    <xf numFmtId="0" fontId="2" fillId="0" borderId="0" xfId="0" applyFont="1" applyFill="1"/>
    <xf numFmtId="44" fontId="2" fillId="0" borderId="0" xfId="0" applyNumberFormat="1" applyFont="1"/>
    <xf numFmtId="0" fontId="2" fillId="0" borderId="0" xfId="0" applyFont="1" applyAlignment="1">
      <alignment horizontal="center"/>
    </xf>
    <xf numFmtId="9" fontId="7" fillId="3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2" fontId="9" fillId="0" borderId="1" xfId="2" applyNumberFormat="1" applyFont="1" applyBorder="1" applyAlignment="1">
      <alignment horizontal="center" vertical="center"/>
    </xf>
    <xf numFmtId="44" fontId="9" fillId="0" borderId="1" xfId="1" applyFont="1" applyBorder="1" applyAlignment="1">
      <alignment horizontal="justify" vertical="center"/>
    </xf>
    <xf numFmtId="0" fontId="6" fillId="0" borderId="1" xfId="0" applyFont="1" applyBorder="1" applyAlignment="1">
      <alignment horizontal="center" vertical="center" wrapText="1"/>
    </xf>
    <xf numFmtId="44" fontId="3" fillId="0" borderId="1" xfId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44" fontId="2" fillId="0" borderId="0" xfId="1" applyFont="1"/>
    <xf numFmtId="164" fontId="10" fillId="0" borderId="0" xfId="0" applyNumberFormat="1" applyFont="1"/>
    <xf numFmtId="0" fontId="8" fillId="0" borderId="1" xfId="0" applyFont="1" applyBorder="1" applyAlignment="1">
      <alignment horizontal="center" vertical="center" wrapText="1"/>
    </xf>
    <xf numFmtId="0" fontId="11" fillId="0" borderId="0" xfId="3" applyAlignment="1">
      <alignment vertical="center"/>
    </xf>
    <xf numFmtId="0" fontId="10" fillId="0" borderId="0" xfId="0" applyFont="1" applyAlignment="1">
      <alignment horizontal="center"/>
    </xf>
    <xf numFmtId="0" fontId="12" fillId="0" borderId="1" xfId="0" applyFont="1" applyFill="1" applyBorder="1" applyAlignment="1">
      <alignment horizontal="center" vertical="center" wrapText="1"/>
    </xf>
    <xf numFmtId="44" fontId="13" fillId="5" borderId="1" xfId="1" applyFont="1" applyFill="1" applyBorder="1" applyAlignment="1" applyProtection="1">
      <alignment horizontal="center" vertical="center"/>
      <protection locked="0"/>
    </xf>
    <xf numFmtId="44" fontId="5" fillId="4" borderId="1" xfId="1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right" vertical="center"/>
    </xf>
    <xf numFmtId="0" fontId="3" fillId="4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4">
    <cellStyle name="Hipervínculo" xfId="3" builtinId="8"/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omputrabajo.com.co/salarios/directora-general" TargetMode="External"/><Relationship Id="rId2" Type="http://schemas.openxmlformats.org/officeDocument/2006/relationships/hyperlink" Target="https://www.computrabajo.com.co/salarios/ingeniero-electricista" TargetMode="External"/><Relationship Id="rId1" Type="http://schemas.openxmlformats.org/officeDocument/2006/relationships/hyperlink" Target="https://www.computrabajo.com.co/salarios/residente-de-interventoria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6CDE0-1A5A-45A7-8BF8-ED855F426220}">
  <sheetPr>
    <pageSetUpPr fitToPage="1"/>
  </sheetPr>
  <dimension ref="A1:P21"/>
  <sheetViews>
    <sheetView tabSelected="1" zoomScale="85" zoomScaleNormal="85" workbookViewId="0">
      <selection activeCell="D7" sqref="D7"/>
    </sheetView>
  </sheetViews>
  <sheetFormatPr baseColWidth="10" defaultColWidth="11.42578125" defaultRowHeight="14.25" x14ac:dyDescent="0.2"/>
  <cols>
    <col min="1" max="1" width="4.7109375" style="2" customWidth="1"/>
    <col min="2" max="2" width="53.42578125" style="1" customWidth="1"/>
    <col min="3" max="3" width="11.42578125" style="4" customWidth="1"/>
    <col min="4" max="4" width="23.85546875" style="1" customWidth="1"/>
    <col min="5" max="5" width="8.42578125" style="1" customWidth="1"/>
    <col min="6" max="6" width="7.42578125" style="1" customWidth="1"/>
    <col min="7" max="7" width="9.140625" style="1" customWidth="1"/>
    <col min="8" max="9" width="8.5703125" style="1" customWidth="1"/>
    <col min="10" max="10" width="7.42578125" style="1" customWidth="1"/>
    <col min="11" max="11" width="17.140625" style="1" bestFit="1" customWidth="1"/>
    <col min="12" max="12" width="26.5703125" style="1" customWidth="1"/>
    <col min="13" max="14" width="11.42578125" style="1"/>
    <col min="15" max="15" width="14.85546875" style="1" bestFit="1" customWidth="1"/>
    <col min="16" max="25" width="11.42578125" style="1"/>
    <col min="26" max="26" width="19.42578125" style="1" customWidth="1"/>
    <col min="27" max="27" width="44.85546875" style="1" customWidth="1"/>
    <col min="28" max="28" width="28.5703125" style="1" customWidth="1"/>
    <col min="29" max="29" width="20.5703125" style="1" customWidth="1"/>
    <col min="30" max="30" width="11.42578125" style="1"/>
    <col min="31" max="31" width="26.42578125" style="1" customWidth="1"/>
    <col min="32" max="32" width="18.5703125" style="1" customWidth="1"/>
    <col min="33" max="16384" width="11.42578125" style="1"/>
  </cols>
  <sheetData>
    <row r="1" spans="1:16" s="13" customFormat="1" ht="33.75" customHeight="1" x14ac:dyDescent="0.25">
      <c r="A1" s="12"/>
      <c r="B1" s="24" t="s">
        <v>15</v>
      </c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6" s="13" customFormat="1" ht="33.75" customHeight="1" x14ac:dyDescent="0.25">
      <c r="A2" s="12"/>
      <c r="B2" s="25" t="s">
        <v>22</v>
      </c>
      <c r="C2" s="25"/>
      <c r="D2" s="25"/>
      <c r="E2" s="25"/>
      <c r="F2" s="25"/>
      <c r="G2" s="25"/>
      <c r="H2" s="25"/>
      <c r="I2" s="25"/>
      <c r="J2" s="25"/>
      <c r="K2" s="25"/>
      <c r="L2" s="25"/>
    </row>
    <row r="3" spans="1:16" ht="54" customHeight="1" x14ac:dyDescent="0.2"/>
    <row r="4" spans="1:16" ht="33" customHeight="1" x14ac:dyDescent="0.2">
      <c r="B4" s="26" t="s">
        <v>19</v>
      </c>
      <c r="C4" s="26" t="s">
        <v>0</v>
      </c>
      <c r="D4" s="26" t="s">
        <v>17</v>
      </c>
      <c r="E4" s="26" t="s">
        <v>7</v>
      </c>
      <c r="F4" s="26"/>
      <c r="G4" s="26"/>
      <c r="H4" s="26"/>
      <c r="I4" s="26"/>
      <c r="J4" s="26"/>
      <c r="K4" s="16" t="s">
        <v>1</v>
      </c>
      <c r="L4" s="26" t="s">
        <v>16</v>
      </c>
    </row>
    <row r="5" spans="1:16" ht="45" customHeight="1" x14ac:dyDescent="0.2">
      <c r="B5" s="26"/>
      <c r="C5" s="26"/>
      <c r="D5" s="26"/>
      <c r="E5" s="19" t="s">
        <v>8</v>
      </c>
      <c r="F5" s="19" t="s">
        <v>9</v>
      </c>
      <c r="G5" s="19" t="s">
        <v>10</v>
      </c>
      <c r="H5" s="19" t="s">
        <v>11</v>
      </c>
      <c r="I5" s="19" t="s">
        <v>12</v>
      </c>
      <c r="J5" s="19" t="s">
        <v>13</v>
      </c>
      <c r="K5" s="16" t="s">
        <v>14</v>
      </c>
      <c r="L5" s="26"/>
    </row>
    <row r="6" spans="1:16" ht="51.75" customHeight="1" x14ac:dyDescent="0.2">
      <c r="B6" s="11" t="s">
        <v>20</v>
      </c>
      <c r="C6" s="6">
        <v>1</v>
      </c>
      <c r="D6" s="20">
        <f>4600000+(310000*4)</f>
        <v>5840000</v>
      </c>
      <c r="E6" s="5">
        <v>0.5</v>
      </c>
      <c r="F6" s="5">
        <v>0.5</v>
      </c>
      <c r="G6" s="5">
        <v>0.5</v>
      </c>
      <c r="H6" s="5">
        <v>0.5</v>
      </c>
      <c r="I6" s="5">
        <v>0.5</v>
      </c>
      <c r="J6" s="5">
        <v>0.5</v>
      </c>
      <c r="K6" s="7">
        <f>SUM(E6:J6)</f>
        <v>3</v>
      </c>
      <c r="L6" s="8">
        <f>ROUND(D6*K6,0)</f>
        <v>17520000</v>
      </c>
      <c r="M6" s="17" t="s">
        <v>25</v>
      </c>
    </row>
    <row r="7" spans="1:16" ht="67.5" customHeight="1" x14ac:dyDescent="0.2">
      <c r="B7" s="11" t="s">
        <v>21</v>
      </c>
      <c r="C7" s="9">
        <v>1</v>
      </c>
      <c r="D7" s="20">
        <f>3000000+(300000*8)</f>
        <v>5400000</v>
      </c>
      <c r="E7" s="5">
        <v>1</v>
      </c>
      <c r="F7" s="5">
        <v>1</v>
      </c>
      <c r="G7" s="5">
        <v>1</v>
      </c>
      <c r="H7" s="5">
        <v>1</v>
      </c>
      <c r="I7" s="5">
        <v>1</v>
      </c>
      <c r="J7" s="5">
        <v>1</v>
      </c>
      <c r="K7" s="7">
        <f>SUM(E7:J7)</f>
        <v>6</v>
      </c>
      <c r="L7" s="8">
        <f t="shared" ref="L7:L8" si="0">ROUND(D7*K7,0)</f>
        <v>32400000</v>
      </c>
      <c r="M7" s="17" t="s">
        <v>23</v>
      </c>
    </row>
    <row r="8" spans="1:16" ht="52.5" customHeight="1" x14ac:dyDescent="0.2">
      <c r="B8" s="11" t="s">
        <v>26</v>
      </c>
      <c r="C8" s="9">
        <v>1</v>
      </c>
      <c r="D8" s="20">
        <f>2700000+(327261.11*2)</f>
        <v>3354522.2199999997</v>
      </c>
      <c r="E8" s="5">
        <v>0.5</v>
      </c>
      <c r="F8" s="5">
        <v>0.5</v>
      </c>
      <c r="G8" s="5">
        <v>0.5</v>
      </c>
      <c r="H8" s="5">
        <v>0.5</v>
      </c>
      <c r="I8" s="5">
        <v>0.5</v>
      </c>
      <c r="J8" s="5">
        <v>0.5</v>
      </c>
      <c r="K8" s="7">
        <f>SUM(E8:J8)</f>
        <v>3</v>
      </c>
      <c r="L8" s="8">
        <f t="shared" si="0"/>
        <v>10063567</v>
      </c>
      <c r="M8" s="17" t="s">
        <v>24</v>
      </c>
    </row>
    <row r="9" spans="1:16" x14ac:dyDescent="0.2">
      <c r="B9" s="27" t="s">
        <v>2</v>
      </c>
      <c r="C9" s="27"/>
      <c r="D9" s="27"/>
      <c r="E9" s="27"/>
      <c r="F9" s="27"/>
      <c r="G9" s="27"/>
      <c r="H9" s="27"/>
      <c r="I9" s="27"/>
      <c r="J9" s="27"/>
      <c r="K9" s="27"/>
      <c r="L9" s="8">
        <f>SUM(L6:L8)</f>
        <v>59983567</v>
      </c>
    </row>
    <row r="10" spans="1:16" x14ac:dyDescent="0.2">
      <c r="B10" s="27" t="s">
        <v>3</v>
      </c>
      <c r="C10" s="27"/>
      <c r="D10" s="27"/>
      <c r="E10" s="27"/>
      <c r="F10" s="27"/>
      <c r="G10" s="27"/>
      <c r="H10" s="27"/>
      <c r="I10" s="27"/>
      <c r="J10" s="27"/>
      <c r="K10" s="27"/>
      <c r="L10" s="22">
        <v>2.7</v>
      </c>
    </row>
    <row r="11" spans="1:16" x14ac:dyDescent="0.2">
      <c r="B11" s="27" t="s">
        <v>4</v>
      </c>
      <c r="C11" s="27"/>
      <c r="D11" s="27"/>
      <c r="E11" s="27"/>
      <c r="F11" s="27"/>
      <c r="G11" s="27"/>
      <c r="H11" s="27"/>
      <c r="I11" s="27"/>
      <c r="J11" s="27"/>
      <c r="K11" s="27"/>
      <c r="L11" s="8">
        <f>ROUND(L9*L10,0)-1</f>
        <v>161955630</v>
      </c>
    </row>
    <row r="14" spans="1:16" ht="15.75" customHeight="1" x14ac:dyDescent="0.2">
      <c r="B14" s="28" t="s">
        <v>18</v>
      </c>
      <c r="C14" s="28"/>
      <c r="D14" s="28"/>
      <c r="E14" s="28"/>
      <c r="F14" s="28"/>
      <c r="G14" s="28"/>
      <c r="H14" s="28"/>
      <c r="I14" s="28"/>
      <c r="J14" s="28"/>
      <c r="K14" s="28"/>
      <c r="L14" s="10">
        <f>L11</f>
        <v>161955630</v>
      </c>
      <c r="M14" s="3"/>
    </row>
    <row r="15" spans="1:16" ht="15.75" customHeight="1" x14ac:dyDescent="0.2">
      <c r="B15" s="28" t="s">
        <v>5</v>
      </c>
      <c r="C15" s="28"/>
      <c r="D15" s="28"/>
      <c r="E15" s="28"/>
      <c r="F15" s="28"/>
      <c r="G15" s="28"/>
      <c r="H15" s="28"/>
      <c r="I15" s="28"/>
      <c r="J15" s="28"/>
      <c r="K15" s="28"/>
      <c r="L15" s="10">
        <f>ROUND(L14*0.19,0)</f>
        <v>30771570</v>
      </c>
    </row>
    <row r="16" spans="1:16" ht="15.75" customHeight="1" x14ac:dyDescent="0.2">
      <c r="B16" s="23" t="s">
        <v>6</v>
      </c>
      <c r="C16" s="23"/>
      <c r="D16" s="23"/>
      <c r="E16" s="23"/>
      <c r="F16" s="23"/>
      <c r="G16" s="23"/>
      <c r="H16" s="23"/>
      <c r="I16" s="23"/>
      <c r="J16" s="23"/>
      <c r="K16" s="23"/>
      <c r="L16" s="21">
        <f>L14+L15</f>
        <v>192727200</v>
      </c>
      <c r="N16" s="3"/>
      <c r="O16" s="3"/>
      <c r="P16" s="3"/>
    </row>
    <row r="17" spans="4:16" x14ac:dyDescent="0.2">
      <c r="L17" s="14"/>
      <c r="N17" s="3"/>
      <c r="O17" s="3"/>
      <c r="P17" s="3"/>
    </row>
    <row r="18" spans="4:16" x14ac:dyDescent="0.2">
      <c r="L18" s="14"/>
      <c r="N18" s="3"/>
      <c r="O18" s="3"/>
      <c r="P18" s="3"/>
    </row>
    <row r="19" spans="4:16" x14ac:dyDescent="0.2">
      <c r="D19" s="14"/>
      <c r="K19" s="18"/>
      <c r="L19" s="15"/>
      <c r="N19" s="3"/>
      <c r="O19" s="3"/>
      <c r="P19" s="3"/>
    </row>
    <row r="20" spans="4:16" x14ac:dyDescent="0.2">
      <c r="L20" s="14"/>
      <c r="N20" s="3"/>
      <c r="O20" s="3"/>
      <c r="P20" s="3"/>
    </row>
    <row r="21" spans="4:16" x14ac:dyDescent="0.2">
      <c r="L21" s="14"/>
    </row>
  </sheetData>
  <mergeCells count="13">
    <mergeCell ref="B16:K16"/>
    <mergeCell ref="B1:L1"/>
    <mergeCell ref="B2:L2"/>
    <mergeCell ref="B4:B5"/>
    <mergeCell ref="C4:C5"/>
    <mergeCell ref="D4:D5"/>
    <mergeCell ref="E4:J4"/>
    <mergeCell ref="L4:L5"/>
    <mergeCell ref="B9:K9"/>
    <mergeCell ref="B10:K10"/>
    <mergeCell ref="B11:K11"/>
    <mergeCell ref="B14:K14"/>
    <mergeCell ref="B15:K15"/>
  </mergeCells>
  <hyperlinks>
    <hyperlink ref="M7" r:id="rId1" xr:uid="{A3443A57-C056-46DA-96B3-585D207580A5}"/>
    <hyperlink ref="M8" r:id="rId2" xr:uid="{13FFD553-CACB-4DFC-B81F-9EC71F36FAFE}"/>
    <hyperlink ref="M6" r:id="rId3" xr:uid="{9E0114A5-3C28-4763-A724-84F68CE7CA1A}"/>
  </hyperlinks>
  <pageMargins left="0.70866141732283472" right="0.70866141732283472" top="0.74803149606299213" bottom="0.74803149606299213" header="0.31496062992125984" footer="0.31496062992125984"/>
  <pageSetup paperSize="9" scale="65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carolina moreno moreno</dc:creator>
  <cp:lastModifiedBy>MI PC</cp:lastModifiedBy>
  <cp:lastPrinted>2021-05-12T20:14:11Z</cp:lastPrinted>
  <dcterms:created xsi:type="dcterms:W3CDTF">2021-03-15T14:49:58Z</dcterms:created>
  <dcterms:modified xsi:type="dcterms:W3CDTF">2022-04-20T11:39:27Z</dcterms:modified>
</cp:coreProperties>
</file>