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HOLLS CORTES V\Desktop\MORBILIDAD NEONATAL\CUENTA DE COBRO\SEPTIEMBRE\"/>
    </mc:Choice>
  </mc:AlternateContent>
  <xr:revisionPtr revIDLastSave="0" documentId="13_ncr:1_{9706EEE7-1C60-401D-9568-0907332D8096}" xr6:coauthVersionLast="36" xr6:coauthVersionMax="36" xr10:uidLastSave="{00000000-0000-0000-0000-000000000000}"/>
  <bookViews>
    <workbookView xWindow="0" yWindow="0" windowWidth="19200" windowHeight="5496" firstSheet="2" activeTab="6" xr2:uid="{00000000-000D-0000-FFFF-FFFF00000000}"/>
  </bookViews>
  <sheets>
    <sheet name="Hoja1" sheetId="1" state="hidden" r:id="rId1"/>
    <sheet name="CERTIFICACION MES DE FEBRERO " sheetId="5" state="hidden" r:id="rId2"/>
    <sheet name="MAYO" sheetId="7" r:id="rId3"/>
    <sheet name="JUNIO" sheetId="11" r:id="rId4"/>
    <sheet name="JULIO" sheetId="12" r:id="rId5"/>
    <sheet name="AGOSTO" sheetId="13" r:id="rId6"/>
    <sheet name="SEPTIEMBRE" sheetId="14" r:id="rId7"/>
    <sheet name="CERTIFICACION JULIO 80%" sheetId="8" state="hidden" r:id="rId8"/>
    <sheet name="Hoja2" sheetId="9" state="hidden" r:id="rId9"/>
    <sheet name="Hoja3" sheetId="10" state="hidden" r:id="rId10"/>
  </sheets>
  <functionGroups builtInGroupCount="19"/>
  <definedNames>
    <definedName name="_xlnm.Print_Area" localSheetId="5">AGOSTO!$A$1:$N$50</definedName>
    <definedName name="_xlnm.Print_Area" localSheetId="7">'CERTIFICACION JULIO 80%'!$A$1:$M$46</definedName>
    <definedName name="_xlnm.Print_Area" localSheetId="1">'CERTIFICACION MES DE FEBRERO '!$A$1:$M$46</definedName>
    <definedName name="_xlnm.Print_Area" localSheetId="4">JULIO!$A$1:$N$50</definedName>
    <definedName name="_xlnm.Print_Area" localSheetId="3">JUNIO!$A$1:$N$50</definedName>
    <definedName name="_xlnm.Print_Area" localSheetId="2">MAYO!$A$1:$N$50</definedName>
    <definedName name="_xlnm.Print_Area" localSheetId="6">SEPTIEMBRE!$A$1:$N$50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28" i="8" l="1"/>
  <c r="O24" i="8"/>
  <c r="B28" i="8"/>
  <c r="P38" i="8" s="1"/>
  <c r="B32" i="8"/>
  <c r="O30" i="8"/>
  <c r="F39" i="8"/>
  <c r="G39" i="8" s="1"/>
  <c r="O29" i="5"/>
  <c r="P26" i="5"/>
  <c r="B31" i="5"/>
  <c r="B32" i="5"/>
  <c r="F39" i="5"/>
  <c r="G39" i="5" s="1"/>
  <c r="B31" i="8"/>
  <c r="F30" i="8"/>
  <c r="C13" i="1"/>
  <c r="M27" i="8"/>
  <c r="H27" i="5"/>
  <c r="G27" i="8"/>
  <c r="F31" i="8"/>
  <c r="J27" i="5"/>
  <c r="C5" i="1"/>
  <c r="L27" i="5"/>
  <c r="F27" i="5"/>
  <c r="M27" i="5"/>
  <c r="L27" i="8"/>
  <c r="J28" i="5"/>
  <c r="M28" i="8"/>
  <c r="F28" i="8"/>
  <c r="J27" i="8"/>
  <c r="J28" i="8" s="1"/>
  <c r="F27" i="8"/>
  <c r="I27" i="8"/>
  <c r="H27" i="8"/>
  <c r="C9" i="1"/>
  <c r="F29" i="8"/>
  <c r="G28" i="8"/>
  <c r="F31" i="5"/>
  <c r="C21" i="1"/>
  <c r="F29" i="5"/>
  <c r="F28" i="5"/>
  <c r="F30" i="5"/>
  <c r="C25" i="1"/>
  <c r="C17" i="1"/>
  <c r="K27" i="8"/>
  <c r="I27" i="5"/>
  <c r="I28" i="5" s="1"/>
  <c r="I29" i="5" s="1"/>
  <c r="I30" i="5" s="1"/>
  <c r="G27" i="5"/>
  <c r="K28" i="8"/>
  <c r="K29" i="8" s="1"/>
  <c r="K30" i="8" s="1"/>
  <c r="K27" i="5"/>
  <c r="I39" i="5" l="1"/>
  <c r="K39" i="5" s="1"/>
  <c r="I39" i="8"/>
  <c r="K39" i="8" s="1"/>
  <c r="K28" i="5"/>
  <c r="H28" i="8"/>
  <c r="H29" i="8" s="1"/>
  <c r="H28" i="5"/>
  <c r="K31" i="8"/>
  <c r="J29" i="5"/>
  <c r="J30" i="5" s="1"/>
  <c r="I28" i="8"/>
  <c r="G29" i="8"/>
  <c r="I31" i="5"/>
  <c r="G28" i="5"/>
  <c r="L28" i="8"/>
  <c r="L29" i="8" s="1"/>
  <c r="M29" i="8"/>
  <c r="M28" i="5"/>
  <c r="L28" i="5"/>
  <c r="J29" i="8"/>
  <c r="L30" i="8"/>
  <c r="L31" i="8"/>
  <c r="M30" i="8"/>
  <c r="J30" i="8"/>
  <c r="G29" i="5"/>
  <c r="H29" i="5"/>
  <c r="H30" i="5" s="1"/>
  <c r="H30" i="8"/>
  <c r="I29" i="8"/>
  <c r="J31" i="5"/>
  <c r="L29" i="5"/>
  <c r="G30" i="8"/>
  <c r="G31" i="8" s="1"/>
  <c r="M29" i="5"/>
  <c r="K29" i="5"/>
  <c r="L30" i="5"/>
  <c r="L31" i="5" s="1"/>
  <c r="G30" i="5"/>
  <c r="G31" i="5" s="1"/>
  <c r="K30" i="5"/>
  <c r="M31" i="8"/>
  <c r="H31" i="5"/>
  <c r="I30" i="8"/>
  <c r="J31" i="8"/>
  <c r="H31" i="8"/>
  <c r="M30" i="5"/>
  <c r="M31" i="5"/>
  <c r="I31" i="8"/>
  <c r="K31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diego.neira</author>
    <author>sofia.bautista</author>
  </authors>
  <commentList>
    <comment ref="E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diego.neira:
</t>
        </r>
        <r>
          <rPr>
            <sz val="9"/>
            <color indexed="81"/>
            <rFont val="Tahoma"/>
            <family val="2"/>
          </rPr>
          <t xml:space="preserve">DILIGENCIAR EL NOMBRE COMPLETO DEL CONTRATISTA
</t>
        </r>
      </text>
    </comment>
    <comment ref="F7" authorId="0" shapeId="0" xr:uid="{00000000-0006-0000-0200-000002000000}">
      <text>
        <r>
          <rPr>
            <sz val="9"/>
            <color indexed="81"/>
            <rFont val="Tahoma"/>
            <family val="2"/>
          </rPr>
          <t xml:space="preserve">MARQUE  X SI SU DOCUMENTO ES CEDULA DE CIUDADANIA 
</t>
        </r>
      </text>
    </comment>
    <comment ref="H7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MARQUE X SI SU DOCUMENTON ES CEDULA DE EXTRANJERIA </t>
        </r>
      </text>
    </comment>
    <comment ref="K7" authorId="0" shapeId="0" xr:uid="{00000000-0006-0000-0200-000004000000}">
      <text>
        <r>
          <rPr>
            <sz val="9"/>
            <color indexed="81"/>
            <rFont val="Tahoma"/>
            <family val="2"/>
          </rPr>
          <t xml:space="preserve">DILIGENCIAR EL NÚMERO DE DOCUMENTO </t>
        </r>
      </text>
    </comment>
    <comment ref="E8" authorId="0" shapeId="0" xr:uid="{00000000-0006-0000-0200-000005000000}">
      <text>
        <r>
          <rPr>
            <sz val="9"/>
            <color indexed="81"/>
            <rFont val="Tahoma"/>
            <family val="2"/>
          </rPr>
          <t>DILIGENCIAR  SU CORREO ELECTRONICO</t>
        </r>
      </text>
    </comment>
    <comment ref="K8" authorId="0" shapeId="0" xr:uid="{00000000-0006-0000-0200-000006000000}">
      <text>
        <r>
          <rPr>
            <sz val="9"/>
            <color indexed="81"/>
            <rFont val="Tahoma"/>
            <family val="2"/>
          </rPr>
          <t xml:space="preserve">DILIGENCIAR EL NÚMERO DE CELULAR PARA SER CONTACTADO EN CASO DE  PRESENTARSE ALGUNA NOVEDAD CON SU CUENTA DE COBRO </t>
        </r>
      </text>
    </comment>
    <comment ref="I9" authorId="0" shapeId="0" xr:uid="{00000000-0006-0000-0200-000007000000}">
      <text>
        <r>
          <rPr>
            <sz val="9"/>
            <color indexed="81"/>
            <rFont val="Tahoma"/>
            <family val="2"/>
          </rPr>
          <t>ELEGIR UNA OPCIÓN DE LA LISTA DESPLEGABLE</t>
        </r>
      </text>
    </comment>
    <comment ref="E10" authorId="0" shapeId="0" xr:uid="{00000000-0006-0000-0200-000008000000}">
      <text>
        <r>
          <rPr>
            <sz val="9"/>
            <color indexed="81"/>
            <rFont val="Tahoma"/>
            <family val="2"/>
          </rPr>
          <t xml:space="preserve">DILIGENCIAR EL AREA O DEPARTAMENTO EN EL CUAL PRESTA SUS SERVICIOS </t>
        </r>
      </text>
    </comment>
    <comment ref="K10" authorId="0" shapeId="0" xr:uid="{00000000-0006-0000-0200-000009000000}">
      <text>
        <r>
          <rPr>
            <sz val="9"/>
            <color indexed="81"/>
            <rFont val="Tahoma"/>
            <family val="2"/>
          </rPr>
          <t xml:space="preserve">DILIGENCIAR EL NOMBRE DE LA SEDE DONDE PRESTA SUS SERVICIOS </t>
        </r>
      </text>
    </comment>
    <comment ref="D11" authorId="0" shapeId="0" xr:uid="{00000000-0006-0000-0200-00000A000000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F11" authorId="0" shapeId="0" xr:uid="{00000000-0006-0000-0200-00000B000000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H11" authorId="0" shapeId="0" xr:uid="{00000000-0006-0000-0200-00000C000000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J11" authorId="0" shapeId="0" xr:uid="{00000000-0006-0000-0200-00000D000000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L11" authorId="0" shapeId="0" xr:uid="{00000000-0006-0000-0200-00000E000000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N11" authorId="0" shapeId="0" xr:uid="{00000000-0006-0000-0200-00000F000000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C13" authorId="0" shapeId="0" xr:uid="{00000000-0006-0000-0200-000010000000}">
      <text>
        <r>
          <rPr>
            <sz val="9"/>
            <color indexed="81"/>
            <rFont val="Tahoma"/>
            <family val="2"/>
          </rPr>
          <t>DILIGENCIAR EL NOMBRE DE LA ENTIDAD FINANCIERA</t>
        </r>
      </text>
    </comment>
    <comment ref="K13" authorId="0" shapeId="0" xr:uid="{00000000-0006-0000-0200-000011000000}">
      <text>
        <r>
          <rPr>
            <b/>
            <sz val="9"/>
            <color indexed="81"/>
            <rFont val="Tahoma"/>
            <family val="2"/>
          </rPr>
          <t>diego.neira:</t>
        </r>
        <r>
          <rPr>
            <sz val="9"/>
            <color indexed="81"/>
            <rFont val="Tahoma"/>
            <family val="2"/>
          </rPr>
          <t xml:space="preserve">
ELEGIR UNA OPCION DE LA LISTA DESPLEGABLE </t>
        </r>
      </text>
    </comment>
    <comment ref="E14" authorId="0" shapeId="0" xr:uid="{00000000-0006-0000-0200-000012000000}">
      <text>
        <r>
          <rPr>
            <sz val="9"/>
            <color indexed="81"/>
            <rFont val="Tahoma"/>
            <family val="2"/>
          </rPr>
          <t xml:space="preserve">DILIGENCIAR EL NUMERO DE CUENTA </t>
        </r>
      </text>
    </comment>
    <comment ref="N14" authorId="0" shapeId="0" xr:uid="{00000000-0006-0000-0200-000013000000}">
      <text>
        <r>
          <rPr>
            <sz val="9"/>
            <color indexed="81"/>
            <rFont val="Tahoma"/>
            <family val="2"/>
          </rPr>
          <t xml:space="preserve">ELEGIR UNA OPCION DE LA LISTA DESPLEGABLE 
</t>
        </r>
      </text>
    </comment>
    <comment ref="D17" authorId="0" shapeId="0" xr:uid="{00000000-0006-0000-0200-000014000000}">
      <text>
        <r>
          <rPr>
            <sz val="9"/>
            <color indexed="81"/>
            <rFont val="Tahoma"/>
            <family val="2"/>
          </rPr>
          <t xml:space="preserve">DILIGENCIAR EL NÚMERO DE CONTRATO CON LA VIGENCIA </t>
        </r>
      </text>
    </comment>
    <comment ref="L17" authorId="1" shapeId="0" xr:uid="{00000000-0006-0000-0200-000015000000}">
      <text>
        <r>
          <rPr>
            <b/>
            <sz val="9"/>
            <color indexed="81"/>
            <rFont val="Tahoma"/>
            <family val="2"/>
          </rPr>
          <t>Ingrese el número de pago correspondiente a esta certificación.
Ejemplo : pago 1 de 2</t>
        </r>
      </text>
    </comment>
    <comment ref="C18" authorId="0" shapeId="0" xr:uid="{00000000-0006-0000-0200-000016000000}">
      <text>
        <r>
          <rPr>
            <sz val="9"/>
            <color indexed="81"/>
            <rFont val="Tahoma"/>
            <family val="2"/>
          </rPr>
          <t xml:space="preserve">Diligenciar el número de certificado de disponibilidad  presupuestal
</t>
        </r>
      </text>
    </comment>
    <comment ref="E18" authorId="0" shapeId="0" xr:uid="{00000000-0006-0000-0200-000017000000}">
      <text>
        <r>
          <rPr>
            <sz val="9"/>
            <color indexed="81"/>
            <rFont val="Tahoma"/>
            <family val="2"/>
          </rPr>
          <t xml:space="preserve">Diligenciar la fecha de la disponibilidad presupuestal </t>
        </r>
      </text>
    </comment>
    <comment ref="J18" authorId="0" shapeId="0" xr:uid="{00000000-0006-0000-0200-000018000000}">
      <text>
        <r>
          <rPr>
            <sz val="9"/>
            <color indexed="81"/>
            <rFont val="Tahoma"/>
            <family val="2"/>
          </rPr>
          <t xml:space="preserve">Diligenciar el número de certificado de registro  presupuestal
</t>
        </r>
      </text>
    </comment>
    <comment ref="L18" authorId="0" shapeId="0" xr:uid="{00000000-0006-0000-0200-000019000000}">
      <text>
        <r>
          <rPr>
            <sz val="9"/>
            <color indexed="81"/>
            <rFont val="Tahoma"/>
            <family val="2"/>
          </rPr>
          <t>Diligenciar la fecha del CRP</t>
        </r>
      </text>
    </comment>
    <comment ref="D19" authorId="0" shapeId="0" xr:uid="{00000000-0006-0000-0200-00001A000000}">
      <text>
        <r>
          <rPr>
            <sz val="9"/>
            <color indexed="81"/>
            <rFont val="Tahoma"/>
            <family val="2"/>
          </rPr>
          <t>DILIGENCIAR EL OBJETO DEL CONTRATO TAL COMO APARECE EN LA MINUTA</t>
        </r>
      </text>
    </comment>
    <comment ref="H22" authorId="0" shapeId="0" xr:uid="{00000000-0006-0000-0200-00001B000000}">
      <text>
        <r>
          <rPr>
            <sz val="9"/>
            <color indexed="81"/>
            <rFont val="Tahoma"/>
            <family val="2"/>
          </rPr>
          <t>DILIGENCIAR LA FECHA DE INICIO DEL PERIODO CERTIFICADO</t>
        </r>
      </text>
    </comment>
    <comment ref="L22" authorId="0" shapeId="0" xr:uid="{00000000-0006-0000-0200-00001C000000}">
      <text>
        <r>
          <rPr>
            <sz val="9"/>
            <color indexed="81"/>
            <rFont val="Tahoma"/>
            <family val="2"/>
          </rPr>
          <t xml:space="preserve">DILIGENCIAR LA FECHA FINAL DEL PERIODO CERTIFICADO </t>
        </r>
      </text>
    </comment>
    <comment ref="H23" authorId="0" shapeId="0" xr:uid="{00000000-0006-0000-0200-00001D000000}">
      <text>
        <r>
          <rPr>
            <sz val="9"/>
            <color indexed="81"/>
            <rFont val="Tahoma"/>
            <family val="2"/>
          </rPr>
          <t xml:space="preserve">DILIGENCIAR EL VALOR DE SUS HONORARIOS MENSUALES </t>
        </r>
      </text>
    </comment>
    <comment ref="C24" authorId="0" shapeId="0" xr:uid="{00000000-0006-0000-0200-00001E000000}">
      <text>
        <r>
          <rPr>
            <sz val="9"/>
            <color indexed="81"/>
            <rFont val="Tahoma"/>
            <family val="2"/>
          </rPr>
          <t>ELIJA UNA OPCION DE LA LISTA DESPLEGABLE 
Administrativo
Asistencial
PIC</t>
        </r>
      </text>
    </comment>
    <comment ref="K24" authorId="0" shapeId="0" xr:uid="{00000000-0006-0000-0200-00001F000000}">
      <text>
        <r>
          <rPr>
            <sz val="9"/>
            <color indexed="81"/>
            <rFont val="Tahoma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29" authorId="0" shapeId="0" xr:uid="{00000000-0006-0000-0200-000020000000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0" authorId="0" shapeId="0" xr:uid="{E4D08EF6-E08D-4A5B-B0FA-871C3849BD7B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1" authorId="0" shapeId="0" xr:uid="{334B7FAA-FE2F-4507-9006-DC2EC9B9F70F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2" authorId="0" shapeId="0" xr:uid="{00000000-0006-0000-0200-000023000000}">
      <text>
        <r>
          <rPr>
            <sz val="9"/>
            <color indexed="81"/>
            <rFont val="Tahoma"/>
            <family val="2"/>
          </rPr>
          <t xml:space="preserve">SON LOS VALORES QUE NO SE EJECUTARON EN EL PERIODO CERTIFICADO Y QUE SE REINTEGRAN AL PRESUPUESTO </t>
        </r>
      </text>
    </comment>
    <comment ref="J33" authorId="0" shapeId="0" xr:uid="{00000000-0006-0000-0200-000024000000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A41" authorId="0" shapeId="0" xr:uid="{00000000-0006-0000-0200-000025000000}">
      <text>
        <r>
          <rPr>
            <sz val="9"/>
            <color indexed="81"/>
            <rFont val="Tahoma"/>
            <family val="2"/>
          </rPr>
          <t xml:space="preserve">DILIGENCIAR EL NUMERO DE PLANILLA CON EL CUAL RREALIZO EL PAGO DE SEGURIDAD SOCIAL </t>
        </r>
      </text>
    </comment>
    <comment ref="C41" authorId="0" shapeId="0" xr:uid="{00000000-0006-0000-0200-000026000000}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E41" authorId="0" shapeId="0" xr:uid="{00000000-0006-0000-0200-000027000000}">
      <text>
        <r>
          <rPr>
            <sz val="9"/>
            <color indexed="81"/>
            <rFont val="Tahoma"/>
            <family val="2"/>
          </rPr>
          <t>CELDA FORMULADA</t>
        </r>
      </text>
    </comment>
    <comment ref="J41" authorId="0" shapeId="0" xr:uid="{00000000-0006-0000-0200-000028000000}">
      <text>
        <r>
          <rPr>
            <sz val="9"/>
            <color indexed="81"/>
            <rFont val="Tahoma"/>
            <family val="2"/>
          </rPr>
          <t>ELEGIR UNA OPCION DE LA LISTA DESPLEGABLE
1
2
3
4
5</t>
        </r>
      </text>
    </comment>
    <comment ref="K41" authorId="0" shapeId="0" xr:uid="{00000000-0006-0000-0200-000029000000}">
      <text>
        <r>
          <rPr>
            <sz val="9"/>
            <color indexed="81"/>
            <rFont val="Tahoma"/>
            <family val="2"/>
          </rPr>
          <t>CELDA FORMULADA</t>
        </r>
      </text>
    </comment>
    <comment ref="L41" authorId="0" shapeId="0" xr:uid="{00000000-0006-0000-0200-00002A000000}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A45" authorId="0" shapeId="0" xr:uid="{00000000-0006-0000-0200-00002B000000}">
      <text>
        <r>
          <rPr>
            <b/>
            <sz val="9"/>
            <color indexed="81"/>
            <rFont val="Tahoma"/>
            <family val="2"/>
          </rPr>
          <t>diego.neira:</t>
        </r>
        <r>
          <rPr>
            <sz val="9"/>
            <color indexed="81"/>
            <rFont val="Tahoma"/>
            <family val="2"/>
          </rPr>
          <t xml:space="preserve">
ES FUNDAMENTAL QUE SE DILIGENCIE EL NOMBRE COMPLETO DEL SUPERVISOR, YA QUE LA FIRMA NO SE RECONCE FACILMENTE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diego.neira</author>
    <author>sofia.bautista</author>
  </authors>
  <commentList>
    <comment ref="E6" authorId="0" shapeId="0" xr:uid="{DCC13DD5-6EAF-44C5-A49D-697FC43AAE94}">
      <text>
        <r>
          <rPr>
            <b/>
            <sz val="9"/>
            <color indexed="81"/>
            <rFont val="Tahoma"/>
            <family val="2"/>
          </rPr>
          <t xml:space="preserve">diego.neira:
</t>
        </r>
        <r>
          <rPr>
            <sz val="9"/>
            <color indexed="81"/>
            <rFont val="Tahoma"/>
            <family val="2"/>
          </rPr>
          <t xml:space="preserve">DILIGENCIAR EL NOMBRE COMPLETO DEL CONTRATISTA
</t>
        </r>
      </text>
    </comment>
    <comment ref="F7" authorId="0" shapeId="0" xr:uid="{F9333B36-0731-41A1-A666-936FCA163426}">
      <text>
        <r>
          <rPr>
            <sz val="9"/>
            <color indexed="81"/>
            <rFont val="Tahoma"/>
            <family val="2"/>
          </rPr>
          <t xml:space="preserve">MARQUE  X SI SU DOCUMENTO ES CEDULA DE CIUDADANIA 
</t>
        </r>
      </text>
    </comment>
    <comment ref="H7" authorId="0" shapeId="0" xr:uid="{34D55250-F8AA-441B-B2EB-78C43A1110BA}">
      <text>
        <r>
          <rPr>
            <sz val="9"/>
            <color indexed="81"/>
            <rFont val="Tahoma"/>
            <family val="2"/>
          </rPr>
          <t xml:space="preserve">MARQUE X SI SU DOCUMENTON ES CEDULA DE EXTRANJERIA </t>
        </r>
      </text>
    </comment>
    <comment ref="K7" authorId="0" shapeId="0" xr:uid="{F4DE6DF8-2A38-4F4F-824F-ACF7ADF512BA}">
      <text>
        <r>
          <rPr>
            <sz val="9"/>
            <color indexed="81"/>
            <rFont val="Tahoma"/>
            <family val="2"/>
          </rPr>
          <t xml:space="preserve">DILIGENCIAR EL NÚMERO DE DOCUMENTO </t>
        </r>
      </text>
    </comment>
    <comment ref="E8" authorId="0" shapeId="0" xr:uid="{E4426487-1863-4172-9A72-B45A070B2DBB}">
      <text>
        <r>
          <rPr>
            <sz val="9"/>
            <color indexed="81"/>
            <rFont val="Tahoma"/>
            <family val="2"/>
          </rPr>
          <t>DILIGENCIAR  SU CORREO ELECTRONICO</t>
        </r>
      </text>
    </comment>
    <comment ref="K8" authorId="0" shapeId="0" xr:uid="{45D0AFA2-EEFB-4E24-AD85-F96FABF93E1D}">
      <text>
        <r>
          <rPr>
            <sz val="9"/>
            <color indexed="81"/>
            <rFont val="Tahoma"/>
            <family val="2"/>
          </rPr>
          <t xml:space="preserve">DILIGENCIAR EL NÚMERO DE CELULAR PARA SER CONTACTADO EN CASO DE  PRESENTARSE ALGUNA NOVEDAD CON SU CUENTA DE COBRO </t>
        </r>
      </text>
    </comment>
    <comment ref="I9" authorId="0" shapeId="0" xr:uid="{7661483B-4E02-49DC-BF55-1F5CD4D66D2C}">
      <text>
        <r>
          <rPr>
            <sz val="9"/>
            <color indexed="81"/>
            <rFont val="Tahoma"/>
            <family val="2"/>
          </rPr>
          <t>ELEGIR UNA OPCIÓN DE LA LISTA DESPLEGABLE</t>
        </r>
      </text>
    </comment>
    <comment ref="E10" authorId="0" shapeId="0" xr:uid="{DAB12ACD-3588-4CE2-8744-3C6488DA1C12}">
      <text>
        <r>
          <rPr>
            <sz val="9"/>
            <color indexed="81"/>
            <rFont val="Tahoma"/>
            <family val="2"/>
          </rPr>
          <t xml:space="preserve">DILIGENCIAR EL AREA O DEPARTAMENTO EN EL CUAL PRESTA SUS SERVICIOS </t>
        </r>
      </text>
    </comment>
    <comment ref="K10" authorId="0" shapeId="0" xr:uid="{520ABAD6-49DF-41C4-8B83-903855FC4A0C}">
      <text>
        <r>
          <rPr>
            <sz val="9"/>
            <color indexed="81"/>
            <rFont val="Tahoma"/>
            <family val="2"/>
          </rPr>
          <t xml:space="preserve">DILIGENCIAR EL NOMBRE DE LA SEDE DONDE PRESTA SUS SERVICIOS </t>
        </r>
      </text>
    </comment>
    <comment ref="D11" authorId="0" shapeId="0" xr:uid="{93AE7BB6-11D5-4E70-8124-BF83E37F51CB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F11" authorId="0" shapeId="0" xr:uid="{B93A2D8E-0120-4301-9578-C824C767489B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H11" authorId="0" shapeId="0" xr:uid="{F7BEA015-B0B9-41E9-9CFC-CD1770B08225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J11" authorId="0" shapeId="0" xr:uid="{91CB8CCC-D25D-46B6-95CE-3696D1D8AAFC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L11" authorId="0" shapeId="0" xr:uid="{79035B15-FBEC-4889-91C8-5BCD72F6D1DE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N11" authorId="0" shapeId="0" xr:uid="{FABFAC27-866E-45AF-B59D-6BD3DBA8B428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C13" authorId="0" shapeId="0" xr:uid="{A521C577-B669-4C6D-850D-818FE532F57F}">
      <text>
        <r>
          <rPr>
            <sz val="9"/>
            <color indexed="81"/>
            <rFont val="Tahoma"/>
            <family val="2"/>
          </rPr>
          <t>DILIGENCIAR EL NOMBRE DE LA ENTIDAD FINANCIERA</t>
        </r>
      </text>
    </comment>
    <comment ref="K13" authorId="0" shapeId="0" xr:uid="{F48EBCEA-F380-4B4C-87C1-69B12A61AFFC}">
      <text>
        <r>
          <rPr>
            <b/>
            <sz val="9"/>
            <color indexed="81"/>
            <rFont val="Tahoma"/>
            <family val="2"/>
          </rPr>
          <t>diego.neira:</t>
        </r>
        <r>
          <rPr>
            <sz val="9"/>
            <color indexed="81"/>
            <rFont val="Tahoma"/>
            <family val="2"/>
          </rPr>
          <t xml:space="preserve">
ELEGIR UNA OPCION DE LA LISTA DESPLEGABLE </t>
        </r>
      </text>
    </comment>
    <comment ref="E14" authorId="0" shapeId="0" xr:uid="{3BAD8672-7AF8-4D64-AE41-498A3F3AE374}">
      <text>
        <r>
          <rPr>
            <sz val="9"/>
            <color indexed="81"/>
            <rFont val="Tahoma"/>
            <family val="2"/>
          </rPr>
          <t xml:space="preserve">DILIGENCIAR EL NUMERO DE CUENTA </t>
        </r>
      </text>
    </comment>
    <comment ref="N14" authorId="0" shapeId="0" xr:uid="{BD82C0CD-0AFA-4C46-8E80-8D50ED129C77}">
      <text>
        <r>
          <rPr>
            <sz val="9"/>
            <color indexed="81"/>
            <rFont val="Tahoma"/>
            <family val="2"/>
          </rPr>
          <t xml:space="preserve">ELEGIR UNA OPCION DE LA LISTA DESPLEGABLE 
</t>
        </r>
      </text>
    </comment>
    <comment ref="D17" authorId="0" shapeId="0" xr:uid="{72EF4012-7422-412B-B22B-F98152BC8620}">
      <text>
        <r>
          <rPr>
            <sz val="9"/>
            <color indexed="81"/>
            <rFont val="Tahoma"/>
            <family val="2"/>
          </rPr>
          <t xml:space="preserve">DILIGENCIAR EL NÚMERO DE CONTRATO CON LA VIGENCIA </t>
        </r>
      </text>
    </comment>
    <comment ref="L17" authorId="1" shapeId="0" xr:uid="{B530FC24-6BC0-4EE0-8585-7D119F3B052F}">
      <text>
        <r>
          <rPr>
            <b/>
            <sz val="9"/>
            <color indexed="81"/>
            <rFont val="Tahoma"/>
            <family val="2"/>
          </rPr>
          <t>Ingrese el número de pago correspondiente a esta certificación.
Ejemplo : pago 1 de 2</t>
        </r>
      </text>
    </comment>
    <comment ref="C18" authorId="0" shapeId="0" xr:uid="{3783CE45-9062-4D23-AB63-B89619D22511}">
      <text>
        <r>
          <rPr>
            <sz val="9"/>
            <color indexed="81"/>
            <rFont val="Tahoma"/>
            <family val="2"/>
          </rPr>
          <t xml:space="preserve">Diligenciar el número de certificado de disponibilidad  presupuestal
</t>
        </r>
      </text>
    </comment>
    <comment ref="E18" authorId="0" shapeId="0" xr:uid="{CBE22372-60FE-4714-8CC3-45C3D7423683}">
      <text>
        <r>
          <rPr>
            <sz val="9"/>
            <color indexed="81"/>
            <rFont val="Tahoma"/>
            <family val="2"/>
          </rPr>
          <t xml:space="preserve">Diligenciar la fecha de la disponibilidad presupuestal </t>
        </r>
      </text>
    </comment>
    <comment ref="J18" authorId="0" shapeId="0" xr:uid="{E093D02F-B6E1-4BC5-BA04-9417DC41FF4D}">
      <text>
        <r>
          <rPr>
            <sz val="9"/>
            <color indexed="81"/>
            <rFont val="Tahoma"/>
            <family val="2"/>
          </rPr>
          <t xml:space="preserve">Diligenciar el número de certificado de registro  presupuestal
</t>
        </r>
      </text>
    </comment>
    <comment ref="L18" authorId="0" shapeId="0" xr:uid="{AC22D55E-3BB8-4F8E-B95E-57C08506B038}">
      <text>
        <r>
          <rPr>
            <sz val="9"/>
            <color indexed="81"/>
            <rFont val="Tahoma"/>
            <family val="2"/>
          </rPr>
          <t>Diligenciar la fecha del CRP</t>
        </r>
      </text>
    </comment>
    <comment ref="D19" authorId="0" shapeId="0" xr:uid="{B3FC3371-CFEE-471F-878D-9C74A846A4DB}">
      <text>
        <r>
          <rPr>
            <sz val="9"/>
            <color indexed="81"/>
            <rFont val="Tahoma"/>
            <family val="2"/>
          </rPr>
          <t>DILIGENCIAR EL OBJETO DEL CONTRATO TAL COMO APARECE EN LA MINUTA</t>
        </r>
      </text>
    </comment>
    <comment ref="H22" authorId="0" shapeId="0" xr:uid="{C6846BF9-7B7B-4581-BFC1-48F4562E5AC8}">
      <text>
        <r>
          <rPr>
            <sz val="9"/>
            <color indexed="81"/>
            <rFont val="Tahoma"/>
            <family val="2"/>
          </rPr>
          <t>DILIGENCIAR LA FECHA DE INICIO DEL PERIODO CERTIFICADO</t>
        </r>
      </text>
    </comment>
    <comment ref="L22" authorId="0" shapeId="0" xr:uid="{9AA9BA1A-73BC-47EE-94D4-65C940D42088}">
      <text>
        <r>
          <rPr>
            <sz val="9"/>
            <color indexed="81"/>
            <rFont val="Tahoma"/>
            <family val="2"/>
          </rPr>
          <t xml:space="preserve">DILIGENCIAR LA FECHA FINAL DEL PERIODO CERTIFICADO </t>
        </r>
      </text>
    </comment>
    <comment ref="H23" authorId="0" shapeId="0" xr:uid="{95AF3551-9BB5-4BE9-9F0F-239B41D43D39}">
      <text>
        <r>
          <rPr>
            <sz val="9"/>
            <color indexed="81"/>
            <rFont val="Tahoma"/>
            <family val="2"/>
          </rPr>
          <t xml:space="preserve">DILIGENCIAR EL VALOR DE SUS HONORARIOS MENSUALES </t>
        </r>
      </text>
    </comment>
    <comment ref="C24" authorId="0" shapeId="0" xr:uid="{01DB7E3D-8399-4385-9970-0CD803A820F5}">
      <text>
        <r>
          <rPr>
            <sz val="9"/>
            <color indexed="81"/>
            <rFont val="Tahoma"/>
            <family val="2"/>
          </rPr>
          <t>ELIJA UNA OPCION DE LA LISTA DESPLEGABLE 
Administrativo
Asistencial
PIC</t>
        </r>
      </text>
    </comment>
    <comment ref="K24" authorId="0" shapeId="0" xr:uid="{52536603-1D48-4FD1-A85D-5EFB5F7400A7}">
      <text>
        <r>
          <rPr>
            <sz val="9"/>
            <color indexed="81"/>
            <rFont val="Tahoma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29" authorId="0" shapeId="0" xr:uid="{E78F6699-3F23-4D3F-9D7D-9859FBB04EA9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0" authorId="0" shapeId="0" xr:uid="{845CF84A-3EBF-4B17-A45F-8CA16C933ABD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1" authorId="0" shapeId="0" xr:uid="{3402A331-50E2-4A7D-A57B-B14EB5460AAC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2" authorId="0" shapeId="0" xr:uid="{BE5E9FFE-4D43-4ABB-82B6-8E88243D1536}">
      <text>
        <r>
          <rPr>
            <sz val="9"/>
            <color indexed="81"/>
            <rFont val="Tahoma"/>
            <family val="2"/>
          </rPr>
          <t xml:space="preserve">SON LOS VALORES QUE NO SE EJECUTARON EN EL PERIODO CERTIFICADO Y QUE SE REINTEGRAN AL PRESUPUESTO </t>
        </r>
      </text>
    </comment>
    <comment ref="J33" authorId="0" shapeId="0" xr:uid="{F712FB7B-9445-4098-8849-626358A71CEC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A41" authorId="0" shapeId="0" xr:uid="{5B36DD1B-BD79-46B3-B201-B0D7AF46EB63}">
      <text>
        <r>
          <rPr>
            <sz val="9"/>
            <color indexed="81"/>
            <rFont val="Tahoma"/>
            <family val="2"/>
          </rPr>
          <t xml:space="preserve">DILIGENCIAR EL NUMERO DE PLANILLA CON EL CUAL RREALIZO EL PAGO DE SEGURIDAD SOCIAL </t>
        </r>
      </text>
    </comment>
    <comment ref="C41" authorId="0" shapeId="0" xr:uid="{694E75B5-514B-485D-9E6D-0488AD611465}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E41" authorId="0" shapeId="0" xr:uid="{52D526CB-57A9-4714-8803-F0938C06FC9E}">
      <text>
        <r>
          <rPr>
            <sz val="9"/>
            <color indexed="81"/>
            <rFont val="Tahoma"/>
            <family val="2"/>
          </rPr>
          <t>CELDA FORMULADA</t>
        </r>
      </text>
    </comment>
    <comment ref="J41" authorId="0" shapeId="0" xr:uid="{571E194C-5984-49A4-9DA8-2FEAFD6FB3E0}">
      <text>
        <r>
          <rPr>
            <sz val="9"/>
            <color indexed="81"/>
            <rFont val="Tahoma"/>
            <family val="2"/>
          </rPr>
          <t>ELEGIR UNA OPCION DE LA LISTA DESPLEGABLE
1
2
3
4
5</t>
        </r>
      </text>
    </comment>
    <comment ref="K41" authorId="0" shapeId="0" xr:uid="{9F5892C1-6BCB-49CA-9ACA-0F7028F80BC2}">
      <text>
        <r>
          <rPr>
            <sz val="9"/>
            <color indexed="81"/>
            <rFont val="Tahoma"/>
            <family val="2"/>
          </rPr>
          <t>CELDA FORMULADA</t>
        </r>
      </text>
    </comment>
    <comment ref="L41" authorId="0" shapeId="0" xr:uid="{853ED50A-FC3C-45C0-ADDA-6B28C9E4A344}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A45" authorId="0" shapeId="0" xr:uid="{14FAB9DA-8EED-46A5-8925-80BA1EB5DBA2}">
      <text>
        <r>
          <rPr>
            <b/>
            <sz val="9"/>
            <color indexed="81"/>
            <rFont val="Tahoma"/>
            <family val="2"/>
          </rPr>
          <t>diego.neira:</t>
        </r>
        <r>
          <rPr>
            <sz val="9"/>
            <color indexed="81"/>
            <rFont val="Tahoma"/>
            <family val="2"/>
          </rPr>
          <t xml:space="preserve">
ES FUNDAMENTAL QUE SE DILIGENCIE EL NOMBRE COMPLETO DEL SUPERVISOR, YA QUE LA FIRMA NO SE RECONCE FACILMENTE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diego.neira</author>
    <author>sofia.bautista</author>
  </authors>
  <commentList>
    <comment ref="E6" authorId="0" shapeId="0" xr:uid="{60D1B132-8042-4C72-A5D5-789287F39F64}">
      <text>
        <r>
          <rPr>
            <b/>
            <sz val="9"/>
            <color indexed="81"/>
            <rFont val="Tahoma"/>
            <family val="2"/>
          </rPr>
          <t xml:space="preserve">diego.neira:
</t>
        </r>
        <r>
          <rPr>
            <sz val="9"/>
            <color indexed="81"/>
            <rFont val="Tahoma"/>
            <family val="2"/>
          </rPr>
          <t xml:space="preserve">DILIGENCIAR EL NOMBRE COMPLETO DEL CONTRATISTA
</t>
        </r>
      </text>
    </comment>
    <comment ref="F7" authorId="0" shapeId="0" xr:uid="{304FB20F-1691-4F2B-9295-9393DFC0FAA7}">
      <text>
        <r>
          <rPr>
            <sz val="9"/>
            <color indexed="81"/>
            <rFont val="Tahoma"/>
            <family val="2"/>
          </rPr>
          <t xml:space="preserve">MARQUE  X SI SU DOCUMENTO ES CEDULA DE CIUDADANIA 
</t>
        </r>
      </text>
    </comment>
    <comment ref="H7" authorId="0" shapeId="0" xr:uid="{4021542F-0329-4744-B11B-6EEC00A5086F}">
      <text>
        <r>
          <rPr>
            <sz val="9"/>
            <color indexed="81"/>
            <rFont val="Tahoma"/>
            <family val="2"/>
          </rPr>
          <t xml:space="preserve">MARQUE X SI SU DOCUMENTON ES CEDULA DE EXTRANJERIA </t>
        </r>
      </text>
    </comment>
    <comment ref="K7" authorId="0" shapeId="0" xr:uid="{68D62993-9704-46E3-BA72-E7327337319C}">
      <text>
        <r>
          <rPr>
            <sz val="9"/>
            <color indexed="81"/>
            <rFont val="Tahoma"/>
            <family val="2"/>
          </rPr>
          <t xml:space="preserve">DILIGENCIAR EL NÚMERO DE DOCUMENTO </t>
        </r>
      </text>
    </comment>
    <comment ref="E8" authorId="0" shapeId="0" xr:uid="{BC83222D-C260-4483-8668-2CF4B8CBFED8}">
      <text>
        <r>
          <rPr>
            <sz val="9"/>
            <color indexed="81"/>
            <rFont val="Tahoma"/>
            <family val="2"/>
          </rPr>
          <t>DILIGENCIAR  SU CORREO ELECTRONICO</t>
        </r>
      </text>
    </comment>
    <comment ref="K8" authorId="0" shapeId="0" xr:uid="{6C8B50D8-0943-4703-B1DB-BA999C10784B}">
      <text>
        <r>
          <rPr>
            <sz val="9"/>
            <color indexed="81"/>
            <rFont val="Tahoma"/>
            <family val="2"/>
          </rPr>
          <t xml:space="preserve">DILIGENCIAR EL NÚMERO DE CELULAR PARA SER CONTACTADO EN CASO DE  PRESENTARSE ALGUNA NOVEDAD CON SU CUENTA DE COBRO </t>
        </r>
      </text>
    </comment>
    <comment ref="I9" authorId="0" shapeId="0" xr:uid="{99B79450-8435-4583-9927-42BE796C516A}">
      <text>
        <r>
          <rPr>
            <sz val="9"/>
            <color indexed="81"/>
            <rFont val="Tahoma"/>
            <family val="2"/>
          </rPr>
          <t>ELEGIR UNA OPCIÓN DE LA LISTA DESPLEGABLE</t>
        </r>
      </text>
    </comment>
    <comment ref="E10" authorId="0" shapeId="0" xr:uid="{9BD017EB-DB72-4501-AC25-A834C0CB2AB8}">
      <text>
        <r>
          <rPr>
            <sz val="9"/>
            <color indexed="81"/>
            <rFont val="Tahoma"/>
            <family val="2"/>
          </rPr>
          <t xml:space="preserve">DILIGENCIAR EL AREA O DEPARTAMENTO EN EL CUAL PRESTA SUS SERVICIOS </t>
        </r>
      </text>
    </comment>
    <comment ref="K10" authorId="0" shapeId="0" xr:uid="{2DFCB41A-323B-4C05-9B8D-970641BE59E3}">
      <text>
        <r>
          <rPr>
            <sz val="9"/>
            <color indexed="81"/>
            <rFont val="Tahoma"/>
            <family val="2"/>
          </rPr>
          <t xml:space="preserve">DILIGENCIAR EL NOMBRE DE LA SEDE DONDE PRESTA SUS SERVICIOS </t>
        </r>
      </text>
    </comment>
    <comment ref="D11" authorId="0" shapeId="0" xr:uid="{592F21E6-E22D-4E1B-B35D-34FC1C07DD92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F11" authorId="0" shapeId="0" xr:uid="{47ACD551-260D-466F-ACEB-8AD04D2AE746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H11" authorId="0" shapeId="0" xr:uid="{2264E9F3-3120-4217-A113-7DF950DF88B9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J11" authorId="0" shapeId="0" xr:uid="{E038A601-3441-4B44-A5A9-4DB36A0305D6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L11" authorId="0" shapeId="0" xr:uid="{7201CC64-8422-427B-B993-CF284AEB28AF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N11" authorId="0" shapeId="0" xr:uid="{DB37B259-3282-497A-8080-0FF9EBAC9134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C13" authorId="0" shapeId="0" xr:uid="{4D5B53AB-D7D5-487B-BB57-FB0C733EA671}">
      <text>
        <r>
          <rPr>
            <sz val="9"/>
            <color indexed="81"/>
            <rFont val="Tahoma"/>
            <family val="2"/>
          </rPr>
          <t>DILIGENCIAR EL NOMBRE DE LA ENTIDAD FINANCIERA</t>
        </r>
      </text>
    </comment>
    <comment ref="K13" authorId="0" shapeId="0" xr:uid="{572101BF-E69E-4FB9-AC4C-F29A40CB7505}">
      <text>
        <r>
          <rPr>
            <b/>
            <sz val="9"/>
            <color indexed="81"/>
            <rFont val="Tahoma"/>
            <family val="2"/>
          </rPr>
          <t>diego.neira:</t>
        </r>
        <r>
          <rPr>
            <sz val="9"/>
            <color indexed="81"/>
            <rFont val="Tahoma"/>
            <family val="2"/>
          </rPr>
          <t xml:space="preserve">
ELEGIR UNA OPCION DE LA LISTA DESPLEGABLE </t>
        </r>
      </text>
    </comment>
    <comment ref="E14" authorId="0" shapeId="0" xr:uid="{0B638A1A-5672-4905-9573-61BCE66ABD17}">
      <text>
        <r>
          <rPr>
            <sz val="9"/>
            <color indexed="81"/>
            <rFont val="Tahoma"/>
            <family val="2"/>
          </rPr>
          <t xml:space="preserve">DILIGENCIAR EL NUMERO DE CUENTA </t>
        </r>
      </text>
    </comment>
    <comment ref="N14" authorId="0" shapeId="0" xr:uid="{BA8890FF-BD81-4441-BA3C-2013D458F380}">
      <text>
        <r>
          <rPr>
            <sz val="9"/>
            <color indexed="81"/>
            <rFont val="Tahoma"/>
            <family val="2"/>
          </rPr>
          <t xml:space="preserve">ELEGIR UNA OPCION DE LA LISTA DESPLEGABLE 
</t>
        </r>
      </text>
    </comment>
    <comment ref="D17" authorId="0" shapeId="0" xr:uid="{B953D17B-7021-4F60-A27A-C89864074E62}">
      <text>
        <r>
          <rPr>
            <sz val="9"/>
            <color indexed="81"/>
            <rFont val="Tahoma"/>
            <family val="2"/>
          </rPr>
          <t xml:space="preserve">DILIGENCIAR EL NÚMERO DE CONTRATO CON LA VIGENCIA </t>
        </r>
      </text>
    </comment>
    <comment ref="L17" authorId="1" shapeId="0" xr:uid="{522BC9F3-E4E5-495D-8BD4-ED21E6617EC8}">
      <text>
        <r>
          <rPr>
            <b/>
            <sz val="9"/>
            <color indexed="81"/>
            <rFont val="Tahoma"/>
            <family val="2"/>
          </rPr>
          <t>Ingrese el número de pago correspondiente a esta certificación.
Ejemplo : pago 1 de 2</t>
        </r>
      </text>
    </comment>
    <comment ref="C18" authorId="0" shapeId="0" xr:uid="{B1F0DABF-3A70-4F1D-9351-E107241E5675}">
      <text>
        <r>
          <rPr>
            <sz val="9"/>
            <color indexed="81"/>
            <rFont val="Tahoma"/>
            <family val="2"/>
          </rPr>
          <t xml:space="preserve">Diligenciar el número de certificado de disponibilidad  presupuestal
</t>
        </r>
      </text>
    </comment>
    <comment ref="E18" authorId="0" shapeId="0" xr:uid="{C6EF2569-FDAD-4750-A542-2CCC542CD08D}">
      <text>
        <r>
          <rPr>
            <sz val="9"/>
            <color indexed="81"/>
            <rFont val="Tahoma"/>
            <family val="2"/>
          </rPr>
          <t xml:space="preserve">Diligenciar la fecha de la disponibilidad presupuestal </t>
        </r>
      </text>
    </comment>
    <comment ref="J18" authorId="0" shapeId="0" xr:uid="{13BF3792-14B6-435B-B665-037210E5D82B}">
      <text>
        <r>
          <rPr>
            <sz val="9"/>
            <color indexed="81"/>
            <rFont val="Tahoma"/>
            <family val="2"/>
          </rPr>
          <t xml:space="preserve">Diligenciar el número de certificado de registro  presupuestal
</t>
        </r>
      </text>
    </comment>
    <comment ref="L18" authorId="0" shapeId="0" xr:uid="{61EE6588-6B55-496B-B360-3C77A95A78C8}">
      <text>
        <r>
          <rPr>
            <sz val="9"/>
            <color indexed="81"/>
            <rFont val="Tahoma"/>
            <family val="2"/>
          </rPr>
          <t>Diligenciar la fecha del CRP</t>
        </r>
      </text>
    </comment>
    <comment ref="D19" authorId="0" shapeId="0" xr:uid="{BD2D853B-A4E5-4148-B1A3-BB9774CD94BA}">
      <text>
        <r>
          <rPr>
            <sz val="9"/>
            <color indexed="81"/>
            <rFont val="Tahoma"/>
            <family val="2"/>
          </rPr>
          <t>DILIGENCIAR EL OBJETO DEL CONTRATO TAL COMO APARECE EN LA MINUTA</t>
        </r>
      </text>
    </comment>
    <comment ref="H22" authorId="0" shapeId="0" xr:uid="{6CABF174-44F7-497D-B551-E2D27726C975}">
      <text>
        <r>
          <rPr>
            <sz val="9"/>
            <color indexed="81"/>
            <rFont val="Tahoma"/>
            <family val="2"/>
          </rPr>
          <t>DILIGENCIAR LA FECHA DE INICIO DEL PERIODO CERTIFICADO</t>
        </r>
      </text>
    </comment>
    <comment ref="L22" authorId="0" shapeId="0" xr:uid="{C1C7B670-A433-4D33-8E74-88B9EFBEE3B7}">
      <text>
        <r>
          <rPr>
            <sz val="9"/>
            <color indexed="81"/>
            <rFont val="Tahoma"/>
            <family val="2"/>
          </rPr>
          <t xml:space="preserve">DILIGENCIAR LA FECHA FINAL DEL PERIODO CERTIFICADO </t>
        </r>
      </text>
    </comment>
    <comment ref="H23" authorId="0" shapeId="0" xr:uid="{0F773B92-07AA-4379-9A39-07F7944E86CA}">
      <text>
        <r>
          <rPr>
            <sz val="9"/>
            <color indexed="81"/>
            <rFont val="Tahoma"/>
            <family val="2"/>
          </rPr>
          <t xml:space="preserve">DILIGENCIAR EL VALOR DE SUS HONORARIOS MENSUALES </t>
        </r>
      </text>
    </comment>
    <comment ref="C24" authorId="0" shapeId="0" xr:uid="{41C0971C-F750-41D4-99DF-B49681B5F2A0}">
      <text>
        <r>
          <rPr>
            <sz val="9"/>
            <color indexed="81"/>
            <rFont val="Tahoma"/>
            <family val="2"/>
          </rPr>
          <t>ELIJA UNA OPCION DE LA LISTA DESPLEGABLE 
Administrativo
Asistencial
PIC</t>
        </r>
      </text>
    </comment>
    <comment ref="K24" authorId="0" shapeId="0" xr:uid="{7004F331-39DA-4CA8-8094-3BEDD6B976B2}">
      <text>
        <r>
          <rPr>
            <sz val="9"/>
            <color indexed="81"/>
            <rFont val="Tahoma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29" authorId="0" shapeId="0" xr:uid="{7F1874CC-2650-4F0F-900A-77A4CF73CA8D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0" authorId="0" shapeId="0" xr:uid="{3BF20764-E294-4564-ACD3-AA7F3F6DE78E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1" authorId="0" shapeId="0" xr:uid="{AD29185A-919F-4F5B-98C1-717AC1B12D96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2" authorId="0" shapeId="0" xr:uid="{44D85B7D-EB61-4DC2-9AC8-C9870B606C0D}">
      <text>
        <r>
          <rPr>
            <sz val="9"/>
            <color indexed="81"/>
            <rFont val="Tahoma"/>
            <family val="2"/>
          </rPr>
          <t xml:space="preserve">SON LOS VALORES QUE NO SE EJECUTARON EN EL PERIODO CERTIFICADO Y QUE SE REINTEGRAN AL PRESUPUESTO </t>
        </r>
      </text>
    </comment>
    <comment ref="J33" authorId="0" shapeId="0" xr:uid="{016C505B-1A30-4FAB-8F3E-340862CA63A3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A41" authorId="0" shapeId="0" xr:uid="{93606D68-79B2-4C9B-8A79-C017AEC309AE}">
      <text>
        <r>
          <rPr>
            <sz val="9"/>
            <color indexed="81"/>
            <rFont val="Tahoma"/>
            <family val="2"/>
          </rPr>
          <t xml:space="preserve">DILIGENCIAR EL NUMERO DE PLANILLA CON EL CUAL RREALIZO EL PAGO DE SEGURIDAD SOCIAL </t>
        </r>
      </text>
    </comment>
    <comment ref="C41" authorId="0" shapeId="0" xr:uid="{1B54281E-0568-4F36-A2BA-11046620E427}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E41" authorId="0" shapeId="0" xr:uid="{0BE90661-565C-4F20-8F9B-F8138A9E046C}">
      <text>
        <r>
          <rPr>
            <sz val="9"/>
            <color indexed="81"/>
            <rFont val="Tahoma"/>
            <family val="2"/>
          </rPr>
          <t>CELDA FORMULADA</t>
        </r>
      </text>
    </comment>
    <comment ref="J41" authorId="0" shapeId="0" xr:uid="{F56DC59A-0239-420E-B776-DEC4BA86CF73}">
      <text>
        <r>
          <rPr>
            <sz val="9"/>
            <color indexed="81"/>
            <rFont val="Tahoma"/>
            <family val="2"/>
          </rPr>
          <t>ELEGIR UNA OPCION DE LA LISTA DESPLEGABLE
1
2
3
4
5</t>
        </r>
      </text>
    </comment>
    <comment ref="K41" authorId="0" shapeId="0" xr:uid="{CF07EF54-1D9C-4D17-B3DB-7B25793868E7}">
      <text>
        <r>
          <rPr>
            <sz val="9"/>
            <color indexed="81"/>
            <rFont val="Tahoma"/>
            <family val="2"/>
          </rPr>
          <t>CELDA FORMULADA</t>
        </r>
      </text>
    </comment>
    <comment ref="L41" authorId="0" shapeId="0" xr:uid="{BBEDEE3A-759E-4485-A030-1C5C79977E45}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A45" authorId="0" shapeId="0" xr:uid="{C7DBC4BC-AD4C-480C-B0A0-B27E6FB2E521}">
      <text>
        <r>
          <rPr>
            <b/>
            <sz val="9"/>
            <color indexed="81"/>
            <rFont val="Tahoma"/>
            <family val="2"/>
          </rPr>
          <t>diego.neira:</t>
        </r>
        <r>
          <rPr>
            <sz val="9"/>
            <color indexed="81"/>
            <rFont val="Tahoma"/>
            <family val="2"/>
          </rPr>
          <t xml:space="preserve">
ES FUNDAMENTAL QUE SE DILIGENCIE EL NOMBRE COMPLETO DEL SUPERVISOR, YA QUE LA FIRMA NO SE RECONCE FACILMENTE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diego.neira</author>
    <author>sofia.bautista</author>
  </authors>
  <commentList>
    <comment ref="E6" authorId="0" shapeId="0" xr:uid="{16235F3F-024F-4D4A-9517-B34DB372D04F}">
      <text>
        <r>
          <rPr>
            <b/>
            <sz val="9"/>
            <color indexed="81"/>
            <rFont val="Tahoma"/>
            <family val="2"/>
          </rPr>
          <t xml:space="preserve">diego.neira:
</t>
        </r>
        <r>
          <rPr>
            <sz val="9"/>
            <color indexed="81"/>
            <rFont val="Tahoma"/>
            <family val="2"/>
          </rPr>
          <t xml:space="preserve">DILIGENCIAR EL NOMBRE COMPLETO DEL CONTRATISTA
</t>
        </r>
      </text>
    </comment>
    <comment ref="F7" authorId="0" shapeId="0" xr:uid="{13B1ED91-D87A-4189-8C66-252A96BFD609}">
      <text>
        <r>
          <rPr>
            <sz val="9"/>
            <color indexed="81"/>
            <rFont val="Tahoma"/>
            <family val="2"/>
          </rPr>
          <t xml:space="preserve">MARQUE  X SI SU DOCUMENTO ES CEDULA DE CIUDADANIA 
</t>
        </r>
      </text>
    </comment>
    <comment ref="H7" authorId="0" shapeId="0" xr:uid="{4B297408-36D9-486D-AAC7-9A8C1D2D0487}">
      <text>
        <r>
          <rPr>
            <sz val="9"/>
            <color indexed="81"/>
            <rFont val="Tahoma"/>
            <family val="2"/>
          </rPr>
          <t xml:space="preserve">MARQUE X SI SU DOCUMENTON ES CEDULA DE EXTRANJERIA </t>
        </r>
      </text>
    </comment>
    <comment ref="K7" authorId="0" shapeId="0" xr:uid="{D52840BF-521B-4BD8-947B-4B073A99589A}">
      <text>
        <r>
          <rPr>
            <sz val="9"/>
            <color indexed="81"/>
            <rFont val="Tahoma"/>
            <family val="2"/>
          </rPr>
          <t xml:space="preserve">DILIGENCIAR EL NÚMERO DE DOCUMENTO </t>
        </r>
      </text>
    </comment>
    <comment ref="E8" authorId="0" shapeId="0" xr:uid="{97456622-DFF8-4FC3-9A93-F2C1DA3A19C6}">
      <text>
        <r>
          <rPr>
            <sz val="9"/>
            <color indexed="81"/>
            <rFont val="Tahoma"/>
            <family val="2"/>
          </rPr>
          <t>DILIGENCIAR  SU CORREO ELECTRONICO</t>
        </r>
      </text>
    </comment>
    <comment ref="K8" authorId="0" shapeId="0" xr:uid="{EC848748-1772-4B35-B6E9-A895B5B322AA}">
      <text>
        <r>
          <rPr>
            <sz val="9"/>
            <color indexed="81"/>
            <rFont val="Tahoma"/>
            <family val="2"/>
          </rPr>
          <t xml:space="preserve">DILIGENCIAR EL NÚMERO DE CELULAR PARA SER CONTACTADO EN CASO DE  PRESENTARSE ALGUNA NOVEDAD CON SU CUENTA DE COBRO </t>
        </r>
      </text>
    </comment>
    <comment ref="I9" authorId="0" shapeId="0" xr:uid="{8974581B-BC19-4C1F-A86F-E8AA22E75521}">
      <text>
        <r>
          <rPr>
            <sz val="9"/>
            <color indexed="81"/>
            <rFont val="Tahoma"/>
            <family val="2"/>
          </rPr>
          <t>ELEGIR UNA OPCIÓN DE LA LISTA DESPLEGABLE</t>
        </r>
      </text>
    </comment>
    <comment ref="E10" authorId="0" shapeId="0" xr:uid="{D42C98AE-DB1A-498C-8156-91BB4A96A0CD}">
      <text>
        <r>
          <rPr>
            <sz val="9"/>
            <color indexed="81"/>
            <rFont val="Tahoma"/>
            <family val="2"/>
          </rPr>
          <t xml:space="preserve">DILIGENCIAR EL AREA O DEPARTAMENTO EN EL CUAL PRESTA SUS SERVICIOS </t>
        </r>
      </text>
    </comment>
    <comment ref="K10" authorId="0" shapeId="0" xr:uid="{78291601-7BE7-4364-AE0F-78E079D21D77}">
      <text>
        <r>
          <rPr>
            <sz val="9"/>
            <color indexed="81"/>
            <rFont val="Tahoma"/>
            <family val="2"/>
          </rPr>
          <t xml:space="preserve">DILIGENCIAR EL NOMBRE DE LA SEDE DONDE PRESTA SUS SERVICIOS </t>
        </r>
      </text>
    </comment>
    <comment ref="D11" authorId="0" shapeId="0" xr:uid="{B8F56B8B-60AE-46A9-A1A2-9443CF782255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F11" authorId="0" shapeId="0" xr:uid="{5AA1922A-32D5-4B48-AE27-D20A778C76F4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H11" authorId="0" shapeId="0" xr:uid="{AC2EEDD1-86BE-40F0-99FC-A349C858136B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J11" authorId="0" shapeId="0" xr:uid="{1CB6FE3D-B8E1-4E47-BDF1-7DBB57E096F4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L11" authorId="0" shapeId="0" xr:uid="{9A0FA111-0389-4A60-8627-9B23BD0E215C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N11" authorId="0" shapeId="0" xr:uid="{7D2B5BFB-82FF-4D92-A87D-11504792C883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C13" authorId="0" shapeId="0" xr:uid="{D5D2F887-3771-4079-BC76-097A914310A5}">
      <text>
        <r>
          <rPr>
            <sz val="9"/>
            <color indexed="81"/>
            <rFont val="Tahoma"/>
            <family val="2"/>
          </rPr>
          <t>DILIGENCIAR EL NOMBRE DE LA ENTIDAD FINANCIERA</t>
        </r>
      </text>
    </comment>
    <comment ref="K13" authorId="0" shapeId="0" xr:uid="{D5493774-96A5-489F-A6E4-14204462DD65}">
      <text>
        <r>
          <rPr>
            <b/>
            <sz val="9"/>
            <color indexed="81"/>
            <rFont val="Tahoma"/>
            <family val="2"/>
          </rPr>
          <t>diego.neira:</t>
        </r>
        <r>
          <rPr>
            <sz val="9"/>
            <color indexed="81"/>
            <rFont val="Tahoma"/>
            <family val="2"/>
          </rPr>
          <t xml:space="preserve">
ELEGIR UNA OPCION DE LA LISTA DESPLEGABLE </t>
        </r>
      </text>
    </comment>
    <comment ref="E14" authorId="0" shapeId="0" xr:uid="{E0CDF45B-116A-4634-9CAE-5B78EBF0B0A5}">
      <text>
        <r>
          <rPr>
            <sz val="9"/>
            <color indexed="81"/>
            <rFont val="Tahoma"/>
            <family val="2"/>
          </rPr>
          <t xml:space="preserve">DILIGENCIAR EL NUMERO DE CUENTA </t>
        </r>
      </text>
    </comment>
    <comment ref="N14" authorId="0" shapeId="0" xr:uid="{2A62B02D-96B4-4471-9815-C5CBB41315BA}">
      <text>
        <r>
          <rPr>
            <sz val="9"/>
            <color indexed="81"/>
            <rFont val="Tahoma"/>
            <family val="2"/>
          </rPr>
          <t xml:space="preserve">ELEGIR UNA OPCION DE LA LISTA DESPLEGABLE 
</t>
        </r>
      </text>
    </comment>
    <comment ref="D17" authorId="0" shapeId="0" xr:uid="{7E0CE3A9-0BB9-4ADB-ACF6-13CCB6631AA8}">
      <text>
        <r>
          <rPr>
            <sz val="9"/>
            <color indexed="81"/>
            <rFont val="Tahoma"/>
            <family val="2"/>
          </rPr>
          <t xml:space="preserve">DILIGENCIAR EL NÚMERO DE CONTRATO CON LA VIGENCIA </t>
        </r>
      </text>
    </comment>
    <comment ref="L17" authorId="1" shapeId="0" xr:uid="{0930B409-118B-40D7-B0A9-58A076A37A1F}">
      <text>
        <r>
          <rPr>
            <b/>
            <sz val="9"/>
            <color indexed="81"/>
            <rFont val="Tahoma"/>
            <family val="2"/>
          </rPr>
          <t>Ingrese el número de pago correspondiente a esta certificación.
Ejemplo : pago 1 de 2</t>
        </r>
      </text>
    </comment>
    <comment ref="C18" authorId="0" shapeId="0" xr:uid="{44C9AA86-341D-4186-95BE-46A421AA9F95}">
      <text>
        <r>
          <rPr>
            <sz val="9"/>
            <color indexed="81"/>
            <rFont val="Tahoma"/>
            <family val="2"/>
          </rPr>
          <t xml:space="preserve">Diligenciar el número de certificado de disponibilidad  presupuestal
</t>
        </r>
      </text>
    </comment>
    <comment ref="E18" authorId="0" shapeId="0" xr:uid="{4E90B3B7-7444-48FC-8783-62203631E992}">
      <text>
        <r>
          <rPr>
            <sz val="9"/>
            <color indexed="81"/>
            <rFont val="Tahoma"/>
            <family val="2"/>
          </rPr>
          <t xml:space="preserve">Diligenciar la fecha de la disponibilidad presupuestal </t>
        </r>
      </text>
    </comment>
    <comment ref="J18" authorId="0" shapeId="0" xr:uid="{50067267-1DD8-4D31-A72F-56C91ED5F7B6}">
      <text>
        <r>
          <rPr>
            <sz val="9"/>
            <color indexed="81"/>
            <rFont val="Tahoma"/>
            <family val="2"/>
          </rPr>
          <t xml:space="preserve">Diligenciar el número de certificado de registro  presupuestal
</t>
        </r>
      </text>
    </comment>
    <comment ref="L18" authorId="0" shapeId="0" xr:uid="{FC7C144C-BC6A-444D-8182-77DF6FD53419}">
      <text>
        <r>
          <rPr>
            <sz val="9"/>
            <color indexed="81"/>
            <rFont val="Tahoma"/>
            <family val="2"/>
          </rPr>
          <t>Diligenciar la fecha del CRP</t>
        </r>
      </text>
    </comment>
    <comment ref="D19" authorId="0" shapeId="0" xr:uid="{9AD15D49-D40B-49BD-B378-12FFAD7889EB}">
      <text>
        <r>
          <rPr>
            <sz val="9"/>
            <color indexed="81"/>
            <rFont val="Tahoma"/>
            <family val="2"/>
          </rPr>
          <t>DILIGENCIAR EL OBJETO DEL CONTRATO TAL COMO APARECE EN LA MINUTA</t>
        </r>
      </text>
    </comment>
    <comment ref="H22" authorId="0" shapeId="0" xr:uid="{4DC0F1E0-AF7D-4641-B11C-9449709122AF}">
      <text>
        <r>
          <rPr>
            <sz val="9"/>
            <color indexed="81"/>
            <rFont val="Tahoma"/>
            <family val="2"/>
          </rPr>
          <t>DILIGENCIAR LA FECHA DE INICIO DEL PERIODO CERTIFICADO</t>
        </r>
      </text>
    </comment>
    <comment ref="L22" authorId="0" shapeId="0" xr:uid="{A3EC369A-DE33-4D26-B405-560127E26760}">
      <text>
        <r>
          <rPr>
            <sz val="9"/>
            <color indexed="81"/>
            <rFont val="Tahoma"/>
            <family val="2"/>
          </rPr>
          <t xml:space="preserve">DILIGENCIAR LA FECHA FINAL DEL PERIODO CERTIFICADO </t>
        </r>
      </text>
    </comment>
    <comment ref="H23" authorId="0" shapeId="0" xr:uid="{BD3953D3-4ED4-4357-96ED-9B3C9965498A}">
      <text>
        <r>
          <rPr>
            <sz val="9"/>
            <color indexed="81"/>
            <rFont val="Tahoma"/>
            <family val="2"/>
          </rPr>
          <t xml:space="preserve">DILIGENCIAR EL VALOR DE SUS HONORARIOS MENSUALES </t>
        </r>
      </text>
    </comment>
    <comment ref="C24" authorId="0" shapeId="0" xr:uid="{998D76B2-008F-48B9-827B-F4171FC10A3B}">
      <text>
        <r>
          <rPr>
            <sz val="9"/>
            <color indexed="81"/>
            <rFont val="Tahoma"/>
            <family val="2"/>
          </rPr>
          <t>ELIJA UNA OPCION DE LA LISTA DESPLEGABLE 
Administrativo
Asistencial
PIC</t>
        </r>
      </text>
    </comment>
    <comment ref="K24" authorId="0" shapeId="0" xr:uid="{9B03C99E-C1FF-4838-AD22-CF1CF9834F7E}">
      <text>
        <r>
          <rPr>
            <sz val="9"/>
            <color indexed="81"/>
            <rFont val="Tahoma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29" authorId="0" shapeId="0" xr:uid="{E7E37D8C-4D92-461B-A2A0-F12E5F1E0B7E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0" authorId="0" shapeId="0" xr:uid="{B631A1F7-D741-4FE4-938B-1105750E93C3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1" authorId="0" shapeId="0" xr:uid="{3CBB3438-8334-4461-8845-BA29A17A4D05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2" authorId="0" shapeId="0" xr:uid="{D43DB2AC-FFCF-41B8-B885-2E9F7F7ACE5B}">
      <text>
        <r>
          <rPr>
            <sz val="9"/>
            <color indexed="81"/>
            <rFont val="Tahoma"/>
            <family val="2"/>
          </rPr>
          <t xml:space="preserve">SON LOS VALORES QUE NO SE EJECUTARON EN EL PERIODO CERTIFICADO Y QUE SE REINTEGRAN AL PRESUPUESTO </t>
        </r>
      </text>
    </comment>
    <comment ref="J33" authorId="0" shapeId="0" xr:uid="{B03B9FDF-631A-4947-B8F3-C7A5C088ADD4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A41" authorId="0" shapeId="0" xr:uid="{77A35095-DE11-491D-AD34-B278A6E415A8}">
      <text>
        <r>
          <rPr>
            <sz val="9"/>
            <color indexed="81"/>
            <rFont val="Tahoma"/>
            <family val="2"/>
          </rPr>
          <t xml:space="preserve">DILIGENCIAR EL NUMERO DE PLANILLA CON EL CUAL RREALIZO EL PAGO DE SEGURIDAD SOCIAL </t>
        </r>
      </text>
    </comment>
    <comment ref="C41" authorId="0" shapeId="0" xr:uid="{F4A73201-1231-4B82-B424-9FDB6817EE84}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E41" authorId="0" shapeId="0" xr:uid="{3E12FFE7-CE2A-4FEF-90DE-18D220805F8C}">
      <text>
        <r>
          <rPr>
            <sz val="9"/>
            <color indexed="81"/>
            <rFont val="Tahoma"/>
            <family val="2"/>
          </rPr>
          <t>CELDA FORMULADA</t>
        </r>
      </text>
    </comment>
    <comment ref="J41" authorId="0" shapeId="0" xr:uid="{3A3135FC-7092-40AD-A168-E147DFD86388}">
      <text>
        <r>
          <rPr>
            <sz val="9"/>
            <color indexed="81"/>
            <rFont val="Tahoma"/>
            <family val="2"/>
          </rPr>
          <t>ELEGIR UNA OPCION DE LA LISTA DESPLEGABLE
1
2
3
4
5</t>
        </r>
      </text>
    </comment>
    <comment ref="K41" authorId="0" shapeId="0" xr:uid="{FBACD873-63AE-4B4A-8C0F-8D1706AAB1FF}">
      <text>
        <r>
          <rPr>
            <sz val="9"/>
            <color indexed="81"/>
            <rFont val="Tahoma"/>
            <family val="2"/>
          </rPr>
          <t>CELDA FORMULADA</t>
        </r>
      </text>
    </comment>
    <comment ref="L41" authorId="0" shapeId="0" xr:uid="{DEB92C9C-78B4-4393-87BE-28FB9FE8C224}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A45" authorId="0" shapeId="0" xr:uid="{B0B29B07-3485-4B3C-8758-7DA99B182020}">
      <text>
        <r>
          <rPr>
            <b/>
            <sz val="9"/>
            <color indexed="81"/>
            <rFont val="Tahoma"/>
            <family val="2"/>
          </rPr>
          <t>diego.neira:</t>
        </r>
        <r>
          <rPr>
            <sz val="9"/>
            <color indexed="81"/>
            <rFont val="Tahoma"/>
            <family val="2"/>
          </rPr>
          <t xml:space="preserve">
ES FUNDAMENTAL QUE SE DILIGENCIE EL NOMBRE COMPLETO DEL SUPERVISOR, YA QUE LA FIRMA NO SE RECONCE FACILMENTE 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diego.neira</author>
    <author>sofia.bautista</author>
  </authors>
  <commentList>
    <comment ref="E6" authorId="0" shapeId="0" xr:uid="{BEDE656F-637F-4B71-A2D4-D7E3DAAC0E4F}">
      <text>
        <r>
          <rPr>
            <b/>
            <sz val="9"/>
            <color indexed="81"/>
            <rFont val="Tahoma"/>
            <family val="2"/>
          </rPr>
          <t xml:space="preserve">diego.neira:
</t>
        </r>
        <r>
          <rPr>
            <sz val="9"/>
            <color indexed="81"/>
            <rFont val="Tahoma"/>
            <family val="2"/>
          </rPr>
          <t xml:space="preserve">DILIGENCIAR EL NOMBRE COMPLETO DEL CONTRATISTA
</t>
        </r>
      </text>
    </comment>
    <comment ref="F7" authorId="0" shapeId="0" xr:uid="{77DE16A7-01CD-4333-A958-87431E31B6C2}">
      <text>
        <r>
          <rPr>
            <sz val="9"/>
            <color indexed="81"/>
            <rFont val="Tahoma"/>
            <family val="2"/>
          </rPr>
          <t xml:space="preserve">MARQUE  X SI SU DOCUMENTO ES CEDULA DE CIUDADANIA 
</t>
        </r>
      </text>
    </comment>
    <comment ref="H7" authorId="0" shapeId="0" xr:uid="{E340810F-6975-46D8-92FA-00273C7CF4C7}">
      <text>
        <r>
          <rPr>
            <sz val="9"/>
            <color indexed="81"/>
            <rFont val="Tahoma"/>
            <family val="2"/>
          </rPr>
          <t xml:space="preserve">MARQUE X SI SU DOCUMENTON ES CEDULA DE EXTRANJERIA </t>
        </r>
      </text>
    </comment>
    <comment ref="K7" authorId="0" shapeId="0" xr:uid="{3F305947-A675-401B-B8E7-8A8DB0DA779E}">
      <text>
        <r>
          <rPr>
            <sz val="9"/>
            <color indexed="81"/>
            <rFont val="Tahoma"/>
            <family val="2"/>
          </rPr>
          <t xml:space="preserve">DILIGENCIAR EL NÚMERO DE DOCUMENTO </t>
        </r>
      </text>
    </comment>
    <comment ref="E8" authorId="0" shapeId="0" xr:uid="{78F457FC-C945-4D84-8C9A-EDF972F2EA25}">
      <text>
        <r>
          <rPr>
            <sz val="9"/>
            <color indexed="81"/>
            <rFont val="Tahoma"/>
            <family val="2"/>
          </rPr>
          <t>DILIGENCIAR  SU CORREO ELECTRONICO</t>
        </r>
      </text>
    </comment>
    <comment ref="K8" authorId="0" shapeId="0" xr:uid="{AED5FA9F-ACCD-4770-AB51-A504F2880696}">
      <text>
        <r>
          <rPr>
            <sz val="9"/>
            <color indexed="81"/>
            <rFont val="Tahoma"/>
            <family val="2"/>
          </rPr>
          <t xml:space="preserve">DILIGENCIAR EL NÚMERO DE CELULAR PARA SER CONTACTADO EN CASO DE  PRESENTARSE ALGUNA NOVEDAD CON SU CUENTA DE COBRO </t>
        </r>
      </text>
    </comment>
    <comment ref="I9" authorId="0" shapeId="0" xr:uid="{84060475-7D50-4841-8D81-B84215EDDDD3}">
      <text>
        <r>
          <rPr>
            <sz val="9"/>
            <color indexed="81"/>
            <rFont val="Tahoma"/>
            <family val="2"/>
          </rPr>
          <t>ELEGIR UNA OPCIÓN DE LA LISTA DESPLEGABLE</t>
        </r>
      </text>
    </comment>
    <comment ref="E10" authorId="0" shapeId="0" xr:uid="{1D51E4CD-3904-42F1-92A5-BEBC0E69FF6C}">
      <text>
        <r>
          <rPr>
            <sz val="9"/>
            <color indexed="81"/>
            <rFont val="Tahoma"/>
            <family val="2"/>
          </rPr>
          <t xml:space="preserve">DILIGENCIAR EL AREA O DEPARTAMENTO EN EL CUAL PRESTA SUS SERVICIOS </t>
        </r>
      </text>
    </comment>
    <comment ref="K10" authorId="0" shapeId="0" xr:uid="{AF8373F9-28DC-4997-B3C3-C9CA0F832A39}">
      <text>
        <r>
          <rPr>
            <sz val="9"/>
            <color indexed="81"/>
            <rFont val="Tahoma"/>
            <family val="2"/>
          </rPr>
          <t xml:space="preserve">DILIGENCIAR EL NOMBRE DE LA SEDE DONDE PRESTA SUS SERVICIOS </t>
        </r>
      </text>
    </comment>
    <comment ref="D11" authorId="0" shapeId="0" xr:uid="{772E64D3-968E-4B3C-8943-9E2FA83AA7F8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F11" authorId="0" shapeId="0" xr:uid="{6187FD43-EE8D-4344-9F42-BD3AE1C4E28D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H11" authorId="0" shapeId="0" xr:uid="{37CEFEDF-30F1-4B36-81AC-A0C89D170AC0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J11" authorId="0" shapeId="0" xr:uid="{40745ED4-F842-487A-B249-9D413DB08230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L11" authorId="0" shapeId="0" xr:uid="{D5024906-EDA2-4C63-B377-5C7FD67E2D0D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N11" authorId="0" shapeId="0" xr:uid="{4AB802BD-9BBF-4C6D-82F4-629845D84F4A}">
      <text>
        <r>
          <rPr>
            <sz val="9"/>
            <color indexed="81"/>
            <rFont val="Tahoma"/>
            <family val="2"/>
          </rPr>
          <t xml:space="preserve">DILIGENCIAR EL CENTRO DE COSTO, DE ACUERDO A LA </t>
        </r>
      </text>
    </comment>
    <comment ref="C13" authorId="0" shapeId="0" xr:uid="{BB0E5D36-798F-449E-BACF-0FA26A0C888D}">
      <text>
        <r>
          <rPr>
            <sz val="9"/>
            <color indexed="81"/>
            <rFont val="Tahoma"/>
            <family val="2"/>
          </rPr>
          <t>DILIGENCIAR EL NOMBRE DE LA ENTIDAD FINANCIERA</t>
        </r>
      </text>
    </comment>
    <comment ref="K13" authorId="0" shapeId="0" xr:uid="{5C08F06B-8F21-4CE9-A059-6899D92082A1}">
      <text>
        <r>
          <rPr>
            <b/>
            <sz val="9"/>
            <color indexed="81"/>
            <rFont val="Tahoma"/>
            <family val="2"/>
          </rPr>
          <t>diego.neira:</t>
        </r>
        <r>
          <rPr>
            <sz val="9"/>
            <color indexed="81"/>
            <rFont val="Tahoma"/>
            <family val="2"/>
          </rPr>
          <t xml:space="preserve">
ELEGIR UNA OPCION DE LA LISTA DESPLEGABLE </t>
        </r>
      </text>
    </comment>
    <comment ref="E14" authorId="0" shapeId="0" xr:uid="{C624E686-E96A-44DB-A0E1-F12317434FF4}">
      <text>
        <r>
          <rPr>
            <sz val="9"/>
            <color indexed="81"/>
            <rFont val="Tahoma"/>
            <family val="2"/>
          </rPr>
          <t xml:space="preserve">DILIGENCIAR EL NUMERO DE CUENTA </t>
        </r>
      </text>
    </comment>
    <comment ref="N14" authorId="0" shapeId="0" xr:uid="{9D528597-69B7-4613-8F04-DECB69A1CE5A}">
      <text>
        <r>
          <rPr>
            <sz val="9"/>
            <color indexed="81"/>
            <rFont val="Tahoma"/>
            <family val="2"/>
          </rPr>
          <t xml:space="preserve">ELEGIR UNA OPCION DE LA LISTA DESPLEGABLE 
</t>
        </r>
      </text>
    </comment>
    <comment ref="D17" authorId="0" shapeId="0" xr:uid="{1C32CC3C-EBCD-4F0A-9EED-5EBF246A7E1D}">
      <text>
        <r>
          <rPr>
            <sz val="9"/>
            <color indexed="81"/>
            <rFont val="Tahoma"/>
            <family val="2"/>
          </rPr>
          <t xml:space="preserve">DILIGENCIAR EL NÚMERO DE CONTRATO CON LA VIGENCIA </t>
        </r>
      </text>
    </comment>
    <comment ref="L17" authorId="1" shapeId="0" xr:uid="{53EBCAC9-46DD-4AE9-BBCE-AEBF751EA3E9}">
      <text>
        <r>
          <rPr>
            <b/>
            <sz val="9"/>
            <color indexed="81"/>
            <rFont val="Tahoma"/>
            <family val="2"/>
          </rPr>
          <t>Ingrese el número de pago correspondiente a esta certificación.
Ejemplo : pago 1 de 2</t>
        </r>
      </text>
    </comment>
    <comment ref="C18" authorId="0" shapeId="0" xr:uid="{4C606920-95AE-4ED7-A8EC-762A070A9F36}">
      <text>
        <r>
          <rPr>
            <sz val="9"/>
            <color indexed="81"/>
            <rFont val="Tahoma"/>
            <family val="2"/>
          </rPr>
          <t xml:space="preserve">Diligenciar el número de certificado de disponibilidad  presupuestal
</t>
        </r>
      </text>
    </comment>
    <comment ref="E18" authorId="0" shapeId="0" xr:uid="{6ED4CCF3-3A97-4DC3-9953-202882EC2265}">
      <text>
        <r>
          <rPr>
            <sz val="9"/>
            <color indexed="81"/>
            <rFont val="Tahoma"/>
            <family val="2"/>
          </rPr>
          <t xml:space="preserve">Diligenciar la fecha de la disponibilidad presupuestal </t>
        </r>
      </text>
    </comment>
    <comment ref="J18" authorId="0" shapeId="0" xr:uid="{FE01C0C4-0336-4D12-BD5D-222BDF37AF1C}">
      <text>
        <r>
          <rPr>
            <sz val="9"/>
            <color indexed="81"/>
            <rFont val="Tahoma"/>
            <family val="2"/>
          </rPr>
          <t xml:space="preserve">Diligenciar el número de certificado de registro  presupuestal
</t>
        </r>
      </text>
    </comment>
    <comment ref="L18" authorId="0" shapeId="0" xr:uid="{B2ABE077-AB16-446C-854F-1FE19898D987}">
      <text>
        <r>
          <rPr>
            <sz val="9"/>
            <color indexed="81"/>
            <rFont val="Tahoma"/>
            <family val="2"/>
          </rPr>
          <t>Diligenciar la fecha del CRP</t>
        </r>
      </text>
    </comment>
    <comment ref="D19" authorId="0" shapeId="0" xr:uid="{A662C590-6F0E-4354-864A-3D64B96D155E}">
      <text>
        <r>
          <rPr>
            <sz val="9"/>
            <color indexed="81"/>
            <rFont val="Tahoma"/>
            <family val="2"/>
          </rPr>
          <t>DILIGENCIAR EL OBJETO DEL CONTRATO TAL COMO APARECE EN LA MINUTA</t>
        </r>
      </text>
    </comment>
    <comment ref="H22" authorId="0" shapeId="0" xr:uid="{06FF932E-26F7-411D-A911-BBC76F5D3CFD}">
      <text>
        <r>
          <rPr>
            <sz val="9"/>
            <color indexed="81"/>
            <rFont val="Tahoma"/>
            <family val="2"/>
          </rPr>
          <t>DILIGENCIAR LA FECHA DE INICIO DEL PERIODO CERTIFICADO</t>
        </r>
      </text>
    </comment>
    <comment ref="L22" authorId="0" shapeId="0" xr:uid="{4BCA8D97-349B-46E2-AFED-A4F964B720F9}">
      <text>
        <r>
          <rPr>
            <sz val="9"/>
            <color indexed="81"/>
            <rFont val="Tahoma"/>
            <family val="2"/>
          </rPr>
          <t xml:space="preserve">DILIGENCIAR LA FECHA FINAL DEL PERIODO CERTIFICADO </t>
        </r>
      </text>
    </comment>
    <comment ref="H23" authorId="0" shapeId="0" xr:uid="{D13DF1FA-AB2F-45AB-91F0-A488CAA9C6FB}">
      <text>
        <r>
          <rPr>
            <sz val="9"/>
            <color indexed="81"/>
            <rFont val="Tahoma"/>
            <family val="2"/>
          </rPr>
          <t xml:space="preserve">DILIGENCIAR EL VALOR DE SUS HONORARIOS MENSUALES </t>
        </r>
      </text>
    </comment>
    <comment ref="C24" authorId="0" shapeId="0" xr:uid="{77C03E6F-E1F3-4C1B-B44D-10567FCD2E72}">
      <text>
        <r>
          <rPr>
            <sz val="9"/>
            <color indexed="81"/>
            <rFont val="Tahoma"/>
            <family val="2"/>
          </rPr>
          <t>ELIJA UNA OPCION DE LA LISTA DESPLEGABLE 
Administrativo
Asistencial
PIC</t>
        </r>
      </text>
    </comment>
    <comment ref="K24" authorId="0" shapeId="0" xr:uid="{B79676B6-6159-4646-ACAF-ECCA6E95EDA2}">
      <text>
        <r>
          <rPr>
            <sz val="9"/>
            <color indexed="81"/>
            <rFont val="Tahoma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29" authorId="0" shapeId="0" xr:uid="{A90FC9F6-B206-4990-AA2F-E6F809B9ED41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0" authorId="0" shapeId="0" xr:uid="{D38D4DCE-123C-4005-99E7-D08B4F9665C0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1" authorId="0" shapeId="0" xr:uid="{BAA0040E-66A7-47E1-B90A-46E2B09EDA76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J32" authorId="0" shapeId="0" xr:uid="{61628260-6240-4868-A7F9-65C3509A9087}">
      <text>
        <r>
          <rPr>
            <sz val="9"/>
            <color indexed="81"/>
            <rFont val="Tahoma"/>
            <family val="2"/>
          </rPr>
          <t xml:space="preserve">SON LOS VALORES QUE NO SE EJECUTARON EN EL PERIODO CERTIFICADO Y QUE SE REINTEGRAN AL PRESUPUESTO </t>
        </r>
      </text>
    </comment>
    <comment ref="J33" authorId="0" shapeId="0" xr:uid="{816C53DE-DC16-458A-A51C-BB9A6220C3F2}">
      <text>
        <r>
          <rPr>
            <sz val="9"/>
            <color indexed="81"/>
            <rFont val="Tahoma"/>
            <family val="2"/>
          </rPr>
          <t xml:space="preserve">EL VALOR TOTAL DEL CONTRATO ES: EL VALOR DEL CONTRATO PRINCIPAL MAS TODAS LAS ADICIONES </t>
        </r>
      </text>
    </comment>
    <comment ref="A41" authorId="0" shapeId="0" xr:uid="{1DAD5689-31FB-47CB-B912-0EA119D8D9D8}">
      <text>
        <r>
          <rPr>
            <sz val="9"/>
            <color indexed="81"/>
            <rFont val="Tahoma"/>
            <family val="2"/>
          </rPr>
          <t xml:space="preserve">DILIGENCIAR EL NUMERO DE PLANILLA CON EL CUAL RREALIZO EL PAGO DE SEGURIDAD SOCIAL </t>
        </r>
      </text>
    </comment>
    <comment ref="C41" authorId="0" shapeId="0" xr:uid="{11A65AA1-9E24-4BCC-9351-2B761D5855A5}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E41" authorId="0" shapeId="0" xr:uid="{AA443724-F629-41EC-9C5C-9AEAA3E948A4}">
      <text>
        <r>
          <rPr>
            <sz val="9"/>
            <color indexed="81"/>
            <rFont val="Tahoma"/>
            <family val="2"/>
          </rPr>
          <t>CELDA FORMULADA</t>
        </r>
      </text>
    </comment>
    <comment ref="J41" authorId="0" shapeId="0" xr:uid="{5D31B54C-1CCC-46BB-B71F-B12FD64098FD}">
      <text>
        <r>
          <rPr>
            <sz val="9"/>
            <color indexed="81"/>
            <rFont val="Tahoma"/>
            <family val="2"/>
          </rPr>
          <t>ELEGIR UNA OPCION DE LA LISTA DESPLEGABLE
1
2
3
4
5</t>
        </r>
      </text>
    </comment>
    <comment ref="K41" authorId="0" shapeId="0" xr:uid="{DA9EB2E4-642C-4013-9722-94402DC77570}">
      <text>
        <r>
          <rPr>
            <sz val="9"/>
            <color indexed="81"/>
            <rFont val="Tahoma"/>
            <family val="2"/>
          </rPr>
          <t>CELDA FORMULADA</t>
        </r>
      </text>
    </comment>
    <comment ref="L41" authorId="0" shapeId="0" xr:uid="{1AD15790-F7FE-4837-BE65-2F2A0FC8B4BD}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A45" authorId="0" shapeId="0" xr:uid="{0E4B7E07-3EE1-49DD-AB85-2364DA499598}">
      <text>
        <r>
          <rPr>
            <b/>
            <sz val="9"/>
            <color indexed="81"/>
            <rFont val="Tahoma"/>
            <family val="2"/>
          </rPr>
          <t>diego.neira:</t>
        </r>
        <r>
          <rPr>
            <sz val="9"/>
            <color indexed="81"/>
            <rFont val="Tahoma"/>
            <family val="2"/>
          </rPr>
          <t xml:space="preserve">
ES FUNDAMENTAL QUE SE DILIGENCIE EL NOMBRE COMPLETO DEL SUPERVISOR, YA QUE LA FIRMA NO SE RECONCE FACILMENTE </t>
        </r>
      </text>
    </comment>
  </commentList>
</comments>
</file>

<file path=xl/sharedStrings.xml><?xml version="1.0" encoding="utf-8"?>
<sst xmlns="http://schemas.openxmlformats.org/spreadsheetml/2006/main" count="674" uniqueCount="174">
  <si>
    <t>Número:</t>
  </si>
  <si>
    <t>Letra:</t>
  </si>
  <si>
    <t>Ejemplo 1: Conversión simple de un número a letra</t>
  </si>
  <si>
    <t>ExcelTotal.com - Convertir números a letras en Excel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</si>
  <si>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</si>
  <si>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</si>
  <si>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</si>
  <si>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</si>
  <si>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</si>
  <si>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</si>
  <si>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  05/05/2014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</si>
  <si>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</si>
  <si>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</si>
  <si>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</si>
  <si>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</si>
  <si>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</si>
  <si>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</si>
  <si>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</si>
  <si>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</si>
  <si>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</si>
  <si>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</si>
  <si>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</si>
  <si>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 xml:space="preserve">COMPROMISOS EN LA VIGENCIA DEL CONTRATO: </t>
    </r>
    <r>
      <rPr>
        <sz val="10"/>
        <color indexed="8"/>
        <rFont val="Arial"/>
        <family val="2"/>
      </rPr>
      <t>CUMPLIR AL 100% CON LAS ACTIVIDADES CONTRACTUALES.</t>
    </r>
  </si>
  <si>
    <t>CONCEPTO</t>
  </si>
  <si>
    <t>VALORES EN NÚMEROS</t>
  </si>
  <si>
    <t>VALORES EN LETRAS</t>
  </si>
  <si>
    <t>VALOR TOTAL DEL CONTRATO</t>
  </si>
  <si>
    <t>VALOR EJECUTADO</t>
  </si>
  <si>
    <t>VALOR A PAGAR</t>
  </si>
  <si>
    <t>VALOR A LIBERAR</t>
  </si>
  <si>
    <t>SALDO POR EJECUTAR</t>
  </si>
  <si>
    <t>PORCENTAJE DE EJECUCIÓN</t>
  </si>
  <si>
    <t>El interventor o supervisor del contrato CERTIFICA QUE:</t>
  </si>
  <si>
    <t>Número de Planilla</t>
  </si>
  <si>
    <t>Honorarios mes</t>
  </si>
  <si>
    <t>IBC Cotización</t>
  </si>
  <si>
    <t>Aporte Salud</t>
  </si>
  <si>
    <t>Aporte Pensión</t>
  </si>
  <si>
    <t>Total Aporte</t>
  </si>
  <si>
    <t xml:space="preserve"> </t>
  </si>
  <si>
    <t>NOMBRE y FIRMA DEL SUPERVISOR:</t>
  </si>
  <si>
    <t>ANEXOS: SE ADJUNTA (1) FOLIO INFORME DE ACTIVIDADES; (2) FOLIOS APORTES SALUD, PENSIÓN Y ARL.</t>
  </si>
  <si>
    <r>
      <t>Se verifica  el cumplimiento del</t>
    </r>
    <r>
      <rPr>
        <b/>
        <u/>
        <sz val="10"/>
        <color indexed="8"/>
        <rFont val="Calibri"/>
        <family val="2"/>
      </rPr>
      <t xml:space="preserve"> mínimo</t>
    </r>
    <r>
      <rPr>
        <sz val="10"/>
        <color indexed="8"/>
        <rFont val="Calibri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Calibri"/>
        <family val="2"/>
      </rPr>
      <t>1.723.650</t>
    </r>
    <r>
      <rPr>
        <sz val="10"/>
        <color indexed="8"/>
        <rFont val="Calibri"/>
        <family val="2"/>
      </rPr>
      <t>, el valor para IBC debe ser sobre un salario mínimo legal vigente.
Se verifica con contabilidad el tema de impuestos (Régimen Tributario)</t>
    </r>
  </si>
  <si>
    <t xml:space="preserve">DILIGENCIAR </t>
  </si>
  <si>
    <t xml:space="preserve">MODIFICAR </t>
  </si>
  <si>
    <t>DILIGENCIAR</t>
  </si>
  <si>
    <t>DILIGENCIAR SOLO EL VALOR DE HONORARIOS (MENSUAL)</t>
  </si>
  <si>
    <t xml:space="preserve">LOS VALORES CAMBIAN A LETRAS  AUTOMATICAMENTE </t>
  </si>
  <si>
    <t xml:space="preserve">DILIGENCIAR LA FECHA DE ENTREGA A TALENTO HUMANO </t>
  </si>
  <si>
    <t xml:space="preserve">FIRMA Y  NOMBRE </t>
  </si>
  <si>
    <t xml:space="preserve">OBSERVACIONES </t>
  </si>
  <si>
    <t>MARCAR CON UNA X SEGÚN CORRESPONDA</t>
  </si>
  <si>
    <t>EL PORCENTAJE SE CALCULA</t>
  </si>
  <si>
    <t xml:space="preserve">El resultado del cumplimiento del contrato es: Productos        SI      NO  _____      Servicios        SI  X        NO  ______    </t>
  </si>
  <si>
    <t>UBICACIÒN SERVICIO:  TALENTO HUMANO</t>
  </si>
  <si>
    <t>SEDE: UPA 29 SEDE ADMINISTRATIVA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</si>
  <si>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</si>
  <si>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</si>
  <si>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</si>
  <si>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>672-2016</t>
  </si>
  <si>
    <t>MARIA RUBIELA MONSALVE OSPINA</t>
  </si>
  <si>
    <t>UBICACIÒN SERVICIO:  PIC</t>
  </si>
  <si>
    <t>SEDE: BRITALIA TIMIZA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</si>
  <si>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</si>
  <si>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</si>
  <si>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t>CIEN PORCIENTO</t>
  </si>
  <si>
    <r>
      <t>Dado en Bogotá a los</t>
    </r>
    <r>
      <rPr>
        <sz val="12"/>
        <color indexed="10"/>
        <rFont val="Calibri"/>
        <family val="2"/>
      </rPr>
      <t xml:space="preserve"> (30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JUNIO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</si>
  <si>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r>
      <t>SE CUMPLIO CON TODAS LAS ACTIVIDADES ESTABLECIDAS EN EL CONTRATONo.  672-2016 PARA LOS DIAS DEL</t>
    </r>
    <r>
      <rPr>
        <b/>
        <sz val="10"/>
        <color indexed="8"/>
        <rFont val="Arial"/>
        <family val="2"/>
      </rPr>
      <t xml:space="preserve">  16</t>
    </r>
    <r>
      <rPr>
        <sz val="10"/>
        <color indexed="8"/>
        <rFont val="Arial"/>
        <family val="2"/>
      </rPr>
      <t xml:space="preserve"> AL 30 DE JUNIO DE 2016.</t>
    </r>
  </si>
  <si>
    <r>
      <t>Dado en Bogotá a los</t>
    </r>
    <r>
      <rPr>
        <sz val="12"/>
        <color indexed="10"/>
        <rFont val="Calibri"/>
        <family val="2"/>
      </rPr>
      <t xml:space="preserve"> (30 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JULIO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</si>
  <si>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>NOVENTA Y SEIS PORCIENTO</t>
  </si>
  <si>
    <r>
      <t>SE REALIZA PAGO PARCIAL DEL 80% DEL VALOR MENSUAL ,equiivalente a $2.593.402  DEL  CONTRATO  No.  1628-2016 PARA LOS DIAS DEL</t>
    </r>
    <r>
      <rPr>
        <b/>
        <sz val="10"/>
        <color indexed="8"/>
        <rFont val="Arial"/>
        <family val="2"/>
      </rPr>
      <t xml:space="preserve">  1</t>
    </r>
    <r>
      <rPr>
        <sz val="10"/>
        <color indexed="8"/>
        <rFont val="Arial"/>
        <family val="2"/>
      </rPr>
      <t xml:space="preserve"> AL 30  DE JULIO DE 2016. quedando pendiente por certificar el 20% por valor de $648.350</t>
    </r>
  </si>
  <si>
    <t xml:space="preserve">NOMBRE DEL CONTRATISTA: </t>
  </si>
  <si>
    <t xml:space="preserve">CENTRO DE COSTOS: </t>
  </si>
  <si>
    <t xml:space="preserve">CENTRO DE COSTOS:  </t>
  </si>
  <si>
    <t>NOMBRE DEL CONTRATISTA:</t>
  </si>
  <si>
    <t xml:space="preserve">INFORMACIÓN DEL CONTRATISTA </t>
  </si>
  <si>
    <t>TIPO DE DOCUMENTO:</t>
  </si>
  <si>
    <t xml:space="preserve">C.C </t>
  </si>
  <si>
    <t>C.E</t>
  </si>
  <si>
    <t xml:space="preserve">NO. </t>
  </si>
  <si>
    <t>DESDE</t>
  </si>
  <si>
    <t>HASTA</t>
  </si>
  <si>
    <t>DIA</t>
  </si>
  <si>
    <t xml:space="preserve">MES </t>
  </si>
  <si>
    <t>AÑO</t>
  </si>
  <si>
    <t xml:space="preserve">UNIDADES DE PRESTACIÓN DE SERVICIOS </t>
  </si>
  <si>
    <t>DEL SUR</t>
  </si>
  <si>
    <t>FONTIBON</t>
  </si>
  <si>
    <t xml:space="preserve">OCCIDENTE DE KENNEDY </t>
  </si>
  <si>
    <t xml:space="preserve">BOSA II NIVEL </t>
  </si>
  <si>
    <t xml:space="preserve">PLABO VI BOSA </t>
  </si>
  <si>
    <t xml:space="preserve">CONCEPTO </t>
  </si>
  <si>
    <t>CORREO ELECTRONICO:</t>
  </si>
  <si>
    <t>UNIDAD DE PRESTACIÓN DE SERVICIOS DE SALUD:</t>
  </si>
  <si>
    <t>UBICACIÓN DEL SERVICIO:</t>
  </si>
  <si>
    <t>SEDE:</t>
  </si>
  <si>
    <t>CELULAR:</t>
  </si>
  <si>
    <t>NÚMERO DE CONTRATO Y VIGENCIA:</t>
  </si>
  <si>
    <t>OBJETO DEL CONTRATO:</t>
  </si>
  <si>
    <t>PERIODO CERTIFICADO:</t>
  </si>
  <si>
    <t xml:space="preserve">VALOR HONORARIOS MENSUALES: </t>
  </si>
  <si>
    <t xml:space="preserve">IBC DE COTIZACION </t>
  </si>
  <si>
    <t xml:space="preserve">NIVEL ARL </t>
  </si>
  <si>
    <t xml:space="preserve">APORTE ARL </t>
  </si>
  <si>
    <t xml:space="preserve">TOTAL APORTES </t>
  </si>
  <si>
    <t xml:space="preserve">NIVEL DE RIESGO ARL </t>
  </si>
  <si>
    <t xml:space="preserve">CONTROL DE  EJECUCIÓN DEL CONTRATO </t>
  </si>
  <si>
    <t xml:space="preserve">VALORES </t>
  </si>
  <si>
    <t>VALOR TOTAL DEL CONTRATO MAS ADICIONES:</t>
  </si>
  <si>
    <t>VALOR A PAGAR AL CONTRATISTA</t>
  </si>
  <si>
    <t>INFORMACIÓN PARA EL PAGO DEL CONTRATO U ORDEN DE PRESTACIÓN DE SERVICIOS</t>
  </si>
  <si>
    <t>APORTE PENSION 16% IBC</t>
  </si>
  <si>
    <t>APORTE A SALUD 12.5% IBC</t>
  </si>
  <si>
    <t>SI</t>
  </si>
  <si>
    <t xml:space="preserve">PENSIONADO </t>
  </si>
  <si>
    <t>NO</t>
  </si>
  <si>
    <t>TIPO DE CUENTA:</t>
  </si>
  <si>
    <t xml:space="preserve">NUMERO DE CUENTA BANCARIA </t>
  </si>
  <si>
    <t xml:space="preserve">ENTIDAD FINANCIERA: </t>
  </si>
  <si>
    <t xml:space="preserve">TIPO DE CUENTA </t>
  </si>
  <si>
    <t>AHORROS</t>
  </si>
  <si>
    <t>CORRIENTE</t>
  </si>
  <si>
    <t xml:space="preserve">TIPO DE SERVICIOS </t>
  </si>
  <si>
    <t xml:space="preserve">TI´PO DE SERVICIOS </t>
  </si>
  <si>
    <t>ADMINISTRATIVO</t>
  </si>
  <si>
    <t>ASISTENCIAL</t>
  </si>
  <si>
    <t>PIC</t>
  </si>
  <si>
    <t>RESERVA DE GLOSA 2%</t>
  </si>
  <si>
    <t>CLAVE</t>
  </si>
  <si>
    <t xml:space="preserve">NÚMERO DE CDP </t>
  </si>
  <si>
    <t>FECHA</t>
  </si>
  <si>
    <t xml:space="preserve">NÚMERO DE CRP </t>
  </si>
  <si>
    <t xml:space="preserve">OBSERVACIONES: (Descuentos, incapacidades, licencias de maternidad y pagos por porcentaje. O cualquier otra novedad que repercuta en el pago de honorarios, alivios tributarios) es de anotar que para los alivios tributarios se debe allegar los soportes. </t>
  </si>
  <si>
    <t xml:space="preserve">NOMBRE y FIRMA DEL CONTRATISTA </t>
  </si>
  <si>
    <t xml:space="preserve">CERTIFICACIÓN DE CUMPLIMIENTO  DE CONTRATO U ORDEN DE PRESTACIÓN DE SERVICIOS (OPS) PARA PROCESO DE PAGO POR TESORERIA </t>
  </si>
  <si>
    <t>No</t>
  </si>
  <si>
    <t>Ahorros</t>
  </si>
  <si>
    <t>Cuenta Corriente</t>
  </si>
  <si>
    <t>Versión</t>
  </si>
  <si>
    <t>Fecha de aprobación</t>
  </si>
  <si>
    <t xml:space="preserve">Código: </t>
  </si>
  <si>
    <t>15-02-FO-0002</t>
  </si>
  <si>
    <t>Asistencial</t>
  </si>
  <si>
    <t>Administratvo</t>
  </si>
  <si>
    <t>Bosa</t>
  </si>
  <si>
    <t>Pablo VI</t>
  </si>
  <si>
    <t>Kennedy</t>
  </si>
  <si>
    <t>Sur</t>
  </si>
  <si>
    <t>Fontibon</t>
  </si>
  <si>
    <t>PENSIONADO</t>
  </si>
  <si>
    <t>Centro de costo</t>
  </si>
  <si>
    <t>%</t>
  </si>
  <si>
    <t>Centro de 
costo</t>
  </si>
  <si>
    <t>N° DE PAGOS DEL CONTRATO</t>
  </si>
  <si>
    <t>X</t>
  </si>
  <si>
    <t>SMITH EDITH LOZANO GUEVARA</t>
  </si>
  <si>
    <t xml:space="preserve"> Prestar Servicos profesionales a la gestión administrativa y/o asistencial en el area de PIC, dentro de los diferentes procesos y procedimientos de la SUBRED INTEGRADA DE SERVICIOS DE SALUD SUR OCCIDENTE E.S.E. de acuerdo al requerimiento institucional</t>
  </si>
  <si>
    <r>
      <t>Se verifica 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 los aportes al sistema de seguridad social en salud y pensiones pagado en el mes. Los honorarios inferiores a $1953105, el valor para IBC debe ser sobre un salario mínimo legal vigente.</t>
    </r>
  </si>
  <si>
    <t xml:space="preserve"> F 009</t>
  </si>
  <si>
    <t>k32</t>
  </si>
  <si>
    <t>Dado en Bogotá en el mes de  mayo   del año Dos Mil dieciocho (2018). Lo anterior para que surta el pago pertinente. Cordialmente,</t>
  </si>
  <si>
    <t>NICHOLLS CORTES VALERO</t>
  </si>
  <si>
    <t>nicholl_s@hotmail.com</t>
  </si>
  <si>
    <t>DAVIVIENDA</t>
  </si>
  <si>
    <t>4258 - 2018</t>
  </si>
  <si>
    <t>PAGO 1 DE 1</t>
  </si>
  <si>
    <t>PAGO 2 DE 2</t>
  </si>
  <si>
    <t>Dado en Bogotá en el mes de  JUNIO del año Dos Mil dieciocho (2018). Lo anterior para que surta el pago pertinente. Cordialmente,</t>
  </si>
  <si>
    <t>Dado en Bogotá en el mes de  JULIO del año Dos Mil dieciocho (2018). Lo anterior para que surta el pago pertinente. Cordialmente,</t>
  </si>
  <si>
    <t>PAGO 3 DE 3</t>
  </si>
  <si>
    <t>PAGO 4 DE 4</t>
  </si>
  <si>
    <t>Dado en Bogotá en el mes de AGOSTO del año Dos Mil dieciocho (2018). Lo anterior para que surta el pago pertinente. Cordialmente,</t>
  </si>
  <si>
    <t>Dado en Bogotá en el mes de SEPTIEMBRE del año Dos Mil dieciocho (2018). Lo anterior para que surta el pago pertinente. Cordialmente,</t>
  </si>
  <si>
    <t>PAGO 5 DE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</si>
</sst>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&quot;$&quot;#,##0.00"/>
    <numFmt numFmtId="167" formatCode="_(&quot;$ &quot;* #,##0_);_(&quot;$ &quot;* \(#,##0\);_(&quot;$ &quot;* \-_);_(@_)"/>
    <numFmt numFmtId="168" formatCode="&quot;$ &quot;#,##0"/>
    <numFmt numFmtId="169" formatCode="&quot;$&quot;#,##0"/>
    <numFmt numFmtId="170" formatCode="0.000%"/>
    <numFmt numFmtId="171" formatCode="_(* #,##0.00_);_(* \(#,##0.00\);_(* \-??_);_(@_)"/>
    <numFmt numFmtId="172" formatCode="_(&quot;$ &quot;* #,##0.00_);_(&quot;$ &quot;* \(#,##0.00\);_(&quot;$ &quot;* \-??_);_(@_)"/>
  </numFmts>
  <fonts count="4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b/>
      <u/>
      <sz val="10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b/>
      <vertAlign val="superscript"/>
      <sz val="12"/>
      <color indexed="8"/>
      <name val="Calibri"/>
      <family val="2"/>
    </font>
    <font>
      <sz val="12"/>
      <color indexed="8"/>
      <name val="Arial Black"/>
      <family val="2"/>
    </font>
    <font>
      <b/>
      <sz val="12"/>
      <color indexed="8"/>
      <name val="Arial Black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4"/>
      <color indexed="8"/>
      <name val="Arial"/>
      <family val="2"/>
    </font>
    <font>
      <sz val="10"/>
      <name val="Verdana"/>
      <family val="2"/>
    </font>
    <font>
      <b/>
      <u/>
      <sz val="12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indexed="8"/>
      <name val="Calibri"/>
      <family val="2"/>
    </font>
    <font>
      <b/>
      <vertAlign val="superscript"/>
      <sz val="16"/>
      <color indexed="8"/>
      <name val="Calibri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sz val="11"/>
      <color indexed="8"/>
      <name val="Calibri"/>
      <family val="2"/>
      <charset val="1"/>
    </font>
    <font>
      <u/>
      <sz val="10"/>
      <color indexed="12"/>
      <name val="Arial"/>
      <family val="2"/>
    </font>
    <font>
      <sz val="10"/>
      <name val="Arial"/>
      <family val="2"/>
      <charset val="1"/>
    </font>
    <font>
      <b/>
      <sz val="11"/>
      <color indexed="53"/>
      <name val="Calibri"/>
      <family val="2"/>
      <charset val="1"/>
    </font>
    <font>
      <sz val="10"/>
      <name val="Mang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b/>
      <sz val="16"/>
      <color rgb="FFFF0000"/>
      <name val="Calibri"/>
      <family val="2"/>
    </font>
    <font>
      <b/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79998168889431442"/>
        <bgColor theme="8" tint="0.79998168889431442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theme="8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8"/>
      </right>
      <top/>
      <bottom style="thin">
        <color indexed="8"/>
      </bottom>
      <diagonal/>
    </border>
    <border>
      <left/>
      <right style="double">
        <color indexed="8"/>
      </right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rgb="FF6AC2C8"/>
      </left>
      <right style="thin">
        <color rgb="FF6AC2C8"/>
      </right>
      <top style="thin">
        <color rgb="FF6AC2C8"/>
      </top>
      <bottom style="thin">
        <color rgb="FF6AC2C8"/>
      </bottom>
      <diagonal/>
    </border>
  </borders>
  <cellStyleXfs count="44">
    <xf numFmtId="0" fontId="0" fillId="0" borderId="0"/>
    <xf numFmtId="0" fontId="35" fillId="2" borderId="1"/>
    <xf numFmtId="0" fontId="32" fillId="0" borderId="0"/>
    <xf numFmtId="0" fontId="32" fillId="0" borderId="0"/>
    <xf numFmtId="0" fontId="1" fillId="0" borderId="0"/>
    <xf numFmtId="0" fontId="1" fillId="0" borderId="0"/>
    <xf numFmtId="0" fontId="32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43" fontId="37" fillId="0" borderId="0" applyFont="0" applyFill="0" applyBorder="0" applyAlignment="0" applyProtection="0"/>
    <xf numFmtId="164" fontId="9" fillId="0" borderId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7" fillId="0" borderId="0" applyFill="0" applyBorder="0" applyAlignment="0" applyProtection="0"/>
    <xf numFmtId="171" fontId="32" fillId="0" borderId="0"/>
    <xf numFmtId="164" fontId="7" fillId="0" borderId="0" applyFill="0" applyBorder="0" applyAlignment="0" applyProtection="0"/>
    <xf numFmtId="43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1" fontId="32" fillId="0" borderId="0"/>
    <xf numFmtId="165" fontId="9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34" fillId="0" borderId="0"/>
    <xf numFmtId="165" fontId="7" fillId="0" borderId="0" applyFill="0" applyBorder="0" applyAlignment="0" applyProtection="0"/>
    <xf numFmtId="165" fontId="37" fillId="0" borderId="0" applyFont="0" applyFill="0" applyBorder="0" applyAlignment="0" applyProtection="0"/>
    <xf numFmtId="165" fontId="7" fillId="0" borderId="0" applyFill="0" applyBorder="0" applyAlignment="0" applyProtection="0"/>
    <xf numFmtId="165" fontId="37" fillId="0" borderId="0" applyFont="0" applyFill="0" applyBorder="0" applyAlignment="0" applyProtection="0"/>
    <xf numFmtId="172" fontId="32" fillId="0" borderId="0"/>
    <xf numFmtId="0" fontId="2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2" fillId="0" borderId="0"/>
    <xf numFmtId="0" fontId="45" fillId="0" borderId="0" applyNumberFormat="0" applyFill="0" applyBorder="0" applyAlignment="0" applyProtection="0"/>
  </cellStyleXfs>
  <cellXfs count="529">
    <xf numFmtId="0" fontId="0" fillId="0" borderId="0" xfId="0"/>
    <xf numFmtId="0" fontId="39" fillId="0" borderId="0" xfId="0" applyFont="1"/>
    <xf numFmtId="0" fontId="0" fillId="0" borderId="56" xfId="0" applyFont="1" applyBorder="1"/>
    <xf numFmtId="0" fontId="0" fillId="0" borderId="57" xfId="0" applyFont="1" applyBorder="1"/>
    <xf numFmtId="0" fontId="0" fillId="5" borderId="58" xfId="0" applyFont="1" applyFill="1" applyBorder="1"/>
    <xf numFmtId="166" fontId="0" fillId="5" borderId="59" xfId="0" applyNumberFormat="1" applyFont="1" applyFill="1" applyBorder="1" applyAlignment="1">
      <alignment horizontal="left"/>
    </xf>
    <xf numFmtId="0" fontId="38" fillId="6" borderId="60" xfId="0" applyFont="1" applyFill="1" applyBorder="1"/>
    <xf numFmtId="0" fontId="0" fillId="7" borderId="61" xfId="0" applyFont="1" applyFill="1" applyBorder="1"/>
    <xf numFmtId="0" fontId="0" fillId="0" borderId="62" xfId="0" applyFont="1" applyBorder="1"/>
    <xf numFmtId="0" fontId="0" fillId="0" borderId="61" xfId="0" applyFont="1" applyBorder="1"/>
    <xf numFmtId="166" fontId="0" fillId="8" borderId="59" xfId="0" applyNumberFormat="1" applyFont="1" applyFill="1" applyBorder="1" applyAlignment="1">
      <alignment horizontal="left"/>
    </xf>
    <xf numFmtId="0" fontId="3" fillId="3" borderId="0" xfId="28" applyFont="1" applyFill="1" applyProtection="1">
      <protection locked="0"/>
    </xf>
    <xf numFmtId="3" fontId="4" fillId="3" borderId="2" xfId="28" applyNumberFormat="1" applyFont="1" applyFill="1" applyBorder="1" applyAlignment="1" applyProtection="1">
      <alignment horizontal="center" vertical="center"/>
      <protection locked="0"/>
    </xf>
    <xf numFmtId="0" fontId="3" fillId="3" borderId="0" xfId="28" applyFont="1" applyFill="1" applyAlignment="1" applyProtection="1">
      <alignment wrapText="1"/>
      <protection locked="0"/>
    </xf>
    <xf numFmtId="0" fontId="3" fillId="3" borderId="0" xfId="28" applyFont="1" applyFill="1" applyBorder="1" applyProtection="1">
      <protection locked="0"/>
    </xf>
    <xf numFmtId="0" fontId="6" fillId="3" borderId="0" xfId="28" applyFont="1" applyFill="1" applyBorder="1" applyAlignment="1" applyProtection="1">
      <alignment horizontal="left"/>
      <protection locked="0"/>
    </xf>
    <xf numFmtId="167" fontId="6" fillId="3" borderId="0" xfId="28" applyNumberFormat="1" applyFont="1" applyFill="1" applyBorder="1" applyAlignment="1" applyProtection="1">
      <alignment horizontal="left"/>
      <protection locked="0"/>
    </xf>
    <xf numFmtId="0" fontId="6" fillId="3" borderId="0" xfId="28" applyFont="1" applyFill="1" applyBorder="1" applyAlignment="1" applyProtection="1">
      <alignment horizontal="right"/>
      <protection locked="0"/>
    </xf>
    <xf numFmtId="0" fontId="6" fillId="3" borderId="2" xfId="28" applyFont="1" applyFill="1" applyBorder="1" applyAlignment="1" applyProtection="1">
      <alignment horizontal="center" vertical="center"/>
      <protection locked="0"/>
    </xf>
    <xf numFmtId="168" fontId="3" fillId="3" borderId="2" xfId="28" applyNumberFormat="1" applyFont="1" applyFill="1" applyBorder="1" applyAlignment="1" applyProtection="1">
      <alignment horizontal="center"/>
    </xf>
    <xf numFmtId="169" fontId="0" fillId="5" borderId="59" xfId="0" applyNumberFormat="1" applyFont="1" applyFill="1" applyBorder="1" applyAlignment="1">
      <alignment horizontal="left"/>
    </xf>
    <xf numFmtId="0" fontId="13" fillId="3" borderId="3" xfId="28" applyFont="1" applyFill="1" applyBorder="1" applyAlignment="1" applyProtection="1">
      <alignment horizontal="center" vertical="center" wrapText="1"/>
      <protection locked="0"/>
    </xf>
    <xf numFmtId="0" fontId="3" fillId="3" borderId="3" xfId="28" applyFont="1" applyFill="1" applyBorder="1" applyProtection="1">
      <protection locked="0"/>
    </xf>
    <xf numFmtId="0" fontId="13" fillId="3" borderId="3" xfId="28" applyFont="1" applyFill="1" applyBorder="1" applyProtection="1">
      <protection locked="0"/>
    </xf>
    <xf numFmtId="0" fontId="13" fillId="3" borderId="3" xfId="28" applyFont="1" applyFill="1" applyBorder="1" applyAlignment="1" applyProtection="1">
      <alignment wrapText="1"/>
      <protection locked="0"/>
    </xf>
    <xf numFmtId="0" fontId="14" fillId="3" borderId="3" xfId="28" applyFont="1" applyFill="1" applyBorder="1" applyAlignment="1" applyProtection="1">
      <alignment horizontal="center" vertical="center"/>
      <protection locked="0"/>
    </xf>
    <xf numFmtId="0" fontId="3" fillId="3" borderId="4" xfId="28" applyFont="1" applyFill="1" applyBorder="1" applyProtection="1">
      <protection locked="0"/>
    </xf>
    <xf numFmtId="0" fontId="3" fillId="3" borderId="5" xfId="28" applyFont="1" applyFill="1" applyBorder="1" applyProtection="1">
      <protection locked="0"/>
    </xf>
    <xf numFmtId="0" fontId="3" fillId="3" borderId="6" xfId="28" applyFont="1" applyFill="1" applyBorder="1" applyProtection="1">
      <protection locked="0"/>
    </xf>
    <xf numFmtId="0" fontId="3" fillId="3" borderId="7" xfId="28" applyFont="1" applyFill="1" applyBorder="1" applyProtection="1">
      <protection locked="0"/>
    </xf>
    <xf numFmtId="0" fontId="3" fillId="3" borderId="8" xfId="28" applyFont="1" applyFill="1" applyBorder="1" applyProtection="1">
      <protection locked="0"/>
    </xf>
    <xf numFmtId="0" fontId="4" fillId="3" borderId="9" xfId="28" applyFont="1" applyFill="1" applyBorder="1" applyAlignment="1" applyProtection="1">
      <alignment horizontal="center" vertical="center"/>
      <protection locked="0"/>
    </xf>
    <xf numFmtId="3" fontId="4" fillId="3" borderId="10" xfId="28" applyNumberFormat="1" applyFont="1" applyFill="1" applyBorder="1" applyAlignment="1" applyProtection="1">
      <alignment horizontal="center" vertical="center"/>
      <protection locked="0"/>
    </xf>
    <xf numFmtId="3" fontId="4" fillId="9" borderId="9" xfId="28" applyNumberFormat="1" applyFont="1" applyFill="1" applyBorder="1" applyAlignment="1" applyProtection="1">
      <alignment horizontal="center" vertical="center"/>
      <protection locked="0"/>
    </xf>
    <xf numFmtId="0" fontId="6" fillId="3" borderId="9" xfId="28" applyFont="1" applyFill="1" applyBorder="1" applyAlignment="1" applyProtection="1">
      <alignment vertical="center" wrapText="1"/>
      <protection locked="0"/>
    </xf>
    <xf numFmtId="0" fontId="6" fillId="3" borderId="9" xfId="28" applyFont="1" applyFill="1" applyBorder="1" applyAlignment="1" applyProtection="1">
      <alignment horizontal="justify" vertical="center"/>
      <protection locked="0"/>
    </xf>
    <xf numFmtId="0" fontId="6" fillId="3" borderId="9" xfId="28" applyFont="1" applyFill="1" applyBorder="1" applyAlignment="1" applyProtection="1">
      <alignment horizontal="left"/>
      <protection locked="0"/>
    </xf>
    <xf numFmtId="0" fontId="6" fillId="3" borderId="7" xfId="28" applyFont="1" applyFill="1" applyBorder="1" applyAlignment="1" applyProtection="1">
      <alignment horizontal="center"/>
      <protection locked="0"/>
    </xf>
    <xf numFmtId="0" fontId="6" fillId="3" borderId="8" xfId="28" applyFont="1" applyFill="1" applyBorder="1" applyAlignment="1" applyProtection="1">
      <alignment horizontal="right"/>
      <protection locked="0"/>
    </xf>
    <xf numFmtId="0" fontId="6" fillId="3" borderId="9" xfId="28" applyFont="1" applyFill="1" applyBorder="1" applyAlignment="1" applyProtection="1">
      <alignment horizontal="center" vertical="center"/>
      <protection locked="0"/>
    </xf>
    <xf numFmtId="0" fontId="3" fillId="3" borderId="9" xfId="28" applyFont="1" applyFill="1" applyBorder="1" applyAlignment="1" applyProtection="1">
      <alignment horizontal="center"/>
      <protection locked="0"/>
    </xf>
    <xf numFmtId="0" fontId="2" fillId="0" borderId="0" xfId="28" applyBorder="1"/>
    <xf numFmtId="0" fontId="15" fillId="0" borderId="11" xfId="0" applyFont="1" applyFill="1" applyBorder="1" applyAlignment="1" applyProtection="1">
      <alignment horizontal="left"/>
      <protection locked="0"/>
    </xf>
    <xf numFmtId="3" fontId="4" fillId="9" borderId="2" xfId="28" applyNumberFormat="1" applyFont="1" applyFill="1" applyBorder="1" applyAlignment="1" applyProtection="1">
      <alignment horizontal="center" vertical="center"/>
      <protection locked="0"/>
    </xf>
    <xf numFmtId="3" fontId="4" fillId="9" borderId="10" xfId="28" applyNumberFormat="1" applyFont="1" applyFill="1" applyBorder="1" applyAlignment="1" applyProtection="1">
      <alignment horizontal="center" vertical="center"/>
      <protection locked="0"/>
    </xf>
    <xf numFmtId="0" fontId="3" fillId="3" borderId="0" xfId="28" applyFont="1" applyFill="1" applyAlignment="1" applyProtection="1">
      <alignment vertical="center"/>
      <protection locked="0"/>
    </xf>
    <xf numFmtId="169" fontId="3" fillId="3" borderId="0" xfId="28" applyNumberFormat="1" applyFont="1" applyFill="1" applyProtection="1">
      <protection locked="0"/>
    </xf>
    <xf numFmtId="0" fontId="3" fillId="3" borderId="12" xfId="28" applyFont="1" applyFill="1" applyBorder="1" applyProtection="1">
      <protection locked="0"/>
    </xf>
    <xf numFmtId="0" fontId="6" fillId="3" borderId="0" xfId="28" applyFont="1" applyFill="1" applyBorder="1" applyAlignment="1" applyProtection="1">
      <alignment horizontal="center"/>
      <protection locked="0"/>
    </xf>
    <xf numFmtId="0" fontId="19" fillId="3" borderId="0" xfId="28" applyFont="1" applyFill="1" applyBorder="1" applyAlignment="1" applyProtection="1">
      <alignment horizontal="center"/>
      <protection locked="0"/>
    </xf>
    <xf numFmtId="0" fontId="17" fillId="3" borderId="0" xfId="28" applyFont="1" applyFill="1" applyBorder="1" applyAlignment="1" applyProtection="1">
      <alignment horizontal="center" vertical="center"/>
      <protection locked="0"/>
    </xf>
    <xf numFmtId="0" fontId="18" fillId="3" borderId="0" xfId="28" applyFont="1" applyFill="1" applyBorder="1" applyAlignment="1" applyProtection="1">
      <alignment horizontal="center" vertical="center"/>
      <protection locked="0"/>
    </xf>
    <xf numFmtId="0" fontId="17" fillId="3" borderId="0" xfId="9" applyNumberFormat="1" applyFont="1" applyFill="1" applyBorder="1" applyAlignment="1" applyProtection="1">
      <alignment horizontal="center" vertical="center"/>
      <protection locked="0"/>
    </xf>
    <xf numFmtId="0" fontId="16" fillId="3" borderId="0" xfId="28" applyFont="1" applyFill="1" applyBorder="1" applyAlignment="1" applyProtection="1">
      <alignment horizontal="center" vertical="center"/>
      <protection locked="0"/>
    </xf>
    <xf numFmtId="0" fontId="19" fillId="3" borderId="0" xfId="28" applyFont="1" applyFill="1" applyBorder="1" applyAlignment="1" applyProtection="1">
      <protection locked="0"/>
    </xf>
    <xf numFmtId="169" fontId="19" fillId="3" borderId="0" xfId="28" applyNumberFormat="1" applyFont="1" applyFill="1" applyBorder="1" applyAlignment="1" applyProtection="1">
      <alignment horizontal="center"/>
      <protection locked="0"/>
    </xf>
    <xf numFmtId="0" fontId="17" fillId="3" borderId="0" xfId="28" applyFont="1" applyFill="1" applyBorder="1" applyAlignment="1" applyProtection="1">
      <alignment horizontal="left" vertical="top" wrapText="1"/>
      <protection locked="0"/>
    </xf>
    <xf numFmtId="0" fontId="18" fillId="3" borderId="0" xfId="28" applyFont="1" applyFill="1" applyBorder="1" applyAlignment="1" applyProtection="1">
      <alignment horizontal="center" vertical="top"/>
      <protection locked="0"/>
    </xf>
    <xf numFmtId="0" fontId="5" fillId="3" borderId="0" xfId="28" applyFont="1" applyFill="1" applyBorder="1" applyAlignment="1" applyProtection="1">
      <alignment horizontal="center" vertical="center"/>
      <protection locked="0"/>
    </xf>
    <xf numFmtId="0" fontId="6" fillId="3" borderId="0" xfId="28" applyFont="1" applyFill="1" applyBorder="1" applyAlignment="1" applyProtection="1">
      <alignment horizontal="center" vertical="center"/>
      <protection locked="0"/>
    </xf>
    <xf numFmtId="0" fontId="3" fillId="3" borderId="0" xfId="28" applyFont="1" applyFill="1" applyBorder="1" applyAlignment="1" applyProtection="1">
      <alignment horizontal="justify" vertical="center" wrapText="1"/>
      <protection locked="0"/>
    </xf>
    <xf numFmtId="0" fontId="6" fillId="3" borderId="0" xfId="28" applyFont="1" applyFill="1" applyBorder="1" applyAlignment="1" applyProtection="1">
      <alignment horizontal="center" vertical="center" wrapText="1"/>
      <protection locked="0"/>
    </xf>
    <xf numFmtId="168" fontId="3" fillId="3" borderId="0" xfId="28" applyNumberFormat="1" applyFont="1" applyFill="1" applyBorder="1" applyAlignment="1" applyProtection="1">
      <alignment horizontal="center"/>
    </xf>
    <xf numFmtId="0" fontId="3" fillId="3" borderId="0" xfId="28" applyFont="1" applyFill="1" applyBorder="1" applyAlignment="1" applyProtection="1">
      <alignment horizontal="left" vertical="center" wrapText="1"/>
      <protection locked="0"/>
    </xf>
    <xf numFmtId="0" fontId="12" fillId="3" borderId="0" xfId="28" applyFont="1" applyFill="1" applyBorder="1" applyAlignment="1" applyProtection="1">
      <alignment horizontal="center" vertical="top"/>
      <protection locked="0"/>
    </xf>
    <xf numFmtId="0" fontId="3" fillId="3" borderId="0" xfId="28" applyFont="1" applyFill="1" applyAlignment="1" applyProtection="1">
      <alignment horizontal="center" wrapText="1"/>
      <protection locked="0"/>
    </xf>
    <xf numFmtId="0" fontId="0" fillId="0" borderId="11" xfId="0" applyBorder="1"/>
    <xf numFmtId="170" fontId="20" fillId="4" borderId="11" xfId="30" applyNumberFormat="1" applyFont="1" applyFill="1" applyBorder="1" applyAlignment="1">
      <alignment vertical="center" wrapText="1"/>
    </xf>
    <xf numFmtId="0" fontId="0" fillId="0" borderId="11" xfId="0" applyBorder="1" applyAlignment="1">
      <alignment horizontal="center"/>
    </xf>
    <xf numFmtId="0" fontId="18" fillId="3" borderId="13" xfId="28" applyFont="1" applyFill="1" applyBorder="1" applyAlignment="1" applyProtection="1">
      <alignment horizontal="center" vertical="center" wrapText="1"/>
      <protection locked="0"/>
    </xf>
    <xf numFmtId="10" fontId="3" fillId="3" borderId="0" xfId="28" applyNumberFormat="1" applyFont="1" applyFill="1" applyProtection="1">
      <protection locked="0"/>
    </xf>
    <xf numFmtId="0" fontId="0" fillId="0" borderId="11" xfId="0" applyFont="1" applyBorder="1"/>
    <xf numFmtId="0" fontId="0" fillId="0" borderId="14" xfId="0" applyBorder="1"/>
    <xf numFmtId="0" fontId="0" fillId="0" borderId="11" xfId="0" applyFill="1" applyBorder="1"/>
    <xf numFmtId="0" fontId="19" fillId="3" borderId="15" xfId="28" applyFont="1" applyFill="1" applyBorder="1" applyAlignment="1" applyProtection="1">
      <alignment horizontal="left" vertical="center" wrapText="1"/>
      <protection locked="0"/>
    </xf>
    <xf numFmtId="0" fontId="19" fillId="3" borderId="16" xfId="28" applyFont="1" applyFill="1" applyBorder="1" applyAlignment="1" applyProtection="1">
      <alignment horizontal="left" vertical="center" wrapText="1"/>
      <protection locked="0"/>
    </xf>
    <xf numFmtId="0" fontId="19" fillId="3" borderId="17" xfId="28" applyFont="1" applyFill="1" applyBorder="1" applyAlignment="1" applyProtection="1">
      <alignment horizontal="left" vertical="center" wrapText="1"/>
      <protection locked="0"/>
    </xf>
    <xf numFmtId="0" fontId="18" fillId="3" borderId="15" xfId="28" applyFont="1" applyFill="1" applyBorder="1" applyAlignment="1" applyProtection="1">
      <alignment horizontal="center" vertical="center" wrapText="1"/>
      <protection locked="0"/>
    </xf>
    <xf numFmtId="0" fontId="3" fillId="3" borderId="0" xfId="28" applyFont="1" applyFill="1" applyAlignment="1" applyProtection="1">
      <protection locked="0"/>
    </xf>
    <xf numFmtId="0" fontId="27" fillId="3" borderId="63" xfId="28" applyFont="1" applyFill="1" applyBorder="1" applyAlignment="1" applyProtection="1">
      <alignment horizontal="left" vertical="center" wrapText="1"/>
      <protection locked="0"/>
    </xf>
    <xf numFmtId="0" fontId="28" fillId="3" borderId="63" xfId="28" applyFont="1" applyFill="1" applyBorder="1" applyAlignment="1" applyProtection="1">
      <alignment horizontal="center" vertical="center"/>
      <protection locked="0"/>
    </xf>
    <xf numFmtId="14" fontId="28" fillId="3" borderId="63" xfId="28" applyNumberFormat="1" applyFont="1" applyFill="1" applyBorder="1" applyAlignment="1" applyProtection="1">
      <alignment horizontal="center" vertical="center"/>
      <protection locked="0"/>
    </xf>
    <xf numFmtId="0" fontId="26" fillId="3" borderId="13" xfId="28" applyFont="1" applyFill="1" applyBorder="1" applyAlignment="1" applyProtection="1">
      <alignment horizontal="center" vertical="center"/>
      <protection locked="0"/>
    </xf>
    <xf numFmtId="0" fontId="26" fillId="9" borderId="13" xfId="28" applyFont="1" applyFill="1" applyBorder="1" applyAlignment="1" applyProtection="1">
      <alignment horizontal="center" vertical="center"/>
      <protection locked="0"/>
    </xf>
    <xf numFmtId="0" fontId="26" fillId="3" borderId="17" xfId="28" applyFont="1" applyFill="1" applyBorder="1" applyAlignment="1" applyProtection="1">
      <alignment horizontal="center" vertical="center"/>
      <protection locked="0"/>
    </xf>
    <xf numFmtId="0" fontId="26" fillId="9" borderId="13" xfId="28" applyFont="1" applyFill="1" applyBorder="1" applyAlignment="1" applyProtection="1">
      <alignment vertical="center"/>
      <protection locked="0"/>
    </xf>
    <xf numFmtId="0" fontId="26" fillId="0" borderId="16" xfId="28" applyFont="1" applyFill="1" applyBorder="1" applyAlignment="1" applyProtection="1">
      <alignment vertical="center"/>
      <protection locked="0"/>
    </xf>
    <xf numFmtId="0" fontId="26" fillId="0" borderId="15" xfId="28" applyFont="1" applyFill="1" applyBorder="1" applyAlignment="1" applyProtection="1">
      <alignment vertical="center"/>
      <protection locked="0"/>
    </xf>
    <xf numFmtId="0" fontId="26" fillId="0" borderId="17" xfId="28" applyFont="1" applyFill="1" applyBorder="1" applyAlignment="1" applyProtection="1">
      <alignment horizontal="center" vertical="center"/>
      <protection locked="0"/>
    </xf>
    <xf numFmtId="0" fontId="26" fillId="3" borderId="15" xfId="28" applyFont="1" applyFill="1" applyBorder="1" applyAlignment="1" applyProtection="1">
      <alignment horizontal="left"/>
      <protection locked="0"/>
    </xf>
    <xf numFmtId="0" fontId="26" fillId="3" borderId="16" xfId="28" applyFont="1" applyFill="1" applyBorder="1" applyAlignment="1" applyProtection="1">
      <alignment horizontal="left"/>
      <protection locked="0"/>
    </xf>
    <xf numFmtId="0" fontId="26" fillId="3" borderId="16" xfId="28" applyFont="1" applyFill="1" applyBorder="1" applyAlignment="1" applyProtection="1">
      <alignment horizontal="center"/>
      <protection locked="0"/>
    </xf>
    <xf numFmtId="0" fontId="26" fillId="3" borderId="16" xfId="28" applyFont="1" applyFill="1" applyBorder="1" applyAlignment="1" applyProtection="1">
      <protection locked="0"/>
    </xf>
    <xf numFmtId="0" fontId="26" fillId="3" borderId="17" xfId="28" applyFont="1" applyFill="1" applyBorder="1" applyAlignment="1" applyProtection="1">
      <protection locked="0"/>
    </xf>
    <xf numFmtId="0" fontId="29" fillId="0" borderId="13" xfId="28" applyFont="1" applyFill="1" applyBorder="1" applyAlignment="1" applyProtection="1">
      <alignment horizontal="center" vertical="center"/>
      <protection locked="0"/>
    </xf>
    <xf numFmtId="0" fontId="26" fillId="9" borderId="13" xfId="28" applyFont="1" applyFill="1" applyBorder="1" applyAlignment="1" applyProtection="1">
      <alignment horizontal="center"/>
      <protection locked="0"/>
    </xf>
    <xf numFmtId="0" fontId="30" fillId="3" borderId="15" xfId="28" applyFont="1" applyFill="1" applyBorder="1" applyAlignment="1" applyProtection="1">
      <alignment horizontal="center"/>
      <protection locked="0"/>
    </xf>
    <xf numFmtId="0" fontId="30" fillId="3" borderId="16" xfId="28" applyFont="1" applyFill="1" applyBorder="1" applyAlignment="1" applyProtection="1">
      <alignment horizontal="center"/>
      <protection locked="0"/>
    </xf>
    <xf numFmtId="0" fontId="30" fillId="3" borderId="16" xfId="28" applyFont="1" applyFill="1" applyBorder="1" applyAlignment="1" applyProtection="1">
      <alignment horizontal="left"/>
      <protection locked="0"/>
    </xf>
    <xf numFmtId="167" fontId="30" fillId="3" borderId="16" xfId="28" applyNumberFormat="1" applyFont="1" applyFill="1" applyBorder="1" applyAlignment="1" applyProtection="1">
      <alignment horizontal="left"/>
      <protection locked="0"/>
    </xf>
    <xf numFmtId="0" fontId="30" fillId="3" borderId="16" xfId="28" applyFont="1" applyFill="1" applyBorder="1" applyAlignment="1" applyProtection="1">
      <alignment horizontal="right"/>
      <protection locked="0"/>
    </xf>
    <xf numFmtId="0" fontId="30" fillId="3" borderId="17" xfId="28" applyFont="1" applyFill="1" applyBorder="1" applyAlignment="1" applyProtection="1">
      <alignment horizontal="right"/>
      <protection locked="0"/>
    </xf>
    <xf numFmtId="0" fontId="26" fillId="3" borderId="15" xfId="28" applyFont="1" applyFill="1" applyBorder="1" applyAlignment="1" applyProtection="1">
      <alignment vertical="center"/>
      <protection locked="0"/>
    </xf>
    <xf numFmtId="0" fontId="26" fillId="3" borderId="16" xfId="28" applyFont="1" applyFill="1" applyBorder="1" applyAlignment="1" applyProtection="1">
      <alignment vertical="center"/>
      <protection locked="0"/>
    </xf>
    <xf numFmtId="169" fontId="19" fillId="3" borderId="0" xfId="28" applyNumberFormat="1" applyFont="1" applyFill="1" applyBorder="1" applyAlignment="1" applyProtection="1">
      <alignment horizontal="center" vertical="center" wrapText="1"/>
      <protection locked="0"/>
    </xf>
    <xf numFmtId="0" fontId="3" fillId="3" borderId="0" xfId="28" applyFont="1" applyFill="1" applyAlignment="1" applyProtection="1">
      <alignment horizontal="center" vertical="center" wrapText="1"/>
      <protection locked="0"/>
    </xf>
    <xf numFmtId="0" fontId="17" fillId="3" borderId="0" xfId="28" applyFont="1" applyFill="1" applyBorder="1" applyAlignment="1" applyProtection="1">
      <alignment horizontal="center" vertical="center" wrapText="1"/>
      <protection locked="0"/>
    </xf>
    <xf numFmtId="0" fontId="3" fillId="3" borderId="0" xfId="28" applyFont="1" applyFill="1" applyAlignment="1" applyProtection="1">
      <alignment vertical="center" wrapText="1"/>
      <protection locked="0"/>
    </xf>
    <xf numFmtId="0" fontId="27" fillId="3" borderId="18" xfId="28" applyFont="1" applyFill="1" applyBorder="1" applyAlignment="1" applyProtection="1">
      <alignment horizontal="center" vertical="center" wrapText="1"/>
      <protection locked="0"/>
    </xf>
    <xf numFmtId="0" fontId="27" fillId="10" borderId="19" xfId="28" applyFont="1" applyFill="1" applyBorder="1" applyAlignment="1" applyProtection="1">
      <alignment horizontal="center" vertical="center" wrapText="1"/>
      <protection locked="0"/>
    </xf>
    <xf numFmtId="0" fontId="27" fillId="10" borderId="18" xfId="28" applyFont="1" applyFill="1" applyBorder="1" applyAlignment="1" applyProtection="1">
      <alignment horizontal="center" vertical="center" wrapText="1"/>
      <protection locked="0"/>
    </xf>
    <xf numFmtId="169" fontId="5" fillId="3" borderId="0" xfId="28" applyNumberFormat="1" applyFont="1" applyFill="1" applyBorder="1" applyAlignment="1" applyProtection="1">
      <alignment horizontal="center" vertical="center"/>
      <protection locked="0"/>
    </xf>
    <xf numFmtId="0" fontId="25" fillId="3" borderId="0" xfId="28" applyFont="1" applyFill="1" applyBorder="1" applyAlignment="1" applyProtection="1">
      <alignment vertical="top"/>
      <protection locked="0"/>
    </xf>
    <xf numFmtId="0" fontId="31" fillId="11" borderId="20" xfId="34" applyFont="1" applyFill="1" applyBorder="1" applyAlignment="1">
      <alignment horizontal="center" wrapText="1"/>
    </xf>
    <xf numFmtId="9" fontId="31" fillId="11" borderId="11" xfId="40" applyFont="1" applyFill="1" applyBorder="1" applyAlignment="1">
      <alignment horizontal="center" wrapText="1"/>
    </xf>
    <xf numFmtId="9" fontId="31" fillId="11" borderId="21" xfId="40" applyFont="1" applyFill="1" applyBorder="1" applyAlignment="1">
      <alignment horizontal="center" wrapText="1"/>
    </xf>
    <xf numFmtId="0" fontId="40" fillId="3" borderId="13" xfId="28" applyFont="1" applyFill="1" applyBorder="1" applyAlignment="1" applyProtection="1">
      <alignment horizontal="left" vertical="center"/>
      <protection locked="0"/>
    </xf>
    <xf numFmtId="0" fontId="41" fillId="9" borderId="13" xfId="28" applyFont="1" applyFill="1" applyBorder="1" applyAlignment="1" applyProtection="1">
      <alignment horizontal="center" vertical="center" wrapText="1"/>
      <protection locked="0"/>
    </xf>
    <xf numFmtId="169" fontId="41" fillId="3" borderId="22" xfId="28" applyNumberFormat="1" applyFont="1" applyFill="1" applyBorder="1" applyAlignment="1" applyProtection="1">
      <alignment horizontal="center" vertical="center" wrapText="1"/>
    </xf>
    <xf numFmtId="0" fontId="29" fillId="12" borderId="13" xfId="29" applyFont="1" applyFill="1" applyBorder="1" applyAlignment="1" applyProtection="1">
      <alignment horizontal="center" vertical="center" wrapText="1"/>
      <protection locked="0"/>
    </xf>
    <xf numFmtId="0" fontId="19" fillId="3" borderId="15" xfId="28" applyFont="1" applyFill="1" applyBorder="1" applyAlignment="1" applyProtection="1">
      <alignment horizontal="left" vertical="center" wrapText="1"/>
      <protection locked="0"/>
    </xf>
    <xf numFmtId="0" fontId="19" fillId="3" borderId="16" xfId="28" applyFont="1" applyFill="1" applyBorder="1" applyAlignment="1" applyProtection="1">
      <alignment horizontal="left" vertical="center" wrapText="1"/>
      <protection locked="0"/>
    </xf>
    <xf numFmtId="0" fontId="19" fillId="3" borderId="17" xfId="28" applyFont="1" applyFill="1" applyBorder="1" applyAlignment="1" applyProtection="1">
      <alignment horizontal="left" vertical="center" wrapText="1"/>
      <protection locked="0"/>
    </xf>
    <xf numFmtId="0" fontId="26" fillId="3" borderId="17" xfId="28" applyFont="1" applyFill="1" applyBorder="1" applyAlignment="1" applyProtection="1">
      <alignment horizontal="center" vertical="center"/>
      <protection locked="0"/>
    </xf>
    <xf numFmtId="0" fontId="26" fillId="0" borderId="17" xfId="28" applyFont="1" applyFill="1" applyBorder="1" applyAlignment="1" applyProtection="1">
      <alignment horizontal="center" vertical="center"/>
      <protection locked="0"/>
    </xf>
    <xf numFmtId="0" fontId="18" fillId="3" borderId="15" xfId="28" applyFont="1" applyFill="1" applyBorder="1" applyAlignment="1" applyProtection="1">
      <alignment horizontal="center" vertical="center" wrapText="1"/>
      <protection locked="0"/>
    </xf>
    <xf numFmtId="0" fontId="40" fillId="9" borderId="13" xfId="29" applyFont="1" applyFill="1" applyBorder="1" applyAlignment="1" applyProtection="1">
      <alignment horizontal="center" vertical="center" wrapText="1"/>
      <protection locked="0"/>
    </xf>
    <xf numFmtId="0" fontId="27" fillId="10" borderId="63" xfId="28" applyFont="1" applyFill="1" applyBorder="1" applyAlignment="1" applyProtection="1">
      <alignment horizontal="left" vertical="center" wrapText="1"/>
      <protection locked="0"/>
    </xf>
    <xf numFmtId="0" fontId="28" fillId="10" borderId="63" xfId="28" applyFont="1" applyFill="1" applyBorder="1" applyAlignment="1" applyProtection="1">
      <alignment horizontal="center" vertical="center"/>
      <protection locked="0"/>
    </xf>
    <xf numFmtId="0" fontId="3" fillId="10" borderId="0" xfId="28" applyFont="1" applyFill="1" applyProtection="1">
      <protection locked="0"/>
    </xf>
    <xf numFmtId="14" fontId="28" fillId="10" borderId="63" xfId="28" applyNumberFormat="1" applyFont="1" applyFill="1" applyBorder="1" applyAlignment="1" applyProtection="1">
      <alignment horizontal="center" vertical="center"/>
      <protection locked="0"/>
    </xf>
    <xf numFmtId="0" fontId="3" fillId="10" borderId="0" xfId="28" applyFont="1" applyFill="1" applyAlignment="1" applyProtection="1">
      <protection locked="0"/>
    </xf>
    <xf numFmtId="0" fontId="18" fillId="10" borderId="0" xfId="28" applyFont="1" applyFill="1" applyBorder="1" applyAlignment="1" applyProtection="1">
      <alignment horizontal="center" vertical="center"/>
      <protection locked="0"/>
    </xf>
    <xf numFmtId="0" fontId="3" fillId="10" borderId="0" xfId="28" applyFont="1" applyFill="1" applyAlignment="1" applyProtection="1">
      <alignment vertical="center"/>
      <protection locked="0"/>
    </xf>
    <xf numFmtId="0" fontId="17" fillId="10" borderId="0" xfId="28" applyFont="1" applyFill="1" applyBorder="1" applyAlignment="1" applyProtection="1">
      <alignment horizontal="center" vertical="center"/>
      <protection locked="0"/>
    </xf>
    <xf numFmtId="0" fontId="26" fillId="10" borderId="13" xfId="28" applyFont="1" applyFill="1" applyBorder="1" applyAlignment="1" applyProtection="1">
      <alignment horizontal="center" vertical="center"/>
      <protection locked="0"/>
    </xf>
    <xf numFmtId="0" fontId="26" fillId="10" borderId="17" xfId="28" applyFont="1" applyFill="1" applyBorder="1" applyAlignment="1" applyProtection="1">
      <alignment horizontal="center" vertical="center"/>
      <protection locked="0"/>
    </xf>
    <xf numFmtId="0" fontId="26" fillId="10" borderId="13" xfId="28" applyFont="1" applyFill="1" applyBorder="1" applyAlignment="1" applyProtection="1">
      <alignment vertical="center"/>
      <protection locked="0"/>
    </xf>
    <xf numFmtId="0" fontId="17" fillId="10" borderId="0" xfId="9" applyNumberFormat="1" applyFont="1" applyFill="1" applyBorder="1" applyAlignment="1" applyProtection="1">
      <alignment horizontal="center" vertical="center"/>
      <protection locked="0"/>
    </xf>
    <xf numFmtId="0" fontId="16" fillId="10" borderId="0" xfId="28" applyFont="1" applyFill="1" applyBorder="1" applyAlignment="1" applyProtection="1">
      <alignment horizontal="center" vertical="center"/>
      <protection locked="0"/>
    </xf>
    <xf numFmtId="0" fontId="17" fillId="10" borderId="0" xfId="28" applyFont="1" applyFill="1" applyBorder="1" applyAlignment="1" applyProtection="1">
      <alignment horizontal="center" vertical="center" wrapText="1"/>
      <protection locked="0"/>
    </xf>
    <xf numFmtId="0" fontId="3" fillId="10" borderId="0" xfId="28" applyFont="1" applyFill="1" applyAlignment="1" applyProtection="1">
      <alignment vertical="center" wrapText="1"/>
      <protection locked="0"/>
    </xf>
    <xf numFmtId="169" fontId="19" fillId="10" borderId="0" xfId="28" applyNumberFormat="1" applyFont="1" applyFill="1" applyBorder="1" applyAlignment="1" applyProtection="1">
      <alignment horizontal="center" vertical="center" wrapText="1"/>
      <protection locked="0"/>
    </xf>
    <xf numFmtId="0" fontId="3" fillId="10" borderId="0" xfId="28" applyFont="1" applyFill="1" applyAlignment="1" applyProtection="1">
      <alignment horizontal="center" vertical="center" wrapText="1"/>
      <protection locked="0"/>
    </xf>
    <xf numFmtId="169" fontId="19" fillId="10" borderId="0" xfId="28" applyNumberFormat="1" applyFont="1" applyFill="1" applyBorder="1" applyAlignment="1" applyProtection="1">
      <alignment horizontal="center"/>
      <protection locked="0"/>
    </xf>
    <xf numFmtId="0" fontId="26" fillId="11" borderId="15" xfId="28" applyFont="1" applyFill="1" applyBorder="1" applyAlignment="1" applyProtection="1">
      <alignment vertical="center"/>
      <protection locked="0"/>
    </xf>
    <xf numFmtId="0" fontId="26" fillId="11" borderId="16" xfId="28" applyFont="1" applyFill="1" applyBorder="1" applyAlignment="1" applyProtection="1">
      <alignment vertical="center"/>
      <protection locked="0"/>
    </xf>
    <xf numFmtId="0" fontId="26" fillId="11" borderId="17" xfId="28" applyFont="1" applyFill="1" applyBorder="1" applyAlignment="1" applyProtection="1">
      <alignment horizontal="center" vertical="center"/>
      <protection locked="0"/>
    </xf>
    <xf numFmtId="0" fontId="26" fillId="10" borderId="15" xfId="28" applyFont="1" applyFill="1" applyBorder="1" applyAlignment="1" applyProtection="1">
      <alignment horizontal="left"/>
      <protection locked="0"/>
    </xf>
    <xf numFmtId="0" fontId="26" fillId="10" borderId="16" xfId="28" applyFont="1" applyFill="1" applyBorder="1" applyAlignment="1" applyProtection="1">
      <alignment horizontal="left"/>
      <protection locked="0"/>
    </xf>
    <xf numFmtId="0" fontId="26" fillId="10" borderId="16" xfId="28" applyFont="1" applyFill="1" applyBorder="1" applyAlignment="1" applyProtection="1">
      <alignment horizontal="center"/>
      <protection locked="0"/>
    </xf>
    <xf numFmtId="0" fontId="26" fillId="10" borderId="16" xfId="28" applyFont="1" applyFill="1" applyBorder="1" applyAlignment="1" applyProtection="1">
      <protection locked="0"/>
    </xf>
    <xf numFmtId="0" fontId="26" fillId="10" borderId="17" xfId="28" applyFont="1" applyFill="1" applyBorder="1" applyAlignment="1" applyProtection="1">
      <protection locked="0"/>
    </xf>
    <xf numFmtId="0" fontId="19" fillId="10" borderId="0" xfId="28" applyFont="1" applyFill="1" applyBorder="1" applyAlignment="1" applyProtection="1">
      <protection locked="0"/>
    </xf>
    <xf numFmtId="0" fontId="3" fillId="10" borderId="0" xfId="28" applyFont="1" applyFill="1" applyBorder="1" applyProtection="1">
      <protection locked="0"/>
    </xf>
    <xf numFmtId="0" fontId="26" fillId="10" borderId="15" xfId="28" applyFont="1" applyFill="1" applyBorder="1" applyAlignment="1" applyProtection="1">
      <alignment vertical="center"/>
      <protection locked="0"/>
    </xf>
    <xf numFmtId="0" fontId="26" fillId="10" borderId="16" xfId="28" applyFont="1" applyFill="1" applyBorder="1" applyAlignment="1" applyProtection="1">
      <alignment vertical="center"/>
      <protection locked="0"/>
    </xf>
    <xf numFmtId="0" fontId="40" fillId="10" borderId="13" xfId="29" applyFont="1" applyFill="1" applyBorder="1" applyAlignment="1" applyProtection="1">
      <alignment horizontal="center" vertical="center" wrapText="1"/>
      <protection locked="0"/>
    </xf>
    <xf numFmtId="0" fontId="40" fillId="10" borderId="13" xfId="28" applyFont="1" applyFill="1" applyBorder="1" applyAlignment="1" applyProtection="1">
      <alignment horizontal="left" vertical="center"/>
      <protection locked="0"/>
    </xf>
    <xf numFmtId="0" fontId="29" fillId="11" borderId="13" xfId="29" applyFont="1" applyFill="1" applyBorder="1" applyAlignment="1" applyProtection="1">
      <alignment horizontal="center" vertical="center" wrapText="1"/>
      <protection locked="0"/>
    </xf>
    <xf numFmtId="0" fontId="29" fillId="11" borderId="13" xfId="28" applyFont="1" applyFill="1" applyBorder="1" applyAlignment="1" applyProtection="1">
      <alignment horizontal="center" vertical="center"/>
      <protection locked="0"/>
    </xf>
    <xf numFmtId="0" fontId="26" fillId="10" borderId="13" xfId="28" applyFont="1" applyFill="1" applyBorder="1" applyAlignment="1" applyProtection="1">
      <alignment horizontal="center"/>
      <protection locked="0"/>
    </xf>
    <xf numFmtId="0" fontId="19" fillId="10" borderId="0" xfId="28" applyFont="1" applyFill="1" applyBorder="1" applyAlignment="1" applyProtection="1">
      <alignment horizontal="center"/>
      <protection locked="0"/>
    </xf>
    <xf numFmtId="0" fontId="17" fillId="10" borderId="0" xfId="28" applyFont="1" applyFill="1" applyBorder="1" applyAlignment="1" applyProtection="1">
      <alignment horizontal="left" vertical="top" wrapText="1"/>
      <protection locked="0"/>
    </xf>
    <xf numFmtId="0" fontId="19" fillId="10" borderId="15" xfId="28" applyFont="1" applyFill="1" applyBorder="1" applyAlignment="1" applyProtection="1">
      <alignment horizontal="left" vertical="center" wrapText="1"/>
      <protection locked="0"/>
    </xf>
    <xf numFmtId="0" fontId="19" fillId="10" borderId="16" xfId="28" applyFont="1" applyFill="1" applyBorder="1" applyAlignment="1" applyProtection="1">
      <alignment horizontal="left" vertical="center" wrapText="1"/>
      <protection locked="0"/>
    </xf>
    <xf numFmtId="0" fontId="19" fillId="10" borderId="17" xfId="28" applyFont="1" applyFill="1" applyBorder="1" applyAlignment="1" applyProtection="1">
      <alignment horizontal="left" vertical="center" wrapText="1"/>
      <protection locked="0"/>
    </xf>
    <xf numFmtId="0" fontId="18" fillId="10" borderId="0" xfId="28" applyFont="1" applyFill="1" applyBorder="1" applyAlignment="1" applyProtection="1">
      <alignment horizontal="center" vertical="top"/>
      <protection locked="0"/>
    </xf>
    <xf numFmtId="0" fontId="5" fillId="10" borderId="0" xfId="28" applyFont="1" applyFill="1" applyBorder="1" applyAlignment="1" applyProtection="1">
      <alignment horizontal="center" vertical="center"/>
      <protection locked="0"/>
    </xf>
    <xf numFmtId="10" fontId="3" fillId="10" borderId="0" xfId="28" applyNumberFormat="1" applyFont="1" applyFill="1" applyProtection="1">
      <protection locked="0"/>
    </xf>
    <xf numFmtId="169" fontId="3" fillId="10" borderId="0" xfId="28" applyNumberFormat="1" applyFont="1" applyFill="1" applyProtection="1">
      <protection locked="0"/>
    </xf>
    <xf numFmtId="169" fontId="5" fillId="10" borderId="0" xfId="28" applyNumberFormat="1" applyFont="1" applyFill="1" applyBorder="1" applyAlignment="1" applyProtection="1">
      <alignment horizontal="center" vertical="center"/>
      <protection locked="0"/>
    </xf>
    <xf numFmtId="0" fontId="6" fillId="10" borderId="0" xfId="28" applyFont="1" applyFill="1" applyBorder="1" applyAlignment="1" applyProtection="1">
      <alignment horizontal="center" vertical="center"/>
      <protection locked="0"/>
    </xf>
    <xf numFmtId="0" fontId="30" fillId="10" borderId="15" xfId="28" applyFont="1" applyFill="1" applyBorder="1" applyAlignment="1" applyProtection="1">
      <alignment horizontal="center"/>
      <protection locked="0"/>
    </xf>
    <xf numFmtId="0" fontId="30" fillId="10" borderId="16" xfId="28" applyFont="1" applyFill="1" applyBorder="1" applyAlignment="1" applyProtection="1">
      <alignment horizontal="center"/>
      <protection locked="0"/>
    </xf>
    <xf numFmtId="0" fontId="30" fillId="10" borderId="16" xfId="28" applyFont="1" applyFill="1" applyBorder="1" applyAlignment="1" applyProtection="1">
      <alignment horizontal="left"/>
      <protection locked="0"/>
    </xf>
    <xf numFmtId="167" fontId="30" fillId="10" borderId="16" xfId="28" applyNumberFormat="1" applyFont="1" applyFill="1" applyBorder="1" applyAlignment="1" applyProtection="1">
      <alignment horizontal="left"/>
      <protection locked="0"/>
    </xf>
    <xf numFmtId="0" fontId="30" fillId="10" borderId="16" xfId="28" applyFont="1" applyFill="1" applyBorder="1" applyAlignment="1" applyProtection="1">
      <alignment horizontal="right"/>
      <protection locked="0"/>
    </xf>
    <xf numFmtId="0" fontId="30" fillId="10" borderId="17" xfId="28" applyFont="1" applyFill="1" applyBorder="1" applyAlignment="1" applyProtection="1">
      <alignment horizontal="right"/>
      <protection locked="0"/>
    </xf>
    <xf numFmtId="0" fontId="6" fillId="10" borderId="0" xfId="28" applyFont="1" applyFill="1" applyBorder="1" applyAlignment="1" applyProtection="1">
      <alignment horizontal="right"/>
      <protection locked="0"/>
    </xf>
    <xf numFmtId="0" fontId="6" fillId="10" borderId="0" xfId="28" applyFont="1" applyFill="1" applyBorder="1" applyAlignment="1" applyProtection="1">
      <alignment horizontal="center"/>
      <protection locked="0"/>
    </xf>
    <xf numFmtId="0" fontId="3" fillId="10" borderId="0" xfId="28" applyFont="1" applyFill="1" applyBorder="1" applyAlignment="1" applyProtection="1">
      <alignment horizontal="justify" vertical="center" wrapText="1"/>
      <protection locked="0"/>
    </xf>
    <xf numFmtId="0" fontId="18" fillId="10" borderId="15" xfId="28" applyFont="1" applyFill="1" applyBorder="1" applyAlignment="1" applyProtection="1">
      <alignment horizontal="center" vertical="center" wrapText="1"/>
      <protection locked="0"/>
    </xf>
    <xf numFmtId="0" fontId="18" fillId="10" borderId="13" xfId="28" applyFont="1" applyFill="1" applyBorder="1" applyAlignment="1" applyProtection="1">
      <alignment horizontal="center" vertical="center" wrapText="1"/>
      <protection locked="0"/>
    </xf>
    <xf numFmtId="0" fontId="6" fillId="10" borderId="0" xfId="28" applyFont="1" applyFill="1" applyBorder="1" applyAlignment="1" applyProtection="1">
      <alignment horizontal="center" vertical="center" wrapText="1"/>
      <protection locked="0"/>
    </xf>
    <xf numFmtId="0" fontId="3" fillId="10" borderId="0" xfId="28" applyFont="1" applyFill="1" applyAlignment="1" applyProtection="1">
      <alignment horizontal="center" wrapText="1"/>
      <protection locked="0"/>
    </xf>
    <xf numFmtId="0" fontId="41" fillId="10" borderId="13" xfId="28" applyFont="1" applyFill="1" applyBorder="1" applyAlignment="1" applyProtection="1">
      <alignment horizontal="center" vertical="center" wrapText="1"/>
      <protection locked="0"/>
    </xf>
    <xf numFmtId="169" fontId="41" fillId="10" borderId="22" xfId="28" applyNumberFormat="1" applyFont="1" applyFill="1" applyBorder="1" applyAlignment="1" applyProtection="1">
      <alignment horizontal="center" vertical="center" wrapText="1"/>
    </xf>
    <xf numFmtId="168" fontId="3" fillId="10" borderId="0" xfId="28" applyNumberFormat="1" applyFont="1" applyFill="1" applyBorder="1" applyAlignment="1" applyProtection="1">
      <alignment horizontal="center"/>
    </xf>
    <xf numFmtId="0" fontId="3" fillId="10" borderId="0" xfId="28" applyFont="1" applyFill="1" applyBorder="1" applyAlignment="1" applyProtection="1">
      <alignment horizontal="left" vertical="center" wrapText="1"/>
      <protection locked="0"/>
    </xf>
    <xf numFmtId="0" fontId="3" fillId="10" borderId="7" xfId="28" applyFont="1" applyFill="1" applyBorder="1" applyProtection="1">
      <protection locked="0"/>
    </xf>
    <xf numFmtId="0" fontId="3" fillId="10" borderId="8" xfId="28" applyFont="1" applyFill="1" applyBorder="1" applyProtection="1">
      <protection locked="0"/>
    </xf>
    <xf numFmtId="0" fontId="3" fillId="10" borderId="12" xfId="28" applyFont="1" applyFill="1" applyBorder="1" applyProtection="1">
      <protection locked="0"/>
    </xf>
    <xf numFmtId="0" fontId="12" fillId="10" borderId="0" xfId="28" applyFont="1" applyFill="1" applyBorder="1" applyAlignment="1" applyProtection="1">
      <alignment horizontal="center" vertical="top"/>
      <protection locked="0"/>
    </xf>
    <xf numFmtId="0" fontId="25" fillId="10" borderId="0" xfId="28" applyFont="1" applyFill="1" applyBorder="1" applyAlignment="1" applyProtection="1">
      <alignment vertical="top"/>
      <protection locked="0"/>
    </xf>
    <xf numFmtId="0" fontId="26" fillId="10" borderId="17" xfId="28" applyFont="1" applyFill="1" applyBorder="1" applyAlignment="1" applyProtection="1">
      <alignment horizontal="center" vertical="center"/>
      <protection locked="0"/>
    </xf>
    <xf numFmtId="0" fontId="26" fillId="11" borderId="17" xfId="28" applyFont="1" applyFill="1" applyBorder="1" applyAlignment="1" applyProtection="1">
      <alignment horizontal="center" vertical="center"/>
      <protection locked="0"/>
    </xf>
    <xf numFmtId="0" fontId="19" fillId="10" borderId="15" xfId="28" applyFont="1" applyFill="1" applyBorder="1" applyAlignment="1" applyProtection="1">
      <alignment horizontal="left" vertical="center" wrapText="1"/>
      <protection locked="0"/>
    </xf>
    <xf numFmtId="0" fontId="19" fillId="10" borderId="16" xfId="28" applyFont="1" applyFill="1" applyBorder="1" applyAlignment="1" applyProtection="1">
      <alignment horizontal="left" vertical="center" wrapText="1"/>
      <protection locked="0"/>
    </xf>
    <xf numFmtId="0" fontId="19" fillId="10" borderId="17" xfId="28" applyFont="1" applyFill="1" applyBorder="1" applyAlignment="1" applyProtection="1">
      <alignment horizontal="left" vertical="center" wrapText="1"/>
      <protection locked="0"/>
    </xf>
    <xf numFmtId="0" fontId="18" fillId="10" borderId="15" xfId="28" applyFont="1" applyFill="1" applyBorder="1" applyAlignment="1" applyProtection="1">
      <alignment horizontal="center" vertical="center" wrapText="1"/>
      <protection locked="0"/>
    </xf>
    <xf numFmtId="0" fontId="18" fillId="10" borderId="15" xfId="28" applyFont="1" applyFill="1" applyBorder="1" applyAlignment="1" applyProtection="1">
      <alignment horizontal="center" vertical="center" wrapText="1"/>
      <protection locked="0"/>
    </xf>
    <xf numFmtId="0" fontId="26" fillId="10" borderId="17" xfId="28" applyFont="1" applyFill="1" applyBorder="1" applyAlignment="1" applyProtection="1">
      <alignment horizontal="center" vertical="center"/>
      <protection locked="0"/>
    </xf>
    <xf numFmtId="0" fontId="19" fillId="10" borderId="15" xfId="28" applyFont="1" applyFill="1" applyBorder="1" applyAlignment="1" applyProtection="1">
      <alignment horizontal="left" vertical="center" wrapText="1"/>
      <protection locked="0"/>
    </xf>
    <xf numFmtId="0" fontId="19" fillId="10" borderId="16" xfId="28" applyFont="1" applyFill="1" applyBorder="1" applyAlignment="1" applyProtection="1">
      <alignment horizontal="left" vertical="center" wrapText="1"/>
      <protection locked="0"/>
    </xf>
    <xf numFmtId="0" fontId="19" fillId="10" borderId="17" xfId="28" applyFont="1" applyFill="1" applyBorder="1" applyAlignment="1" applyProtection="1">
      <alignment horizontal="left" vertical="center" wrapText="1"/>
      <protection locked="0"/>
    </xf>
    <xf numFmtId="0" fontId="26" fillId="11" borderId="17" xfId="28" applyFont="1" applyFill="1" applyBorder="1" applyAlignment="1" applyProtection="1">
      <alignment horizontal="center" vertical="center"/>
      <protection locked="0"/>
    </xf>
    <xf numFmtId="0" fontId="38" fillId="13" borderId="56" xfId="0" applyFont="1" applyFill="1" applyBorder="1" applyAlignment="1">
      <alignment horizontal="left"/>
    </xf>
    <xf numFmtId="0" fontId="38" fillId="13" borderId="57" xfId="0" applyFont="1" applyFill="1" applyBorder="1" applyAlignment="1">
      <alignment horizontal="left"/>
    </xf>
    <xf numFmtId="0" fontId="13" fillId="9" borderId="3" xfId="28" applyFont="1" applyFill="1" applyBorder="1" applyAlignment="1" applyProtection="1">
      <alignment horizontal="center" vertical="center"/>
      <protection locked="0"/>
    </xf>
    <xf numFmtId="0" fontId="4" fillId="3" borderId="52" xfId="28" applyFont="1" applyFill="1" applyBorder="1" applyAlignment="1" applyProtection="1">
      <alignment horizontal="center" vertical="center"/>
      <protection locked="0"/>
    </xf>
    <xf numFmtId="0" fontId="4" fillId="3" borderId="40" xfId="28" applyFont="1" applyFill="1" applyBorder="1" applyAlignment="1" applyProtection="1">
      <alignment horizontal="center" vertical="center"/>
      <protection locked="0"/>
    </xf>
    <xf numFmtId="0" fontId="4" fillId="3" borderId="41" xfId="28" applyFont="1" applyFill="1" applyBorder="1" applyAlignment="1" applyProtection="1">
      <alignment horizontal="center" vertical="center"/>
      <protection locked="0"/>
    </xf>
    <xf numFmtId="0" fontId="13" fillId="3" borderId="3" xfId="28" applyFont="1" applyFill="1" applyBorder="1" applyAlignment="1" applyProtection="1">
      <alignment horizontal="center" vertical="center" wrapText="1"/>
      <protection locked="0"/>
    </xf>
    <xf numFmtId="0" fontId="13" fillId="3" borderId="3" xfId="28" applyFont="1" applyFill="1" applyBorder="1" applyAlignment="1" applyProtection="1">
      <alignment horizontal="center" vertical="center"/>
      <protection locked="0"/>
    </xf>
    <xf numFmtId="0" fontId="5" fillId="0" borderId="23" xfId="28" applyFont="1" applyFill="1" applyBorder="1" applyAlignment="1" applyProtection="1">
      <alignment horizontal="left" vertical="top" wrapText="1"/>
      <protection locked="0"/>
    </xf>
    <xf numFmtId="0" fontId="5" fillId="0" borderId="24" xfId="28" applyFont="1" applyFill="1" applyBorder="1" applyAlignment="1" applyProtection="1">
      <alignment horizontal="left" vertical="top" wrapText="1"/>
      <protection locked="0"/>
    </xf>
    <xf numFmtId="0" fontId="5" fillId="0" borderId="25" xfId="28" applyFont="1" applyFill="1" applyBorder="1" applyAlignment="1" applyProtection="1">
      <alignment horizontal="left" vertical="top" wrapText="1"/>
      <protection locked="0"/>
    </xf>
    <xf numFmtId="0" fontId="4" fillId="9" borderId="9" xfId="28" applyFont="1" applyFill="1" applyBorder="1" applyAlignment="1" applyProtection="1">
      <alignment horizontal="left" vertical="center"/>
      <protection locked="0"/>
    </xf>
    <xf numFmtId="0" fontId="4" fillId="9" borderId="44" xfId="28" applyFont="1" applyFill="1" applyBorder="1" applyAlignment="1" applyProtection="1">
      <alignment horizontal="left" vertical="center"/>
      <protection locked="0"/>
    </xf>
    <xf numFmtId="0" fontId="4" fillId="9" borderId="38" xfId="28" applyFont="1" applyFill="1" applyBorder="1" applyAlignment="1" applyProtection="1">
      <alignment horizontal="left" vertical="center"/>
      <protection locked="0"/>
    </xf>
    <xf numFmtId="0" fontId="4" fillId="9" borderId="10" xfId="28" applyFont="1" applyFill="1" applyBorder="1" applyAlignment="1" applyProtection="1">
      <alignment horizontal="left" vertical="center"/>
      <protection locked="0"/>
    </xf>
    <xf numFmtId="0" fontId="4" fillId="3" borderId="2" xfId="28" applyFont="1" applyFill="1" applyBorder="1" applyAlignment="1" applyProtection="1">
      <alignment horizontal="center" vertical="center"/>
      <protection locked="0"/>
    </xf>
    <xf numFmtId="3" fontId="4" fillId="3" borderId="2" xfId="28" applyNumberFormat="1" applyFont="1" applyFill="1" applyBorder="1" applyAlignment="1" applyProtection="1">
      <alignment horizontal="center" vertical="center" wrapText="1"/>
      <protection locked="0"/>
    </xf>
    <xf numFmtId="3" fontId="4" fillId="3" borderId="2" xfId="28" applyNumberFormat="1" applyFont="1" applyFill="1" applyBorder="1" applyAlignment="1" applyProtection="1">
      <alignment horizontal="center" vertical="center"/>
      <protection locked="0"/>
    </xf>
    <xf numFmtId="0" fontId="4" fillId="9" borderId="2" xfId="28" applyFont="1" applyFill="1" applyBorder="1" applyAlignment="1" applyProtection="1">
      <alignment horizontal="center" vertical="center"/>
      <protection locked="0"/>
    </xf>
    <xf numFmtId="0" fontId="13" fillId="3" borderId="3" xfId="28" applyFont="1" applyFill="1" applyBorder="1" applyAlignment="1" applyProtection="1">
      <alignment horizontal="center" wrapText="1"/>
      <protection locked="0"/>
    </xf>
    <xf numFmtId="168" fontId="2" fillId="3" borderId="2" xfId="28" applyNumberFormat="1" applyFont="1" applyFill="1" applyBorder="1" applyAlignment="1" applyProtection="1">
      <alignment horizontal="center"/>
      <protection locked="0"/>
    </xf>
    <xf numFmtId="168" fontId="3" fillId="3" borderId="2" xfId="28" applyNumberFormat="1" applyFont="1" applyFill="1" applyBorder="1" applyAlignment="1" applyProtection="1">
      <alignment horizontal="center"/>
    </xf>
    <xf numFmtId="168" fontId="3" fillId="3" borderId="38" xfId="28" applyNumberFormat="1" applyFont="1" applyFill="1" applyBorder="1" applyAlignment="1" applyProtection="1">
      <alignment horizontal="center"/>
    </xf>
    <xf numFmtId="168" fontId="3" fillId="3" borderId="10" xfId="28" applyNumberFormat="1" applyFont="1" applyFill="1" applyBorder="1" applyAlignment="1" applyProtection="1">
      <alignment horizontal="center"/>
    </xf>
    <xf numFmtId="0" fontId="3" fillId="3" borderId="46" xfId="28" applyFont="1" applyFill="1" applyBorder="1" applyAlignment="1" applyProtection="1">
      <alignment horizontal="left" vertical="center" wrapText="1"/>
      <protection locked="0"/>
    </xf>
    <xf numFmtId="0" fontId="3" fillId="3" borderId="47" xfId="28" applyFont="1" applyFill="1" applyBorder="1" applyAlignment="1" applyProtection="1">
      <alignment horizontal="left" vertical="center" wrapText="1"/>
      <protection locked="0"/>
    </xf>
    <xf numFmtId="0" fontId="3" fillId="3" borderId="48" xfId="28" applyFont="1" applyFill="1" applyBorder="1" applyAlignment="1" applyProtection="1">
      <alignment horizontal="left" vertical="center" wrapText="1"/>
      <protection locked="0"/>
    </xf>
    <xf numFmtId="169" fontId="6" fillId="3" borderId="38" xfId="28" applyNumberFormat="1" applyFont="1" applyFill="1" applyBorder="1" applyAlignment="1" applyProtection="1">
      <alignment horizontal="center" vertical="center"/>
      <protection locked="0"/>
    </xf>
    <xf numFmtId="0" fontId="6" fillId="3" borderId="39" xfId="28" applyFont="1" applyFill="1" applyBorder="1" applyAlignment="1" applyProtection="1">
      <alignment horizontal="center" vertical="center" wrapText="1"/>
    </xf>
    <xf numFmtId="0" fontId="6" fillId="3" borderId="40" xfId="28" applyFont="1" applyFill="1" applyBorder="1" applyAlignment="1" applyProtection="1">
      <alignment horizontal="center" vertical="center" wrapText="1"/>
    </xf>
    <xf numFmtId="0" fontId="6" fillId="3" borderId="41" xfId="28" applyFont="1" applyFill="1" applyBorder="1" applyAlignment="1" applyProtection="1">
      <alignment horizontal="center" vertical="center" wrapText="1"/>
    </xf>
    <xf numFmtId="0" fontId="3" fillId="3" borderId="49" xfId="28" applyFont="1" applyFill="1" applyBorder="1" applyAlignment="1" applyProtection="1">
      <alignment horizontal="center"/>
      <protection locked="0"/>
    </xf>
    <xf numFmtId="0" fontId="3" fillId="3" borderId="50" xfId="28" applyFont="1" applyFill="1" applyBorder="1" applyAlignment="1" applyProtection="1">
      <alignment horizontal="center"/>
      <protection locked="0"/>
    </xf>
    <xf numFmtId="0" fontId="3" fillId="3" borderId="51" xfId="28" applyFont="1" applyFill="1" applyBorder="1" applyAlignment="1" applyProtection="1">
      <alignment horizontal="center"/>
      <protection locked="0"/>
    </xf>
    <xf numFmtId="0" fontId="12" fillId="3" borderId="42" xfId="28" applyFont="1" applyFill="1" applyBorder="1" applyAlignment="1" applyProtection="1">
      <alignment horizontal="center" vertical="top"/>
      <protection locked="0"/>
    </xf>
    <xf numFmtId="0" fontId="12" fillId="3" borderId="12" xfId="28" applyFont="1" applyFill="1" applyBorder="1" applyAlignment="1" applyProtection="1">
      <alignment horizontal="center" vertical="top"/>
      <protection locked="0"/>
    </xf>
    <xf numFmtId="0" fontId="12" fillId="3" borderId="43" xfId="28" applyFont="1" applyFill="1" applyBorder="1" applyAlignment="1" applyProtection="1">
      <alignment horizontal="center" vertical="top"/>
      <protection locked="0"/>
    </xf>
    <xf numFmtId="1" fontId="6" fillId="3" borderId="38" xfId="28" applyNumberFormat="1" applyFont="1" applyFill="1" applyBorder="1" applyAlignment="1" applyProtection="1">
      <alignment horizontal="center" vertical="center"/>
    </xf>
    <xf numFmtId="0" fontId="6" fillId="3" borderId="44" xfId="28" applyFont="1" applyFill="1" applyBorder="1" applyAlignment="1" applyProtection="1">
      <alignment horizontal="center" vertical="center"/>
      <protection locked="0"/>
    </xf>
    <xf numFmtId="0" fontId="6" fillId="3" borderId="25" xfId="28" applyFont="1" applyFill="1" applyBorder="1" applyAlignment="1" applyProtection="1">
      <alignment horizontal="center" vertical="center"/>
      <protection locked="0"/>
    </xf>
    <xf numFmtId="0" fontId="6" fillId="3" borderId="32" xfId="28" applyFont="1" applyFill="1" applyBorder="1" applyAlignment="1" applyProtection="1">
      <alignment horizontal="center"/>
      <protection locked="0"/>
    </xf>
    <xf numFmtId="0" fontId="6" fillId="3" borderId="33" xfId="28" applyFont="1" applyFill="1" applyBorder="1" applyAlignment="1" applyProtection="1">
      <alignment horizontal="center"/>
      <protection locked="0"/>
    </xf>
    <xf numFmtId="0" fontId="6" fillId="3" borderId="34" xfId="28" applyFont="1" applyFill="1" applyBorder="1" applyAlignment="1" applyProtection="1">
      <alignment horizontal="center"/>
      <protection locked="0"/>
    </xf>
    <xf numFmtId="0" fontId="3" fillId="3" borderId="26" xfId="28" applyFont="1" applyFill="1" applyBorder="1" applyAlignment="1" applyProtection="1">
      <alignment horizontal="justify" vertical="center" wrapText="1"/>
      <protection locked="0"/>
    </xf>
    <xf numFmtId="0" fontId="3" fillId="3" borderId="27" xfId="28" applyFont="1" applyFill="1" applyBorder="1" applyAlignment="1" applyProtection="1">
      <alignment horizontal="justify" vertical="center" wrapText="1"/>
      <protection locked="0"/>
    </xf>
    <xf numFmtId="0" fontId="3" fillId="3" borderId="28" xfId="28" applyFont="1" applyFill="1" applyBorder="1" applyAlignment="1" applyProtection="1">
      <alignment horizontal="justify" vertical="center" wrapText="1"/>
      <protection locked="0"/>
    </xf>
    <xf numFmtId="0" fontId="6" fillId="3" borderId="2" xfId="28" applyFont="1" applyFill="1" applyBorder="1" applyAlignment="1" applyProtection="1">
      <alignment horizontal="center" vertical="center"/>
      <protection locked="0"/>
    </xf>
    <xf numFmtId="0" fontId="6" fillId="3" borderId="2" xfId="28" applyFont="1" applyFill="1" applyBorder="1" applyAlignment="1" applyProtection="1">
      <alignment horizontal="center" vertical="center" wrapText="1"/>
      <protection locked="0"/>
    </xf>
    <xf numFmtId="0" fontId="6" fillId="3" borderId="38" xfId="28" applyFont="1" applyFill="1" applyBorder="1" applyAlignment="1" applyProtection="1">
      <alignment horizontal="center" vertical="center" wrapText="1"/>
      <protection locked="0"/>
    </xf>
    <xf numFmtId="0" fontId="6" fillId="3" borderId="10" xfId="28" applyFont="1" applyFill="1" applyBorder="1" applyAlignment="1" applyProtection="1">
      <alignment horizontal="center" vertical="center" wrapText="1"/>
      <protection locked="0"/>
    </xf>
    <xf numFmtId="0" fontId="3" fillId="3" borderId="45" xfId="28" applyFont="1" applyFill="1" applyBorder="1" applyAlignment="1" applyProtection="1">
      <alignment horizontal="center"/>
      <protection locked="0"/>
    </xf>
    <xf numFmtId="0" fontId="4" fillId="0" borderId="23" xfId="28" applyFont="1" applyFill="1" applyBorder="1" applyAlignment="1" applyProtection="1">
      <alignment vertical="top" wrapText="1"/>
      <protection locked="0"/>
    </xf>
    <xf numFmtId="0" fontId="4" fillId="0" borderId="24" xfId="28" applyFont="1" applyFill="1" applyBorder="1" applyAlignment="1" applyProtection="1">
      <alignment vertical="top" wrapText="1"/>
      <protection locked="0"/>
    </xf>
    <xf numFmtId="0" fontId="4" fillId="0" borderId="25" xfId="28" applyFont="1" applyFill="1" applyBorder="1" applyAlignment="1" applyProtection="1">
      <alignment vertical="top" wrapText="1"/>
      <protection locked="0"/>
    </xf>
    <xf numFmtId="0" fontId="6" fillId="3" borderId="26" xfId="28" applyFont="1" applyFill="1" applyBorder="1" applyAlignment="1" applyProtection="1">
      <alignment horizontal="justify" vertical="center" wrapText="1"/>
      <protection locked="0"/>
    </xf>
    <xf numFmtId="0" fontId="6" fillId="3" borderId="27" xfId="28" applyFont="1" applyFill="1" applyBorder="1" applyAlignment="1" applyProtection="1">
      <alignment horizontal="justify" vertical="center" wrapText="1"/>
      <protection locked="0"/>
    </xf>
    <xf numFmtId="0" fontId="6" fillId="3" borderId="28" xfId="28" applyFont="1" applyFill="1" applyBorder="1" applyAlignment="1" applyProtection="1">
      <alignment horizontal="justify" vertical="center" wrapText="1"/>
      <protection locked="0"/>
    </xf>
    <xf numFmtId="0" fontId="4" fillId="9" borderId="23" xfId="28" applyFont="1" applyFill="1" applyBorder="1" applyAlignment="1" applyProtection="1">
      <alignment horizontal="left" vertical="center"/>
      <protection locked="0"/>
    </xf>
    <xf numFmtId="0" fontId="4" fillId="9" borderId="24" xfId="28" applyFont="1" applyFill="1" applyBorder="1" applyAlignment="1" applyProtection="1">
      <alignment horizontal="left" vertical="center"/>
      <protection locked="0"/>
    </xf>
    <xf numFmtId="0" fontId="4" fillId="9" borderId="25" xfId="28" applyFont="1" applyFill="1" applyBorder="1" applyAlignment="1" applyProtection="1">
      <alignment horizontal="left" vertical="center"/>
      <protection locked="0"/>
    </xf>
    <xf numFmtId="0" fontId="4" fillId="3" borderId="23" xfId="28" applyFont="1" applyFill="1" applyBorder="1" applyAlignment="1" applyProtection="1">
      <alignment horizontal="justify" vertical="top" wrapText="1"/>
      <protection locked="0"/>
    </xf>
    <xf numFmtId="0" fontId="4" fillId="3" borderId="24" xfId="28" applyFont="1" applyFill="1" applyBorder="1" applyAlignment="1" applyProtection="1">
      <alignment horizontal="justify" vertical="top" wrapText="1"/>
      <protection locked="0"/>
    </xf>
    <xf numFmtId="0" fontId="4" fillId="3" borderId="25" xfId="28" applyFont="1" applyFill="1" applyBorder="1" applyAlignment="1" applyProtection="1">
      <alignment horizontal="justify" vertical="top" wrapText="1"/>
      <protection locked="0"/>
    </xf>
    <xf numFmtId="0" fontId="5" fillId="3" borderId="29" xfId="28" applyFont="1" applyFill="1" applyBorder="1" applyAlignment="1" applyProtection="1">
      <alignment horizontal="center" vertical="center"/>
      <protection locked="0"/>
    </xf>
    <xf numFmtId="0" fontId="5" fillId="3" borderId="30" xfId="28" applyFont="1" applyFill="1" applyBorder="1" applyAlignment="1" applyProtection="1">
      <alignment horizontal="center" vertical="center"/>
      <protection locked="0"/>
    </xf>
    <xf numFmtId="0" fontId="5" fillId="3" borderId="31" xfId="28" applyFont="1" applyFill="1" applyBorder="1" applyAlignment="1" applyProtection="1">
      <alignment horizontal="center" vertical="center"/>
      <protection locked="0"/>
    </xf>
    <xf numFmtId="0" fontId="4" fillId="3" borderId="32" xfId="28" applyFont="1" applyFill="1" applyBorder="1" applyAlignment="1" applyProtection="1">
      <alignment horizontal="center" vertical="center"/>
      <protection locked="0"/>
    </xf>
    <xf numFmtId="0" fontId="4" fillId="3" borderId="33" xfId="28" applyFont="1" applyFill="1" applyBorder="1" applyAlignment="1" applyProtection="1">
      <alignment horizontal="center" vertical="center"/>
      <protection locked="0"/>
    </xf>
    <xf numFmtId="0" fontId="4" fillId="3" borderId="34" xfId="28" applyFont="1" applyFill="1" applyBorder="1" applyAlignment="1" applyProtection="1">
      <alignment horizontal="center" vertical="center"/>
      <protection locked="0"/>
    </xf>
    <xf numFmtId="0" fontId="5" fillId="3" borderId="26" xfId="28" applyFont="1" applyFill="1" applyBorder="1" applyAlignment="1" applyProtection="1">
      <alignment horizontal="center" vertical="center" wrapText="1"/>
      <protection locked="0"/>
    </xf>
    <xf numFmtId="0" fontId="5" fillId="3" borderId="27" xfId="28" applyFont="1" applyFill="1" applyBorder="1" applyAlignment="1" applyProtection="1">
      <alignment horizontal="center" vertical="center" wrapText="1"/>
      <protection locked="0"/>
    </xf>
    <xf numFmtId="0" fontId="5" fillId="3" borderId="28" xfId="28" applyFont="1" applyFill="1" applyBorder="1" applyAlignment="1" applyProtection="1">
      <alignment horizontal="center" vertical="center" wrapText="1"/>
      <protection locked="0"/>
    </xf>
    <xf numFmtId="0" fontId="5" fillId="0" borderId="29" xfId="28" applyFont="1" applyFill="1" applyBorder="1" applyAlignment="1" applyProtection="1">
      <alignment horizontal="center" vertical="top" wrapText="1"/>
      <protection locked="0"/>
    </xf>
    <xf numFmtId="0" fontId="5" fillId="0" borderId="30" xfId="28" applyFont="1" applyFill="1" applyBorder="1" applyAlignment="1" applyProtection="1">
      <alignment horizontal="center" vertical="top" wrapText="1"/>
      <protection locked="0"/>
    </xf>
    <xf numFmtId="0" fontId="5" fillId="0" borderId="31" xfId="28" applyFont="1" applyFill="1" applyBorder="1" applyAlignment="1" applyProtection="1">
      <alignment horizontal="center" vertical="top" wrapText="1"/>
      <protection locked="0"/>
    </xf>
    <xf numFmtId="0" fontId="4" fillId="0" borderId="35" xfId="28" applyFont="1" applyFill="1" applyBorder="1" applyAlignment="1" applyProtection="1">
      <alignment horizontal="left" vertical="top" wrapText="1"/>
      <protection locked="0"/>
    </xf>
    <xf numFmtId="0" fontId="4" fillId="0" borderId="36" xfId="28" applyFont="1" applyFill="1" applyBorder="1" applyAlignment="1" applyProtection="1">
      <alignment horizontal="left" vertical="top" wrapText="1"/>
      <protection locked="0"/>
    </xf>
    <xf numFmtId="0" fontId="4" fillId="0" borderId="37" xfId="28" applyFont="1" applyFill="1" applyBorder="1" applyAlignment="1" applyProtection="1">
      <alignment horizontal="left" vertical="top" wrapText="1"/>
      <protection locked="0"/>
    </xf>
    <xf numFmtId="0" fontId="18" fillId="3" borderId="15" xfId="28" applyFont="1" applyFill="1" applyBorder="1" applyAlignment="1" applyProtection="1">
      <alignment horizontal="center" vertical="center" wrapText="1"/>
      <protection locked="0"/>
    </xf>
    <xf numFmtId="0" fontId="18" fillId="3" borderId="16" xfId="28" applyFont="1" applyFill="1" applyBorder="1" applyAlignment="1" applyProtection="1">
      <alignment horizontal="center" vertical="center" wrapText="1"/>
      <protection locked="0"/>
    </xf>
    <xf numFmtId="0" fontId="18" fillId="3" borderId="17" xfId="28" applyFont="1" applyFill="1" applyBorder="1" applyAlignment="1" applyProtection="1">
      <alignment horizontal="center" vertical="center" wrapText="1"/>
      <protection locked="0"/>
    </xf>
    <xf numFmtId="169" fontId="41" fillId="3" borderId="15" xfId="28" applyNumberFormat="1" applyFont="1" applyFill="1" applyBorder="1" applyAlignment="1" applyProtection="1">
      <alignment horizontal="center" vertical="center"/>
    </xf>
    <xf numFmtId="169" fontId="41" fillId="3" borderId="17" xfId="28" applyNumberFormat="1" applyFont="1" applyFill="1" applyBorder="1" applyAlignment="1" applyProtection="1">
      <alignment horizontal="center" vertical="center"/>
    </xf>
    <xf numFmtId="169" fontId="44" fillId="3" borderId="15" xfId="28" applyNumberFormat="1" applyFont="1" applyFill="1" applyBorder="1" applyAlignment="1" applyProtection="1">
      <alignment horizontal="center" vertical="center" wrapText="1"/>
    </xf>
    <xf numFmtId="169" fontId="44" fillId="3" borderId="16" xfId="28" applyNumberFormat="1" applyFont="1" applyFill="1" applyBorder="1" applyAlignment="1" applyProtection="1">
      <alignment horizontal="center" vertical="center" wrapText="1"/>
    </xf>
    <xf numFmtId="169" fontId="44" fillId="3" borderId="17" xfId="28" applyNumberFormat="1" applyFont="1" applyFill="1" applyBorder="1" applyAlignment="1" applyProtection="1">
      <alignment horizontal="center" vertical="center" wrapText="1"/>
    </xf>
    <xf numFmtId="0" fontId="24" fillId="0" borderId="5" xfId="28" applyFont="1" applyFill="1" applyBorder="1" applyAlignment="1" applyProtection="1">
      <alignment horizontal="center"/>
      <protection locked="0"/>
    </xf>
    <xf numFmtId="0" fontId="24" fillId="0" borderId="7" xfId="28" applyFont="1" applyFill="1" applyBorder="1" applyAlignment="1" applyProtection="1">
      <alignment horizontal="center"/>
      <protection locked="0"/>
    </xf>
    <xf numFmtId="0" fontId="24" fillId="0" borderId="0" xfId="28" applyFont="1" applyFill="1" applyBorder="1" applyAlignment="1" applyProtection="1">
      <alignment horizontal="center"/>
      <protection locked="0"/>
    </xf>
    <xf numFmtId="0" fontId="25" fillId="3" borderId="7" xfId="28" applyFont="1" applyFill="1" applyBorder="1" applyAlignment="1" applyProtection="1">
      <alignment horizontal="center" vertical="top"/>
      <protection locked="0"/>
    </xf>
    <xf numFmtId="0" fontId="25" fillId="3" borderId="0" xfId="28" applyFont="1" applyFill="1" applyBorder="1" applyAlignment="1" applyProtection="1">
      <alignment horizontal="center" vertical="top"/>
      <protection locked="0"/>
    </xf>
    <xf numFmtId="0" fontId="25" fillId="3" borderId="8" xfId="28" applyFont="1" applyFill="1" applyBorder="1" applyAlignment="1" applyProtection="1">
      <alignment horizontal="center" vertical="top"/>
      <protection locked="0"/>
    </xf>
    <xf numFmtId="0" fontId="43" fillId="0" borderId="0" xfId="28" applyFont="1" applyFill="1" applyBorder="1" applyAlignment="1" applyProtection="1">
      <alignment horizontal="center"/>
      <protection locked="0"/>
    </xf>
    <xf numFmtId="0" fontId="24" fillId="0" borderId="8" xfId="28" applyFont="1" applyFill="1" applyBorder="1" applyAlignment="1" applyProtection="1">
      <alignment horizontal="center"/>
      <protection locked="0"/>
    </xf>
    <xf numFmtId="0" fontId="3" fillId="3" borderId="63" xfId="28" applyFont="1" applyFill="1" applyBorder="1" applyAlignment="1" applyProtection="1">
      <alignment horizontal="center"/>
      <protection locked="0"/>
    </xf>
    <xf numFmtId="0" fontId="26" fillId="3" borderId="63" xfId="28" applyFont="1" applyFill="1" applyBorder="1" applyAlignment="1" applyProtection="1">
      <alignment horizontal="center" vertical="center" wrapText="1"/>
      <protection locked="0"/>
    </xf>
    <xf numFmtId="0" fontId="26" fillId="9" borderId="4" xfId="28" applyFont="1" applyFill="1" applyBorder="1" applyAlignment="1" applyProtection="1">
      <alignment horizontal="center" vertical="center" wrapText="1"/>
      <protection locked="0"/>
    </xf>
    <xf numFmtId="0" fontId="26" fillId="9" borderId="5" xfId="28" applyFont="1" applyFill="1" applyBorder="1" applyAlignment="1" applyProtection="1">
      <alignment horizontal="center" vertical="center" wrapText="1"/>
      <protection locked="0"/>
    </xf>
    <xf numFmtId="0" fontId="26" fillId="9" borderId="6" xfId="28" applyFont="1" applyFill="1" applyBorder="1" applyAlignment="1" applyProtection="1">
      <alignment horizontal="center" vertical="center" wrapText="1"/>
      <protection locked="0"/>
    </xf>
    <xf numFmtId="0" fontId="26" fillId="3" borderId="4" xfId="28" applyFont="1" applyFill="1" applyBorder="1" applyAlignment="1" applyProtection="1">
      <alignment horizontal="center" vertical="center" wrapText="1"/>
      <protection locked="0"/>
    </xf>
    <xf numFmtId="0" fontId="26" fillId="3" borderId="6" xfId="28" applyFont="1" applyFill="1" applyBorder="1" applyAlignment="1" applyProtection="1">
      <alignment horizontal="center" vertical="center" wrapText="1"/>
      <protection locked="0"/>
    </xf>
    <xf numFmtId="0" fontId="45" fillId="9" borderId="15" xfId="43" applyNumberFormat="1" applyFill="1" applyBorder="1" applyAlignment="1" applyProtection="1">
      <alignment horizontal="center" vertical="top" wrapText="1"/>
      <protection locked="0"/>
    </xf>
    <xf numFmtId="0" fontId="26" fillId="9" borderId="16" xfId="29" applyNumberFormat="1" applyFont="1" applyFill="1" applyBorder="1" applyAlignment="1" applyProtection="1">
      <alignment horizontal="center" vertical="top" wrapText="1"/>
      <protection locked="0"/>
    </xf>
    <xf numFmtId="0" fontId="26" fillId="9" borderId="17" xfId="29" applyNumberFormat="1" applyFont="1" applyFill="1" applyBorder="1" applyAlignment="1" applyProtection="1">
      <alignment horizontal="center" vertical="top" wrapText="1"/>
      <protection locked="0"/>
    </xf>
    <xf numFmtId="0" fontId="26" fillId="10" borderId="15" xfId="28" applyFont="1" applyFill="1" applyBorder="1" applyAlignment="1" applyProtection="1">
      <alignment horizontal="left" vertical="center"/>
      <protection locked="0"/>
    </xf>
    <xf numFmtId="0" fontId="26" fillId="10" borderId="16" xfId="28" applyFont="1" applyFill="1" applyBorder="1" applyAlignment="1" applyProtection="1">
      <alignment horizontal="left" vertical="center"/>
      <protection locked="0"/>
    </xf>
    <xf numFmtId="0" fontId="29" fillId="3" borderId="15" xfId="28" applyFont="1" applyFill="1" applyBorder="1" applyAlignment="1" applyProtection="1">
      <alignment horizontal="center" vertical="center"/>
      <protection locked="0"/>
    </xf>
    <xf numFmtId="0" fontId="29" fillId="3" borderId="16" xfId="28" applyFont="1" applyFill="1" applyBorder="1" applyAlignment="1" applyProtection="1">
      <alignment horizontal="center" vertical="center"/>
      <protection locked="0"/>
    </xf>
    <xf numFmtId="0" fontId="29" fillId="3" borderId="17" xfId="28" applyFont="1" applyFill="1" applyBorder="1" applyAlignment="1" applyProtection="1">
      <alignment horizontal="center" vertical="center"/>
      <protection locked="0"/>
    </xf>
    <xf numFmtId="0" fontId="26" fillId="10" borderId="17" xfId="28" applyFont="1" applyFill="1" applyBorder="1" applyAlignment="1" applyProtection="1">
      <alignment horizontal="left" vertical="center"/>
      <protection locked="0"/>
    </xf>
    <xf numFmtId="0" fontId="26" fillId="3" borderId="15" xfId="28" applyFont="1" applyFill="1" applyBorder="1" applyAlignment="1" applyProtection="1">
      <alignment horizontal="center" vertical="center"/>
      <protection locked="0"/>
    </xf>
    <xf numFmtId="0" fontId="26" fillId="3" borderId="17" xfId="28" applyFont="1" applyFill="1" applyBorder="1" applyAlignment="1" applyProtection="1">
      <alignment horizontal="center" vertical="center"/>
      <protection locked="0"/>
    </xf>
    <xf numFmtId="0" fontId="26" fillId="9" borderId="15" xfId="29" applyFont="1" applyFill="1" applyBorder="1" applyAlignment="1" applyProtection="1">
      <alignment horizontal="center" vertical="center"/>
      <protection locked="0"/>
    </xf>
    <xf numFmtId="0" fontId="26" fillId="9" borderId="16" xfId="29" applyFont="1" applyFill="1" applyBorder="1" applyAlignment="1" applyProtection="1">
      <alignment horizontal="center" vertical="center"/>
      <protection locked="0"/>
    </xf>
    <xf numFmtId="0" fontId="26" fillId="9" borderId="17" xfId="29" applyFont="1" applyFill="1" applyBorder="1" applyAlignment="1" applyProtection="1">
      <alignment horizontal="center" vertical="center"/>
      <protection locked="0"/>
    </xf>
    <xf numFmtId="0" fontId="26" fillId="9" borderId="15" xfId="14" applyNumberFormat="1" applyFont="1" applyFill="1" applyBorder="1" applyAlignment="1" applyProtection="1">
      <alignment horizontal="center" vertical="center"/>
      <protection locked="0"/>
    </xf>
    <xf numFmtId="0" fontId="26" fillId="9" borderId="16" xfId="14" applyNumberFormat="1" applyFont="1" applyFill="1" applyBorder="1" applyAlignment="1" applyProtection="1">
      <alignment horizontal="center" vertical="center"/>
      <protection locked="0"/>
    </xf>
    <xf numFmtId="0" fontId="26" fillId="9" borderId="17" xfId="14" applyNumberFormat="1" applyFont="1" applyFill="1" applyBorder="1" applyAlignment="1" applyProtection="1">
      <alignment horizontal="center" vertical="center"/>
      <protection locked="0"/>
    </xf>
    <xf numFmtId="9" fontId="26" fillId="9" borderId="15" xfId="28" applyNumberFormat="1" applyFont="1" applyFill="1" applyBorder="1" applyAlignment="1" applyProtection="1">
      <alignment horizontal="center" vertical="center"/>
      <protection locked="0"/>
    </xf>
    <xf numFmtId="9" fontId="26" fillId="9" borderId="16" xfId="28" applyNumberFormat="1" applyFont="1" applyFill="1" applyBorder="1" applyAlignment="1" applyProtection="1">
      <alignment horizontal="center" vertical="center"/>
      <protection locked="0"/>
    </xf>
    <xf numFmtId="9" fontId="26" fillId="9" borderId="17" xfId="28" applyNumberFormat="1" applyFont="1" applyFill="1" applyBorder="1" applyAlignment="1" applyProtection="1">
      <alignment horizontal="center" vertical="center"/>
      <protection locked="0"/>
    </xf>
    <xf numFmtId="0" fontId="17" fillId="3" borderId="4" xfId="28" applyFont="1" applyFill="1" applyBorder="1" applyAlignment="1" applyProtection="1">
      <alignment horizontal="center" vertical="center" wrapText="1"/>
      <protection locked="0"/>
    </xf>
    <xf numFmtId="0" fontId="17" fillId="3" borderId="5" xfId="28" applyFont="1" applyFill="1" applyBorder="1" applyAlignment="1" applyProtection="1">
      <alignment horizontal="center" vertical="center" wrapText="1"/>
      <protection locked="0"/>
    </xf>
    <xf numFmtId="0" fontId="17" fillId="3" borderId="6" xfId="28" applyFont="1" applyFill="1" applyBorder="1" applyAlignment="1" applyProtection="1">
      <alignment horizontal="center" vertical="center" wrapText="1"/>
      <protection locked="0"/>
    </xf>
    <xf numFmtId="0" fontId="17" fillId="3" borderId="26" xfId="28" applyFont="1" applyFill="1" applyBorder="1" applyAlignment="1" applyProtection="1">
      <alignment horizontal="justify" vertical="center" wrapText="1"/>
      <protection locked="0"/>
    </xf>
    <xf numFmtId="0" fontId="17" fillId="3" borderId="54" xfId="28" applyFont="1" applyFill="1" applyBorder="1" applyAlignment="1" applyProtection="1">
      <alignment horizontal="justify" vertical="center" wrapText="1"/>
      <protection locked="0"/>
    </xf>
    <xf numFmtId="0" fontId="17" fillId="3" borderId="27" xfId="28" applyFont="1" applyFill="1" applyBorder="1" applyAlignment="1" applyProtection="1">
      <alignment horizontal="justify" vertical="center" wrapText="1"/>
      <protection locked="0"/>
    </xf>
    <xf numFmtId="0" fontId="17" fillId="3" borderId="28" xfId="28" applyFont="1" applyFill="1" applyBorder="1" applyAlignment="1" applyProtection="1">
      <alignment horizontal="justify" vertical="center" wrapText="1"/>
      <protection locked="0"/>
    </xf>
    <xf numFmtId="0" fontId="17" fillId="3" borderId="32" xfId="28" applyFont="1" applyFill="1" applyBorder="1" applyAlignment="1" applyProtection="1">
      <alignment horizontal="justify" vertical="center" wrapText="1"/>
      <protection locked="0"/>
    </xf>
    <xf numFmtId="0" fontId="17" fillId="3" borderId="55" xfId="28" applyFont="1" applyFill="1" applyBorder="1" applyAlignment="1" applyProtection="1">
      <alignment horizontal="justify" vertical="center" wrapText="1"/>
      <protection locked="0"/>
    </xf>
    <xf numFmtId="0" fontId="17" fillId="3" borderId="33" xfId="28" applyFont="1" applyFill="1" applyBorder="1" applyAlignment="1" applyProtection="1">
      <alignment horizontal="justify" vertical="center" wrapText="1"/>
      <protection locked="0"/>
    </xf>
    <xf numFmtId="0" fontId="17" fillId="3" borderId="34" xfId="28" applyFont="1" applyFill="1" applyBorder="1" applyAlignment="1" applyProtection="1">
      <alignment horizontal="justify" vertical="center" wrapText="1"/>
      <protection locked="0"/>
    </xf>
    <xf numFmtId="0" fontId="26" fillId="3" borderId="15" xfId="28" applyFont="1" applyFill="1" applyBorder="1" applyAlignment="1" applyProtection="1">
      <alignment horizontal="left" vertical="center" wrapText="1"/>
      <protection locked="0"/>
    </xf>
    <xf numFmtId="0" fontId="26" fillId="3" borderId="16" xfId="28" applyFont="1" applyFill="1" applyBorder="1" applyAlignment="1" applyProtection="1">
      <alignment horizontal="left" vertical="center" wrapText="1"/>
      <protection locked="0"/>
    </xf>
    <xf numFmtId="0" fontId="26" fillId="3" borderId="17" xfId="28" applyFont="1" applyFill="1" applyBorder="1" applyAlignment="1" applyProtection="1">
      <alignment horizontal="left" vertical="center" wrapText="1"/>
      <protection locked="0"/>
    </xf>
    <xf numFmtId="0" fontId="41" fillId="9" borderId="15" xfId="28" applyFont="1" applyFill="1" applyBorder="1" applyAlignment="1" applyProtection="1">
      <alignment horizontal="center" vertical="center" wrapText="1"/>
      <protection locked="0"/>
    </xf>
    <xf numFmtId="0" fontId="41" fillId="9" borderId="17" xfId="28" applyFont="1" applyFill="1" applyBorder="1" applyAlignment="1" applyProtection="1">
      <alignment horizontal="center" vertical="center" wrapText="1"/>
      <protection locked="0"/>
    </xf>
    <xf numFmtId="166" fontId="41" fillId="3" borderId="15" xfId="28" applyNumberFormat="1" applyFont="1" applyFill="1" applyBorder="1" applyAlignment="1" applyProtection="1">
      <alignment horizontal="center" vertical="center"/>
    </xf>
    <xf numFmtId="166" fontId="41" fillId="3" borderId="17" xfId="28" applyNumberFormat="1" applyFont="1" applyFill="1" applyBorder="1" applyAlignment="1" applyProtection="1">
      <alignment horizontal="center" vertical="center"/>
    </xf>
    <xf numFmtId="0" fontId="29" fillId="3" borderId="15" xfId="28" applyFont="1" applyFill="1" applyBorder="1" applyAlignment="1" applyProtection="1">
      <alignment horizontal="left" vertical="center" wrapText="1"/>
      <protection locked="0"/>
    </xf>
    <xf numFmtId="0" fontId="29" fillId="3" borderId="16" xfId="28" applyFont="1" applyFill="1" applyBorder="1" applyAlignment="1" applyProtection="1">
      <alignment horizontal="left" vertical="center" wrapText="1"/>
      <protection locked="0"/>
    </xf>
    <xf numFmtId="0" fontId="29" fillId="3" borderId="17" xfId="28" applyFont="1" applyFill="1" applyBorder="1" applyAlignment="1" applyProtection="1">
      <alignment horizontal="left" vertical="center" wrapText="1"/>
      <protection locked="0"/>
    </xf>
    <xf numFmtId="169" fontId="41" fillId="3" borderId="16" xfId="28" applyNumberFormat="1" applyFont="1" applyFill="1" applyBorder="1" applyAlignment="1" applyProtection="1">
      <alignment horizontal="center" vertical="center"/>
    </xf>
    <xf numFmtId="0" fontId="29" fillId="3" borderId="4" xfId="28" applyFont="1" applyFill="1" applyBorder="1" applyAlignment="1" applyProtection="1">
      <alignment horizontal="center" vertical="center"/>
      <protection locked="0"/>
    </xf>
    <xf numFmtId="0" fontId="29" fillId="3" borderId="5" xfId="28" applyFont="1" applyFill="1" applyBorder="1" applyAlignment="1" applyProtection="1">
      <alignment horizontal="center" vertical="center"/>
      <protection locked="0"/>
    </xf>
    <xf numFmtId="0" fontId="29" fillId="3" borderId="6" xfId="28" applyFont="1" applyFill="1" applyBorder="1" applyAlignment="1" applyProtection="1">
      <alignment horizontal="center" vertical="center"/>
      <protection locked="0"/>
    </xf>
    <xf numFmtId="0" fontId="29" fillId="3" borderId="42" xfId="28" applyFont="1" applyFill="1" applyBorder="1" applyAlignment="1" applyProtection="1">
      <alignment horizontal="center" vertical="center"/>
      <protection locked="0"/>
    </xf>
    <xf numFmtId="0" fontId="29" fillId="3" borderId="12" xfId="28" applyFont="1" applyFill="1" applyBorder="1" applyAlignment="1" applyProtection="1">
      <alignment horizontal="center" vertical="center"/>
      <protection locked="0"/>
    </xf>
    <xf numFmtId="0" fontId="29" fillId="3" borderId="43" xfId="28" applyFont="1" applyFill="1" applyBorder="1" applyAlignment="1" applyProtection="1">
      <alignment horizontal="center" vertical="center"/>
      <protection locked="0"/>
    </xf>
    <xf numFmtId="169" fontId="26" fillId="9" borderId="15" xfId="28" applyNumberFormat="1" applyFont="1" applyFill="1" applyBorder="1" applyAlignment="1" applyProtection="1">
      <alignment horizontal="center" vertical="center"/>
      <protection locked="0"/>
    </xf>
    <xf numFmtId="169" fontId="26" fillId="9" borderId="16" xfId="28" applyNumberFormat="1" applyFont="1" applyFill="1" applyBorder="1" applyAlignment="1" applyProtection="1">
      <alignment horizontal="center" vertical="center"/>
      <protection locked="0"/>
    </xf>
    <xf numFmtId="169" fontId="26" fillId="9" borderId="17" xfId="28" applyNumberFormat="1" applyFont="1" applyFill="1" applyBorder="1" applyAlignment="1" applyProtection="1">
      <alignment horizontal="center" vertical="center"/>
      <protection locked="0"/>
    </xf>
    <xf numFmtId="0" fontId="26" fillId="3" borderId="16" xfId="28" applyFont="1" applyFill="1" applyBorder="1" applyAlignment="1" applyProtection="1">
      <alignment horizontal="center" vertical="center"/>
      <protection locked="0"/>
    </xf>
    <xf numFmtId="0" fontId="26" fillId="3" borderId="5" xfId="28" applyFont="1" applyFill="1" applyBorder="1" applyAlignment="1" applyProtection="1">
      <alignment horizontal="left" vertical="center" wrapText="1"/>
      <protection locked="0"/>
    </xf>
    <xf numFmtId="0" fontId="26" fillId="3" borderId="6" xfId="28" applyFont="1" applyFill="1" applyBorder="1" applyAlignment="1" applyProtection="1">
      <alignment horizontal="left" vertical="center" wrapText="1"/>
      <protection locked="0"/>
    </xf>
    <xf numFmtId="1" fontId="26" fillId="12" borderId="15" xfId="29" applyNumberFormat="1" applyFont="1" applyFill="1" applyBorder="1" applyAlignment="1" applyProtection="1">
      <alignment horizontal="center" vertical="center"/>
      <protection locked="0"/>
    </xf>
    <xf numFmtId="1" fontId="26" fillId="12" borderId="16" xfId="29" applyNumberFormat="1" applyFont="1" applyFill="1" applyBorder="1" applyAlignment="1" applyProtection="1">
      <alignment horizontal="center" vertical="center"/>
      <protection locked="0"/>
    </xf>
    <xf numFmtId="0" fontId="26" fillId="0" borderId="15" xfId="28" applyFont="1" applyFill="1" applyBorder="1" applyAlignment="1" applyProtection="1">
      <alignment horizontal="center" vertical="center"/>
      <protection locked="0"/>
    </xf>
    <xf numFmtId="0" fontId="26" fillId="0" borderId="17" xfId="28" applyFont="1" applyFill="1" applyBorder="1" applyAlignment="1" applyProtection="1">
      <alignment horizontal="center" vertical="center"/>
      <protection locked="0"/>
    </xf>
    <xf numFmtId="0" fontId="26" fillId="3" borderId="4" xfId="28" applyFont="1" applyFill="1" applyBorder="1" applyAlignment="1" applyProtection="1">
      <alignment horizontal="center" vertical="center"/>
      <protection locked="0"/>
    </xf>
    <xf numFmtId="0" fontId="26" fillId="3" borderId="5" xfId="28" applyFont="1" applyFill="1" applyBorder="1" applyAlignment="1" applyProtection="1">
      <alignment horizontal="center" vertical="center"/>
      <protection locked="0"/>
    </xf>
    <xf numFmtId="0" fontId="26" fillId="3" borderId="42" xfId="28" applyFont="1" applyFill="1" applyBorder="1" applyAlignment="1" applyProtection="1">
      <alignment horizontal="center" vertical="center"/>
      <protection locked="0"/>
    </xf>
    <xf numFmtId="0" fontId="26" fillId="3" borderId="12" xfId="28" applyFont="1" applyFill="1" applyBorder="1" applyAlignment="1" applyProtection="1">
      <alignment horizontal="center" vertical="center"/>
      <protection locked="0"/>
    </xf>
    <xf numFmtId="0" fontId="26" fillId="12" borderId="15" xfId="28" applyFont="1" applyFill="1" applyBorder="1" applyAlignment="1" applyProtection="1">
      <alignment horizontal="center" vertical="center"/>
      <protection locked="0"/>
    </xf>
    <xf numFmtId="0" fontId="26" fillId="12" borderId="16" xfId="28" applyFont="1" applyFill="1" applyBorder="1" applyAlignment="1" applyProtection="1">
      <alignment horizontal="center" vertical="center"/>
      <protection locked="0"/>
    </xf>
    <xf numFmtId="0" fontId="26" fillId="12" borderId="17" xfId="28" applyFont="1" applyFill="1" applyBorder="1" applyAlignment="1" applyProtection="1">
      <alignment horizontal="center" vertical="center"/>
      <protection locked="0"/>
    </xf>
    <xf numFmtId="0" fontId="26" fillId="0" borderId="16" xfId="28" applyFont="1" applyFill="1" applyBorder="1" applyAlignment="1" applyProtection="1">
      <alignment horizontal="center" vertical="center"/>
      <protection locked="0"/>
    </xf>
    <xf numFmtId="169" fontId="26" fillId="9" borderId="15" xfId="29" applyNumberFormat="1" applyFont="1" applyFill="1" applyBorder="1" applyAlignment="1" applyProtection="1">
      <alignment horizontal="center" vertical="center"/>
      <protection locked="0"/>
    </xf>
    <xf numFmtId="169" fontId="26" fillId="9" borderId="16" xfId="29" applyNumberFormat="1" applyFont="1" applyFill="1" applyBorder="1" applyAlignment="1" applyProtection="1">
      <alignment horizontal="center" vertical="center"/>
      <protection locked="0"/>
    </xf>
    <xf numFmtId="169" fontId="26" fillId="9" borderId="17" xfId="29" applyNumberFormat="1" applyFont="1" applyFill="1" applyBorder="1" applyAlignment="1" applyProtection="1">
      <alignment horizontal="center" vertical="center"/>
      <protection locked="0"/>
    </xf>
    <xf numFmtId="169" fontId="26" fillId="9" borderId="15" xfId="28" applyNumberFormat="1" applyFont="1" applyFill="1" applyBorder="1" applyAlignment="1" applyProtection="1">
      <alignment horizontal="center"/>
      <protection locked="0"/>
    </xf>
    <xf numFmtId="169" fontId="26" fillId="9" borderId="16" xfId="28" applyNumberFormat="1" applyFont="1" applyFill="1" applyBorder="1" applyAlignment="1" applyProtection="1">
      <alignment horizontal="center"/>
      <protection locked="0"/>
    </xf>
    <xf numFmtId="169" fontId="26" fillId="9" borderId="17" xfId="28" applyNumberFormat="1" applyFont="1" applyFill="1" applyBorder="1" applyAlignment="1" applyProtection="1">
      <alignment horizontal="center"/>
      <protection locked="0"/>
    </xf>
    <xf numFmtId="0" fontId="29" fillId="3" borderId="42" xfId="28" applyFont="1" applyFill="1" applyBorder="1" applyAlignment="1" applyProtection="1">
      <alignment horizontal="center" vertical="top"/>
      <protection locked="0"/>
    </xf>
    <xf numFmtId="0" fontId="29" fillId="3" borderId="12" xfId="28" applyFont="1" applyFill="1" applyBorder="1" applyAlignment="1" applyProtection="1">
      <alignment horizontal="center" vertical="top"/>
      <protection locked="0"/>
    </xf>
    <xf numFmtId="0" fontId="29" fillId="3" borderId="43" xfId="28" applyFont="1" applyFill="1" applyBorder="1" applyAlignment="1" applyProtection="1">
      <alignment horizontal="center" vertical="top"/>
      <protection locked="0"/>
    </xf>
    <xf numFmtId="0" fontId="19" fillId="3" borderId="15" xfId="28" applyFont="1" applyFill="1" applyBorder="1" applyAlignment="1" applyProtection="1">
      <alignment horizontal="left" vertical="center" wrapText="1"/>
      <protection locked="0"/>
    </xf>
    <xf numFmtId="0" fontId="19" fillId="3" borderId="16" xfId="28" applyFont="1" applyFill="1" applyBorder="1" applyAlignment="1" applyProtection="1">
      <alignment horizontal="left" vertical="center" wrapText="1"/>
      <protection locked="0"/>
    </xf>
    <xf numFmtId="0" fontId="19" fillId="3" borderId="17" xfId="28" applyFont="1" applyFill="1" applyBorder="1" applyAlignment="1" applyProtection="1">
      <alignment horizontal="left" vertical="center" wrapText="1"/>
      <protection locked="0"/>
    </xf>
    <xf numFmtId="0" fontId="26" fillId="9" borderId="15" xfId="28" applyFont="1" applyFill="1" applyBorder="1" applyAlignment="1" applyProtection="1">
      <alignment horizontal="center" vertical="center"/>
      <protection locked="0"/>
    </xf>
    <xf numFmtId="0" fontId="26" fillId="9" borderId="16" xfId="28" applyFont="1" applyFill="1" applyBorder="1" applyAlignment="1" applyProtection="1">
      <alignment horizontal="center" vertical="center"/>
      <protection locked="0"/>
    </xf>
    <xf numFmtId="0" fontId="26" fillId="9" borderId="17" xfId="28" applyFont="1" applyFill="1" applyBorder="1" applyAlignment="1" applyProtection="1">
      <alignment horizontal="center" vertical="center"/>
      <protection locked="0"/>
    </xf>
    <xf numFmtId="0" fontId="26" fillId="3" borderId="4" xfId="28" applyFont="1" applyFill="1" applyBorder="1" applyAlignment="1" applyProtection="1">
      <alignment horizontal="left" vertical="center"/>
      <protection locked="0"/>
    </xf>
    <xf numFmtId="0" fontId="26" fillId="3" borderId="5" xfId="28" applyFont="1" applyFill="1" applyBorder="1" applyAlignment="1" applyProtection="1">
      <alignment horizontal="left" vertical="center"/>
      <protection locked="0"/>
    </xf>
    <xf numFmtId="0" fontId="26" fillId="3" borderId="42" xfId="28" applyFont="1" applyFill="1" applyBorder="1" applyAlignment="1" applyProtection="1">
      <alignment horizontal="left" vertical="center"/>
      <protection locked="0"/>
    </xf>
    <xf numFmtId="0" fontId="26" fillId="3" borderId="12" xfId="28" applyFont="1" applyFill="1" applyBorder="1" applyAlignment="1" applyProtection="1">
      <alignment horizontal="left" vertical="center"/>
      <protection locked="0"/>
    </xf>
    <xf numFmtId="0" fontId="29" fillId="9" borderId="15" xfId="28" applyFont="1" applyFill="1" applyBorder="1" applyAlignment="1" applyProtection="1">
      <alignment horizontal="center" vertical="center"/>
      <protection locked="0"/>
    </xf>
    <xf numFmtId="0" fontId="29" fillId="9" borderId="16" xfId="28" applyFont="1" applyFill="1" applyBorder="1" applyAlignment="1" applyProtection="1">
      <alignment horizontal="center" vertical="center"/>
      <protection locked="0"/>
    </xf>
    <xf numFmtId="0" fontId="29" fillId="9" borderId="17" xfId="28" applyFont="1" applyFill="1" applyBorder="1" applyAlignment="1" applyProtection="1">
      <alignment horizontal="center" vertical="center"/>
      <protection locked="0"/>
    </xf>
    <xf numFmtId="14" fontId="26" fillId="9" borderId="15" xfId="28" applyNumberFormat="1" applyFont="1" applyFill="1" applyBorder="1" applyAlignment="1" applyProtection="1">
      <alignment horizontal="center" vertical="center" wrapText="1"/>
      <protection locked="0"/>
    </xf>
    <xf numFmtId="14" fontId="26" fillId="9" borderId="16" xfId="28" applyNumberFormat="1" applyFont="1" applyFill="1" applyBorder="1" applyAlignment="1" applyProtection="1">
      <alignment horizontal="center" vertical="center"/>
      <protection locked="0"/>
    </xf>
    <xf numFmtId="14" fontId="26" fillId="9" borderId="17" xfId="28" applyNumberFormat="1" applyFont="1" applyFill="1" applyBorder="1" applyAlignment="1" applyProtection="1">
      <alignment horizontal="center" vertical="center"/>
      <protection locked="0"/>
    </xf>
    <xf numFmtId="0" fontId="29" fillId="3" borderId="53" xfId="28" applyFont="1" applyFill="1" applyBorder="1" applyAlignment="1" applyProtection="1">
      <alignment horizontal="center" vertical="center"/>
      <protection locked="0"/>
    </xf>
    <xf numFmtId="0" fontId="29" fillId="3" borderId="22" xfId="28" applyFont="1" applyFill="1" applyBorder="1" applyAlignment="1" applyProtection="1">
      <alignment horizontal="center" vertical="center"/>
      <protection locked="0"/>
    </xf>
    <xf numFmtId="0" fontId="26" fillId="3" borderId="6" xfId="28" applyFont="1" applyFill="1" applyBorder="1" applyAlignment="1" applyProtection="1">
      <alignment horizontal="left" vertical="center"/>
      <protection locked="0"/>
    </xf>
    <xf numFmtId="0" fontId="26" fillId="3" borderId="43" xfId="28" applyFont="1" applyFill="1" applyBorder="1" applyAlignment="1" applyProtection="1">
      <alignment horizontal="left" vertical="center"/>
      <protection locked="0"/>
    </xf>
    <xf numFmtId="0" fontId="18" fillId="9" borderId="4" xfId="29" applyFont="1" applyFill="1" applyBorder="1" applyAlignment="1" applyProtection="1">
      <alignment horizontal="left" vertical="top" wrapText="1"/>
      <protection locked="0"/>
    </xf>
    <xf numFmtId="0" fontId="18" fillId="9" borderId="5" xfId="29" applyFont="1" applyFill="1" applyBorder="1" applyAlignment="1" applyProtection="1">
      <alignment horizontal="left" vertical="top" wrapText="1"/>
      <protection locked="0"/>
    </xf>
    <xf numFmtId="0" fontId="18" fillId="9" borderId="6" xfId="29" applyFont="1" applyFill="1" applyBorder="1" applyAlignment="1" applyProtection="1">
      <alignment horizontal="left" vertical="top" wrapText="1"/>
      <protection locked="0"/>
    </xf>
    <xf numFmtId="0" fontId="18" fillId="9" borderId="42" xfId="29" applyFont="1" applyFill="1" applyBorder="1" applyAlignment="1" applyProtection="1">
      <alignment horizontal="left" vertical="top" wrapText="1"/>
      <protection locked="0"/>
    </xf>
    <xf numFmtId="0" fontId="18" fillId="9" borderId="12" xfId="29" applyFont="1" applyFill="1" applyBorder="1" applyAlignment="1" applyProtection="1">
      <alignment horizontal="left" vertical="top" wrapText="1"/>
      <protection locked="0"/>
    </xf>
    <xf numFmtId="0" fontId="18" fillId="9" borderId="43" xfId="29" applyFont="1" applyFill="1" applyBorder="1" applyAlignment="1" applyProtection="1">
      <alignment horizontal="left" vertical="top" wrapText="1"/>
      <protection locked="0"/>
    </xf>
    <xf numFmtId="14" fontId="40" fillId="9" borderId="15" xfId="28" applyNumberFormat="1" applyFont="1" applyFill="1" applyBorder="1" applyAlignment="1" applyProtection="1">
      <alignment horizontal="center" vertical="center" wrapText="1"/>
      <protection locked="0"/>
    </xf>
    <xf numFmtId="0" fontId="40" fillId="9" borderId="17" xfId="28" applyFont="1" applyFill="1" applyBorder="1" applyAlignment="1" applyProtection="1">
      <alignment horizontal="center" vertical="center"/>
      <protection locked="0"/>
    </xf>
    <xf numFmtId="16" fontId="29" fillId="9" borderId="16" xfId="28" applyNumberFormat="1" applyFont="1" applyFill="1" applyBorder="1" applyAlignment="1" applyProtection="1">
      <alignment horizontal="center" vertical="center"/>
      <protection locked="0"/>
    </xf>
    <xf numFmtId="0" fontId="42" fillId="0" borderId="15" xfId="28" applyFont="1" applyFill="1" applyBorder="1" applyAlignment="1" applyProtection="1">
      <alignment horizontal="center" vertical="center"/>
      <protection locked="0"/>
    </xf>
    <xf numFmtId="0" fontId="42" fillId="0" borderId="16" xfId="28" applyFont="1" applyFill="1" applyBorder="1" applyAlignment="1" applyProtection="1">
      <alignment horizontal="center" vertical="center"/>
      <protection locked="0"/>
    </xf>
    <xf numFmtId="0" fontId="3" fillId="10" borderId="63" xfId="28" applyFont="1" applyFill="1" applyBorder="1" applyAlignment="1" applyProtection="1">
      <alignment horizontal="center"/>
      <protection locked="0"/>
    </xf>
    <xf numFmtId="0" fontId="26" fillId="10" borderId="63" xfId="28" applyFont="1" applyFill="1" applyBorder="1" applyAlignment="1" applyProtection="1">
      <alignment horizontal="center" vertical="center" wrapText="1"/>
      <protection locked="0"/>
    </xf>
    <xf numFmtId="0" fontId="29" fillId="10" borderId="15" xfId="28" applyFont="1" applyFill="1" applyBorder="1" applyAlignment="1" applyProtection="1">
      <alignment horizontal="center" vertical="center"/>
      <protection locked="0"/>
    </xf>
    <xf numFmtId="0" fontId="29" fillId="10" borderId="16" xfId="28" applyFont="1" applyFill="1" applyBorder="1" applyAlignment="1" applyProtection="1">
      <alignment horizontal="center" vertical="center"/>
      <protection locked="0"/>
    </xf>
    <xf numFmtId="0" fontId="29" fillId="10" borderId="17" xfId="28" applyFont="1" applyFill="1" applyBorder="1" applyAlignment="1" applyProtection="1">
      <alignment horizontal="center" vertical="center"/>
      <protection locked="0"/>
    </xf>
    <xf numFmtId="0" fontId="26" fillId="10" borderId="15" xfId="29" applyFont="1" applyFill="1" applyBorder="1" applyAlignment="1" applyProtection="1">
      <alignment horizontal="center" vertical="center"/>
      <protection locked="0"/>
    </xf>
    <xf numFmtId="0" fontId="26" fillId="10" borderId="16" xfId="29" applyFont="1" applyFill="1" applyBorder="1" applyAlignment="1" applyProtection="1">
      <alignment horizontal="center" vertical="center"/>
      <protection locked="0"/>
    </xf>
    <xf numFmtId="0" fontId="26" fillId="10" borderId="17" xfId="29" applyFont="1" applyFill="1" applyBorder="1" applyAlignment="1" applyProtection="1">
      <alignment horizontal="center" vertical="center"/>
      <protection locked="0"/>
    </xf>
    <xf numFmtId="0" fontId="26" fillId="10" borderId="15" xfId="28" applyFont="1" applyFill="1" applyBorder="1" applyAlignment="1" applyProtection="1">
      <alignment horizontal="center" vertical="center"/>
      <protection locked="0"/>
    </xf>
    <xf numFmtId="0" fontId="26" fillId="10" borderId="17" xfId="28" applyFont="1" applyFill="1" applyBorder="1" applyAlignment="1" applyProtection="1">
      <alignment horizontal="center" vertical="center"/>
      <protection locked="0"/>
    </xf>
    <xf numFmtId="0" fontId="26" fillId="10" borderId="15" xfId="14" applyNumberFormat="1" applyFont="1" applyFill="1" applyBorder="1" applyAlignment="1" applyProtection="1">
      <alignment horizontal="center" vertical="center"/>
      <protection locked="0"/>
    </xf>
    <xf numFmtId="0" fontId="26" fillId="10" borderId="16" xfId="14" applyNumberFormat="1" applyFont="1" applyFill="1" applyBorder="1" applyAlignment="1" applyProtection="1">
      <alignment horizontal="center" vertical="center"/>
      <protection locked="0"/>
    </xf>
    <xf numFmtId="0" fontId="26" fillId="10" borderId="17" xfId="14" applyNumberFormat="1" applyFont="1" applyFill="1" applyBorder="1" applyAlignment="1" applyProtection="1">
      <alignment horizontal="center" vertical="center"/>
      <protection locked="0"/>
    </xf>
    <xf numFmtId="0" fontId="45" fillId="10" borderId="15" xfId="43" applyNumberFormat="1" applyFill="1" applyBorder="1" applyAlignment="1" applyProtection="1">
      <alignment horizontal="center" vertical="top" wrapText="1"/>
      <protection locked="0"/>
    </xf>
    <xf numFmtId="0" fontId="26" fillId="10" borderId="16" xfId="29" applyNumberFormat="1" applyFont="1" applyFill="1" applyBorder="1" applyAlignment="1" applyProtection="1">
      <alignment horizontal="center" vertical="top" wrapText="1"/>
      <protection locked="0"/>
    </xf>
    <xf numFmtId="0" fontId="26" fillId="10" borderId="17" xfId="29" applyNumberFormat="1" applyFont="1" applyFill="1" applyBorder="1" applyAlignment="1" applyProtection="1">
      <alignment horizontal="center" vertical="top" wrapText="1"/>
      <protection locked="0"/>
    </xf>
    <xf numFmtId="1" fontId="26" fillId="11" borderId="15" xfId="29" applyNumberFormat="1" applyFont="1" applyFill="1" applyBorder="1" applyAlignment="1" applyProtection="1">
      <alignment horizontal="center" vertical="center"/>
      <protection locked="0"/>
    </xf>
    <xf numFmtId="1" fontId="26" fillId="11" borderId="16" xfId="29" applyNumberFormat="1" applyFont="1" applyFill="1" applyBorder="1" applyAlignment="1" applyProtection="1">
      <alignment horizontal="center" vertical="center"/>
      <protection locked="0"/>
    </xf>
    <xf numFmtId="0" fontId="26" fillId="11" borderId="15" xfId="28" applyFont="1" applyFill="1" applyBorder="1" applyAlignment="1" applyProtection="1">
      <alignment horizontal="center" vertical="center"/>
      <protection locked="0"/>
    </xf>
    <xf numFmtId="0" fontId="26" fillId="11" borderId="17" xfId="28" applyFont="1" applyFill="1" applyBorder="1" applyAlignment="1" applyProtection="1">
      <alignment horizontal="center" vertical="center"/>
      <protection locked="0"/>
    </xf>
    <xf numFmtId="0" fontId="26" fillId="10" borderId="16" xfId="28" applyFont="1" applyFill="1" applyBorder="1" applyAlignment="1" applyProtection="1">
      <alignment horizontal="center" vertical="center"/>
      <protection locked="0"/>
    </xf>
    <xf numFmtId="0" fontId="26" fillId="10" borderId="15" xfId="28" applyFont="1" applyFill="1" applyBorder="1" applyAlignment="1" applyProtection="1">
      <alignment horizontal="left" vertical="center" wrapText="1"/>
      <protection locked="0"/>
    </xf>
    <xf numFmtId="0" fontId="26" fillId="10" borderId="16" xfId="28" applyFont="1" applyFill="1" applyBorder="1" applyAlignment="1" applyProtection="1">
      <alignment horizontal="left" vertical="center" wrapText="1"/>
      <protection locked="0"/>
    </xf>
    <xf numFmtId="0" fontId="26" fillId="10" borderId="5" xfId="28" applyFont="1" applyFill="1" applyBorder="1" applyAlignment="1" applyProtection="1">
      <alignment horizontal="left" vertical="center" wrapText="1"/>
      <protection locked="0"/>
    </xf>
    <xf numFmtId="0" fontId="26" fillId="10" borderId="6" xfId="28" applyFont="1" applyFill="1" applyBorder="1" applyAlignment="1" applyProtection="1">
      <alignment horizontal="left" vertical="center" wrapText="1"/>
      <protection locked="0"/>
    </xf>
    <xf numFmtId="0" fontId="26" fillId="10" borderId="4" xfId="28" applyFont="1" applyFill="1" applyBorder="1" applyAlignment="1" applyProtection="1">
      <alignment horizontal="center" vertical="center" wrapText="1"/>
      <protection locked="0"/>
    </xf>
    <xf numFmtId="0" fontId="26" fillId="10" borderId="5" xfId="28" applyFont="1" applyFill="1" applyBorder="1" applyAlignment="1" applyProtection="1">
      <alignment horizontal="center" vertical="center" wrapText="1"/>
      <protection locked="0"/>
    </xf>
    <xf numFmtId="0" fontId="26" fillId="10" borderId="6" xfId="28" applyFont="1" applyFill="1" applyBorder="1" applyAlignment="1" applyProtection="1">
      <alignment horizontal="center" vertical="center" wrapText="1"/>
      <protection locked="0"/>
    </xf>
    <xf numFmtId="0" fontId="26" fillId="10" borderId="4" xfId="28" applyFont="1" applyFill="1" applyBorder="1" applyAlignment="1" applyProtection="1">
      <alignment horizontal="center" vertical="center"/>
      <protection locked="0"/>
    </xf>
    <xf numFmtId="0" fontId="26" fillId="10" borderId="5" xfId="28" applyFont="1" applyFill="1" applyBorder="1" applyAlignment="1" applyProtection="1">
      <alignment horizontal="center" vertical="center"/>
      <protection locked="0"/>
    </xf>
    <xf numFmtId="0" fontId="26" fillId="10" borderId="42" xfId="28" applyFont="1" applyFill="1" applyBorder="1" applyAlignment="1" applyProtection="1">
      <alignment horizontal="center" vertical="center"/>
      <protection locked="0"/>
    </xf>
    <xf numFmtId="0" fontId="26" fillId="10" borderId="12" xfId="28" applyFont="1" applyFill="1" applyBorder="1" applyAlignment="1" applyProtection="1">
      <alignment horizontal="center" vertical="center"/>
      <protection locked="0"/>
    </xf>
    <xf numFmtId="0" fontId="26" fillId="11" borderId="16" xfId="28" applyFont="1" applyFill="1" applyBorder="1" applyAlignment="1" applyProtection="1">
      <alignment horizontal="center" vertical="center"/>
      <protection locked="0"/>
    </xf>
    <xf numFmtId="0" fontId="29" fillId="10" borderId="5" xfId="28" applyFont="1" applyFill="1" applyBorder="1" applyAlignment="1" applyProtection="1">
      <alignment horizontal="center" vertical="center"/>
      <protection locked="0"/>
    </xf>
    <xf numFmtId="0" fontId="29" fillId="10" borderId="6" xfId="28" applyFont="1" applyFill="1" applyBorder="1" applyAlignment="1" applyProtection="1">
      <alignment horizontal="center" vertical="center"/>
      <protection locked="0"/>
    </xf>
    <xf numFmtId="16" fontId="29" fillId="10" borderId="16" xfId="28" applyNumberFormat="1" applyFont="1" applyFill="1" applyBorder="1" applyAlignment="1" applyProtection="1">
      <alignment horizontal="center" vertical="center"/>
      <protection locked="0"/>
    </xf>
    <xf numFmtId="14" fontId="40" fillId="10" borderId="15" xfId="28" applyNumberFormat="1" applyFont="1" applyFill="1" applyBorder="1" applyAlignment="1" applyProtection="1">
      <alignment horizontal="center" vertical="center" wrapText="1"/>
      <protection locked="0"/>
    </xf>
    <xf numFmtId="0" fontId="40" fillId="10" borderId="17" xfId="28" applyFont="1" applyFill="1" applyBorder="1" applyAlignment="1" applyProtection="1">
      <alignment horizontal="center" vertical="center"/>
      <protection locked="0"/>
    </xf>
    <xf numFmtId="0" fontId="42" fillId="11" borderId="15" xfId="28" applyFont="1" applyFill="1" applyBorder="1" applyAlignment="1" applyProtection="1">
      <alignment horizontal="center" vertical="center"/>
      <protection locked="0"/>
    </xf>
    <xf numFmtId="0" fontId="42" fillId="11" borderId="16" xfId="28" applyFont="1" applyFill="1" applyBorder="1" applyAlignment="1" applyProtection="1">
      <alignment horizontal="center" vertical="center"/>
      <protection locked="0"/>
    </xf>
    <xf numFmtId="14" fontId="26" fillId="10" borderId="15" xfId="28" applyNumberFormat="1" applyFont="1" applyFill="1" applyBorder="1" applyAlignment="1" applyProtection="1">
      <alignment horizontal="center" vertical="center" wrapText="1"/>
      <protection locked="0"/>
    </xf>
    <xf numFmtId="14" fontId="26" fillId="10" borderId="16" xfId="28" applyNumberFormat="1" applyFont="1" applyFill="1" applyBorder="1" applyAlignment="1" applyProtection="1">
      <alignment horizontal="center" vertical="center"/>
      <protection locked="0"/>
    </xf>
    <xf numFmtId="14" fontId="26" fillId="10" borderId="17" xfId="28" applyNumberFormat="1" applyFont="1" applyFill="1" applyBorder="1" applyAlignment="1" applyProtection="1">
      <alignment horizontal="center" vertical="center"/>
      <protection locked="0"/>
    </xf>
    <xf numFmtId="0" fontId="29" fillId="10" borderId="42" xfId="28" applyFont="1" applyFill="1" applyBorder="1" applyAlignment="1" applyProtection="1">
      <alignment horizontal="center" vertical="top"/>
      <protection locked="0"/>
    </xf>
    <xf numFmtId="0" fontId="29" fillId="10" borderId="12" xfId="28" applyFont="1" applyFill="1" applyBorder="1" applyAlignment="1" applyProtection="1">
      <alignment horizontal="center" vertical="top"/>
      <protection locked="0"/>
    </xf>
    <xf numFmtId="0" fontId="29" fillId="10" borderId="43" xfId="28" applyFont="1" applyFill="1" applyBorder="1" applyAlignment="1" applyProtection="1">
      <alignment horizontal="center" vertical="top"/>
      <protection locked="0"/>
    </xf>
    <xf numFmtId="0" fontId="26" fillId="10" borderId="4" xfId="28" applyFont="1" applyFill="1" applyBorder="1" applyAlignment="1" applyProtection="1">
      <alignment horizontal="left" vertical="center"/>
      <protection locked="0"/>
    </xf>
    <xf numFmtId="0" fontId="26" fillId="10" borderId="5" xfId="28" applyFont="1" applyFill="1" applyBorder="1" applyAlignment="1" applyProtection="1">
      <alignment horizontal="left" vertical="center"/>
      <protection locked="0"/>
    </xf>
    <xf numFmtId="0" fontId="26" fillId="10" borderId="6" xfId="28" applyFont="1" applyFill="1" applyBorder="1" applyAlignment="1" applyProtection="1">
      <alignment horizontal="left" vertical="center"/>
      <protection locked="0"/>
    </xf>
    <xf numFmtId="0" fontId="26" fillId="10" borderId="42" xfId="28" applyFont="1" applyFill="1" applyBorder="1" applyAlignment="1" applyProtection="1">
      <alignment horizontal="left" vertical="center"/>
      <protection locked="0"/>
    </xf>
    <xf numFmtId="0" fontId="26" fillId="10" borderId="12" xfId="28" applyFont="1" applyFill="1" applyBorder="1" applyAlignment="1" applyProtection="1">
      <alignment horizontal="left" vertical="center"/>
      <protection locked="0"/>
    </xf>
    <xf numFmtId="0" fontId="26" fillId="10" borderId="43" xfId="28" applyFont="1" applyFill="1" applyBorder="1" applyAlignment="1" applyProtection="1">
      <alignment horizontal="left" vertical="center"/>
      <protection locked="0"/>
    </xf>
    <xf numFmtId="0" fontId="18" fillId="10" borderId="4" xfId="29" applyFont="1" applyFill="1" applyBorder="1" applyAlignment="1" applyProtection="1">
      <alignment horizontal="left" vertical="top" wrapText="1"/>
      <protection locked="0"/>
    </xf>
    <xf numFmtId="0" fontId="18" fillId="10" borderId="5" xfId="29" applyFont="1" applyFill="1" applyBorder="1" applyAlignment="1" applyProtection="1">
      <alignment horizontal="left" vertical="top" wrapText="1"/>
      <protection locked="0"/>
    </xf>
    <xf numFmtId="0" fontId="18" fillId="10" borderId="6" xfId="29" applyFont="1" applyFill="1" applyBorder="1" applyAlignment="1" applyProtection="1">
      <alignment horizontal="left" vertical="top" wrapText="1"/>
      <protection locked="0"/>
    </xf>
    <xf numFmtId="0" fontId="18" fillId="10" borderId="42" xfId="29" applyFont="1" applyFill="1" applyBorder="1" applyAlignment="1" applyProtection="1">
      <alignment horizontal="left" vertical="top" wrapText="1"/>
      <protection locked="0"/>
    </xf>
    <xf numFmtId="0" fontId="18" fillId="10" borderId="12" xfId="29" applyFont="1" applyFill="1" applyBorder="1" applyAlignment="1" applyProtection="1">
      <alignment horizontal="left" vertical="top" wrapText="1"/>
      <protection locked="0"/>
    </xf>
    <xf numFmtId="0" fontId="18" fillId="10" borderId="43" xfId="29" applyFont="1" applyFill="1" applyBorder="1" applyAlignment="1" applyProtection="1">
      <alignment horizontal="left" vertical="top" wrapText="1"/>
      <protection locked="0"/>
    </xf>
    <xf numFmtId="0" fontId="29" fillId="10" borderId="4" xfId="28" applyFont="1" applyFill="1" applyBorder="1" applyAlignment="1" applyProtection="1">
      <alignment horizontal="center" vertical="center"/>
      <protection locked="0"/>
    </xf>
    <xf numFmtId="0" fontId="29" fillId="10" borderId="42" xfId="28" applyFont="1" applyFill="1" applyBorder="1" applyAlignment="1" applyProtection="1">
      <alignment horizontal="center" vertical="center"/>
      <protection locked="0"/>
    </xf>
    <xf numFmtId="0" fontId="29" fillId="10" borderId="43" xfId="28" applyFont="1" applyFill="1" applyBorder="1" applyAlignment="1" applyProtection="1">
      <alignment horizontal="center" vertical="center"/>
      <protection locked="0"/>
    </xf>
    <xf numFmtId="0" fontId="29" fillId="10" borderId="53" xfId="28" applyFont="1" applyFill="1" applyBorder="1" applyAlignment="1" applyProtection="1">
      <alignment horizontal="center" vertical="center"/>
      <protection locked="0"/>
    </xf>
    <xf numFmtId="0" fontId="29" fillId="10" borderId="22" xfId="28" applyFont="1" applyFill="1" applyBorder="1" applyAlignment="1" applyProtection="1">
      <alignment horizontal="center" vertical="center"/>
      <protection locked="0"/>
    </xf>
    <xf numFmtId="169" fontId="26" fillId="10" borderId="15" xfId="28" applyNumberFormat="1" applyFont="1" applyFill="1" applyBorder="1" applyAlignment="1" applyProtection="1">
      <alignment horizontal="center"/>
      <protection locked="0"/>
    </xf>
    <xf numFmtId="169" fontId="26" fillId="10" borderId="16" xfId="28" applyNumberFormat="1" applyFont="1" applyFill="1" applyBorder="1" applyAlignment="1" applyProtection="1">
      <alignment horizontal="center"/>
      <protection locked="0"/>
    </xf>
    <xf numFmtId="169" fontId="26" fillId="10" borderId="17" xfId="28" applyNumberFormat="1" applyFont="1" applyFill="1" applyBorder="1" applyAlignment="1" applyProtection="1">
      <alignment horizontal="center"/>
      <protection locked="0"/>
    </xf>
    <xf numFmtId="0" fontId="19" fillId="10" borderId="15" xfId="28" applyFont="1" applyFill="1" applyBorder="1" applyAlignment="1" applyProtection="1">
      <alignment horizontal="left" vertical="center" wrapText="1"/>
      <protection locked="0"/>
    </xf>
    <xf numFmtId="0" fontId="19" fillId="10" borderId="16" xfId="28" applyFont="1" applyFill="1" applyBorder="1" applyAlignment="1" applyProtection="1">
      <alignment horizontal="left" vertical="center" wrapText="1"/>
      <protection locked="0"/>
    </xf>
    <xf numFmtId="0" fontId="19" fillId="10" borderId="17" xfId="28" applyFont="1" applyFill="1" applyBorder="1" applyAlignment="1" applyProtection="1">
      <alignment horizontal="left" vertical="center" wrapText="1"/>
      <protection locked="0"/>
    </xf>
    <xf numFmtId="0" fontId="26" fillId="10" borderId="17" xfId="28" applyFont="1" applyFill="1" applyBorder="1" applyAlignment="1" applyProtection="1">
      <alignment horizontal="left" vertical="center" wrapText="1"/>
      <protection locked="0"/>
    </xf>
    <xf numFmtId="169" fontId="26" fillId="10" borderId="15" xfId="29" applyNumberFormat="1" applyFont="1" applyFill="1" applyBorder="1" applyAlignment="1" applyProtection="1">
      <alignment horizontal="center" vertical="center"/>
      <protection locked="0"/>
    </xf>
    <xf numFmtId="169" fontId="26" fillId="10" borderId="16" xfId="29" applyNumberFormat="1" applyFont="1" applyFill="1" applyBorder="1" applyAlignment="1" applyProtection="1">
      <alignment horizontal="center" vertical="center"/>
      <protection locked="0"/>
    </xf>
    <xf numFmtId="169" fontId="26" fillId="10" borderId="17" xfId="29" applyNumberFormat="1" applyFont="1" applyFill="1" applyBorder="1" applyAlignment="1" applyProtection="1">
      <alignment horizontal="center" vertical="center"/>
      <protection locked="0"/>
    </xf>
    <xf numFmtId="0" fontId="29" fillId="10" borderId="15" xfId="28" applyFont="1" applyFill="1" applyBorder="1" applyAlignment="1" applyProtection="1">
      <alignment horizontal="left" vertical="center" wrapText="1"/>
      <protection locked="0"/>
    </xf>
    <xf numFmtId="0" fontId="29" fillId="10" borderId="16" xfId="28" applyFont="1" applyFill="1" applyBorder="1" applyAlignment="1" applyProtection="1">
      <alignment horizontal="left" vertical="center" wrapText="1"/>
      <protection locked="0"/>
    </xf>
    <xf numFmtId="0" fontId="29" fillId="10" borderId="17" xfId="28" applyFont="1" applyFill="1" applyBorder="1" applyAlignment="1" applyProtection="1">
      <alignment horizontal="left" vertical="center" wrapText="1"/>
      <protection locked="0"/>
    </xf>
    <xf numFmtId="169" fontId="26" fillId="10" borderId="15" xfId="28" applyNumberFormat="1" applyFont="1" applyFill="1" applyBorder="1" applyAlignment="1" applyProtection="1">
      <alignment horizontal="center" vertical="center"/>
      <protection locked="0"/>
    </xf>
    <xf numFmtId="169" fontId="26" fillId="10" borderId="16" xfId="28" applyNumberFormat="1" applyFont="1" applyFill="1" applyBorder="1" applyAlignment="1" applyProtection="1">
      <alignment horizontal="center" vertical="center"/>
      <protection locked="0"/>
    </xf>
    <xf numFmtId="169" fontId="26" fillId="10" borderId="17" xfId="28" applyNumberFormat="1" applyFont="1" applyFill="1" applyBorder="1" applyAlignment="1" applyProtection="1">
      <alignment horizontal="center" vertical="center"/>
      <protection locked="0"/>
    </xf>
    <xf numFmtId="0" fontId="17" fillId="10" borderId="4" xfId="28" applyFont="1" applyFill="1" applyBorder="1" applyAlignment="1" applyProtection="1">
      <alignment horizontal="center" vertical="center" wrapText="1"/>
      <protection locked="0"/>
    </xf>
    <xf numFmtId="0" fontId="17" fillId="10" borderId="5" xfId="28" applyFont="1" applyFill="1" applyBorder="1" applyAlignment="1" applyProtection="1">
      <alignment horizontal="center" vertical="center" wrapText="1"/>
      <protection locked="0"/>
    </xf>
    <xf numFmtId="0" fontId="17" fillId="10" borderId="6" xfId="28" applyFont="1" applyFill="1" applyBorder="1" applyAlignment="1" applyProtection="1">
      <alignment horizontal="center" vertical="center" wrapText="1"/>
      <protection locked="0"/>
    </xf>
    <xf numFmtId="9" fontId="26" fillId="10" borderId="15" xfId="28" applyNumberFormat="1" applyFont="1" applyFill="1" applyBorder="1" applyAlignment="1" applyProtection="1">
      <alignment horizontal="center" vertical="center"/>
      <protection locked="0"/>
    </xf>
    <xf numFmtId="9" fontId="26" fillId="10" borderId="16" xfId="28" applyNumberFormat="1" applyFont="1" applyFill="1" applyBorder="1" applyAlignment="1" applyProtection="1">
      <alignment horizontal="center" vertical="center"/>
      <protection locked="0"/>
    </xf>
    <xf numFmtId="9" fontId="26" fillId="10" borderId="17" xfId="28" applyNumberFormat="1" applyFont="1" applyFill="1" applyBorder="1" applyAlignment="1" applyProtection="1">
      <alignment horizontal="center" vertical="center"/>
      <protection locked="0"/>
    </xf>
    <xf numFmtId="0" fontId="29" fillId="10" borderId="12" xfId="28" applyFont="1" applyFill="1" applyBorder="1" applyAlignment="1" applyProtection="1">
      <alignment horizontal="center" vertical="center"/>
      <protection locked="0"/>
    </xf>
    <xf numFmtId="0" fontId="17" fillId="10" borderId="26" xfId="28" applyFont="1" applyFill="1" applyBorder="1" applyAlignment="1" applyProtection="1">
      <alignment horizontal="justify" vertical="center" wrapText="1"/>
      <protection locked="0"/>
    </xf>
    <xf numFmtId="0" fontId="17" fillId="10" borderId="54" xfId="28" applyFont="1" applyFill="1" applyBorder="1" applyAlignment="1" applyProtection="1">
      <alignment horizontal="justify" vertical="center" wrapText="1"/>
      <protection locked="0"/>
    </xf>
    <xf numFmtId="0" fontId="17" fillId="10" borderId="27" xfId="28" applyFont="1" applyFill="1" applyBorder="1" applyAlignment="1" applyProtection="1">
      <alignment horizontal="justify" vertical="center" wrapText="1"/>
      <protection locked="0"/>
    </xf>
    <xf numFmtId="0" fontId="17" fillId="10" borderId="28" xfId="28" applyFont="1" applyFill="1" applyBorder="1" applyAlignment="1" applyProtection="1">
      <alignment horizontal="justify" vertical="center" wrapText="1"/>
      <protection locked="0"/>
    </xf>
    <xf numFmtId="0" fontId="17" fillId="10" borderId="32" xfId="28" applyFont="1" applyFill="1" applyBorder="1" applyAlignment="1" applyProtection="1">
      <alignment horizontal="justify" vertical="center" wrapText="1"/>
      <protection locked="0"/>
    </xf>
    <xf numFmtId="0" fontId="17" fillId="10" borderId="55" xfId="28" applyFont="1" applyFill="1" applyBorder="1" applyAlignment="1" applyProtection="1">
      <alignment horizontal="justify" vertical="center" wrapText="1"/>
      <protection locked="0"/>
    </xf>
    <xf numFmtId="0" fontId="17" fillId="10" borderId="33" xfId="28" applyFont="1" applyFill="1" applyBorder="1" applyAlignment="1" applyProtection="1">
      <alignment horizontal="justify" vertical="center" wrapText="1"/>
      <protection locked="0"/>
    </xf>
    <xf numFmtId="0" fontId="17" fillId="10" borderId="34" xfId="28" applyFont="1" applyFill="1" applyBorder="1" applyAlignment="1" applyProtection="1">
      <alignment horizontal="justify" vertical="center" wrapText="1"/>
      <protection locked="0"/>
    </xf>
    <xf numFmtId="0" fontId="18" fillId="10" borderId="15" xfId="28" applyFont="1" applyFill="1" applyBorder="1" applyAlignment="1" applyProtection="1">
      <alignment horizontal="center" vertical="center" wrapText="1"/>
      <protection locked="0"/>
    </xf>
    <xf numFmtId="0" fontId="18" fillId="10" borderId="17" xfId="28" applyFont="1" applyFill="1" applyBorder="1" applyAlignment="1" applyProtection="1">
      <alignment horizontal="center" vertical="center" wrapText="1"/>
      <protection locked="0"/>
    </xf>
    <xf numFmtId="0" fontId="18" fillId="10" borderId="16" xfId="28" applyFont="1" applyFill="1" applyBorder="1" applyAlignment="1" applyProtection="1">
      <alignment horizontal="center" vertical="center" wrapText="1"/>
      <protection locked="0"/>
    </xf>
    <xf numFmtId="0" fontId="41" fillId="10" borderId="15" xfId="28" applyFont="1" applyFill="1" applyBorder="1" applyAlignment="1" applyProtection="1">
      <alignment horizontal="center" vertical="center" wrapText="1"/>
      <protection locked="0"/>
    </xf>
    <xf numFmtId="0" fontId="41" fillId="10" borderId="17" xfId="28" applyFont="1" applyFill="1" applyBorder="1" applyAlignment="1" applyProtection="1">
      <alignment horizontal="center" vertical="center" wrapText="1"/>
      <protection locked="0"/>
    </xf>
    <xf numFmtId="166" fontId="41" fillId="10" borderId="15" xfId="28" applyNumberFormat="1" applyFont="1" applyFill="1" applyBorder="1" applyAlignment="1" applyProtection="1">
      <alignment horizontal="center" vertical="center"/>
    </xf>
    <xf numFmtId="166" fontId="41" fillId="10" borderId="17" xfId="28" applyNumberFormat="1" applyFont="1" applyFill="1" applyBorder="1" applyAlignment="1" applyProtection="1">
      <alignment horizontal="center" vertical="center"/>
    </xf>
    <xf numFmtId="169" fontId="41" fillId="10" borderId="15" xfId="28" applyNumberFormat="1" applyFont="1" applyFill="1" applyBorder="1" applyAlignment="1" applyProtection="1">
      <alignment horizontal="center" vertical="center"/>
    </xf>
    <xf numFmtId="169" fontId="41" fillId="10" borderId="16" xfId="28" applyNumberFormat="1" applyFont="1" applyFill="1" applyBorder="1" applyAlignment="1" applyProtection="1">
      <alignment horizontal="center" vertical="center"/>
    </xf>
    <xf numFmtId="169" fontId="41" fillId="10" borderId="17" xfId="28" applyNumberFormat="1" applyFont="1" applyFill="1" applyBorder="1" applyAlignment="1" applyProtection="1">
      <alignment horizontal="center" vertical="center"/>
    </xf>
    <xf numFmtId="169" fontId="44" fillId="10" borderId="15" xfId="28" applyNumberFormat="1" applyFont="1" applyFill="1" applyBorder="1" applyAlignment="1" applyProtection="1">
      <alignment horizontal="center" vertical="center" wrapText="1"/>
    </xf>
    <xf numFmtId="169" fontId="44" fillId="10" borderId="16" xfId="28" applyNumberFormat="1" applyFont="1" applyFill="1" applyBorder="1" applyAlignment="1" applyProtection="1">
      <alignment horizontal="center" vertical="center" wrapText="1"/>
    </xf>
    <xf numFmtId="169" fontId="44" fillId="10" borderId="17" xfId="28" applyNumberFormat="1" applyFont="1" applyFill="1" applyBorder="1" applyAlignment="1" applyProtection="1">
      <alignment horizontal="center" vertical="center" wrapText="1"/>
    </xf>
    <xf numFmtId="0" fontId="24" fillId="11" borderId="0" xfId="28" applyFont="1" applyFill="1" applyBorder="1" applyAlignment="1" applyProtection="1">
      <alignment horizontal="center"/>
      <protection locked="0"/>
    </xf>
    <xf numFmtId="0" fontId="46" fillId="11" borderId="0" xfId="28" applyFont="1" applyFill="1" applyBorder="1" applyAlignment="1" applyProtection="1">
      <alignment horizontal="center"/>
      <protection locked="0"/>
    </xf>
    <xf numFmtId="0" fontId="25" fillId="10" borderId="0" xfId="28" applyFont="1" applyFill="1" applyBorder="1" applyAlignment="1" applyProtection="1">
      <alignment horizontal="center" vertical="top"/>
      <protection locked="0"/>
    </xf>
    <xf numFmtId="0" fontId="5" fillId="12" borderId="23" xfId="28" applyFont="1" applyFill="1" applyBorder="1" applyAlignment="1" applyProtection="1">
      <alignment horizontal="left" vertical="top" wrapText="1"/>
      <protection locked="0"/>
    </xf>
    <xf numFmtId="0" fontId="5" fillId="12" borderId="24" xfId="28" applyFont="1" applyFill="1" applyBorder="1" applyAlignment="1" applyProtection="1">
      <alignment horizontal="left" vertical="top" wrapText="1"/>
      <protection locked="0"/>
    </xf>
    <xf numFmtId="0" fontId="5" fillId="12" borderId="25" xfId="28" applyFont="1" applyFill="1" applyBorder="1" applyAlignment="1" applyProtection="1">
      <alignment horizontal="left" vertical="top" wrapText="1"/>
      <protection locked="0"/>
    </xf>
    <xf numFmtId="0" fontId="0" fillId="0" borderId="1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44">
    <cellStyle name="Excel Built-in Calculation" xfId="1" xr:uid="{00000000-0005-0000-0000-000001000000}"/>
    <cellStyle name="Excel Built-in Normal" xfId="2" xr:uid="{00000000-0005-0000-0000-000002000000}"/>
    <cellStyle name="Excel Built-in Normal 1" xfId="3" xr:uid="{00000000-0005-0000-0000-000003000000}"/>
    <cellStyle name="Excel Built-in Normal 2" xfId="4" xr:uid="{00000000-0005-0000-0000-000004000000}"/>
    <cellStyle name="Excel Built-in Normal 2 2" xfId="5" xr:uid="{00000000-0005-0000-0000-000005000000}"/>
    <cellStyle name="Excel Built-in Normal 2 3" xfId="6" xr:uid="{00000000-0005-0000-0000-000006000000}"/>
    <cellStyle name="Hipervínculo" xfId="43" builtinId="8"/>
    <cellStyle name="Hipervínculo 2" xfId="7" xr:uid="{00000000-0005-0000-0000-000007000000}"/>
    <cellStyle name="Hipervínculo 3" xfId="8" xr:uid="{00000000-0005-0000-0000-000008000000}"/>
    <cellStyle name="Millares" xfId="9" builtinId="3"/>
    <cellStyle name="Millares 2" xfId="10" xr:uid="{00000000-0005-0000-0000-000009000000}"/>
    <cellStyle name="Millares 2 2" xfId="11" xr:uid="{00000000-0005-0000-0000-00000A000000}"/>
    <cellStyle name="Millares 2 2 2" xfId="12" xr:uid="{00000000-0005-0000-0000-00000B000000}"/>
    <cellStyle name="Millares 2 3" xfId="13" xr:uid="{00000000-0005-0000-0000-00000C000000}"/>
    <cellStyle name="Millares 2 4" xfId="14" xr:uid="{00000000-0005-0000-0000-00000D000000}"/>
    <cellStyle name="Millares 3" xfId="15" xr:uid="{00000000-0005-0000-0000-00000E000000}"/>
    <cellStyle name="Millares 3 2" xfId="16" xr:uid="{00000000-0005-0000-0000-00000F000000}"/>
    <cellStyle name="Millares 4" xfId="17" xr:uid="{00000000-0005-0000-0000-000010000000}"/>
    <cellStyle name="Millares 5" xfId="18" xr:uid="{00000000-0005-0000-0000-000011000000}"/>
    <cellStyle name="Moneda 2" xfId="19" xr:uid="{00000000-0005-0000-0000-000012000000}"/>
    <cellStyle name="Moneda 2 2" xfId="20" xr:uid="{00000000-0005-0000-0000-000013000000}"/>
    <cellStyle name="Moneda 2 2 2" xfId="21" xr:uid="{00000000-0005-0000-0000-000014000000}"/>
    <cellStyle name="Moneda 2 2 3" xfId="22" xr:uid="{00000000-0005-0000-0000-000015000000}"/>
    <cellStyle name="Moneda 2 3" xfId="23" xr:uid="{00000000-0005-0000-0000-000016000000}"/>
    <cellStyle name="Moneda 2 4" xfId="24" xr:uid="{00000000-0005-0000-0000-000017000000}"/>
    <cellStyle name="Moneda 3" xfId="25" xr:uid="{00000000-0005-0000-0000-000018000000}"/>
    <cellStyle name="Moneda 4" xfId="26" xr:uid="{00000000-0005-0000-0000-000019000000}"/>
    <cellStyle name="Moneda 5" xfId="27" xr:uid="{00000000-0005-0000-0000-00001A000000}"/>
    <cellStyle name="Normal" xfId="0" builtinId="0"/>
    <cellStyle name="Normal 2" xfId="28" xr:uid="{00000000-0005-0000-0000-00001C000000}"/>
    <cellStyle name="Normal 2 2" xfId="29" xr:uid="{00000000-0005-0000-0000-00001D000000}"/>
    <cellStyle name="Normal 2 2 2" xfId="30" xr:uid="{00000000-0005-0000-0000-00001E000000}"/>
    <cellStyle name="Normal 2 3" xfId="31" xr:uid="{00000000-0005-0000-0000-00001F000000}"/>
    <cellStyle name="Normal 2 3 2" xfId="32" xr:uid="{00000000-0005-0000-0000-000020000000}"/>
    <cellStyle name="Normal 2 3 3" xfId="33" xr:uid="{00000000-0005-0000-0000-000021000000}"/>
    <cellStyle name="Normal 2_NUEVO%20FORMATO(1)" xfId="34" xr:uid="{00000000-0005-0000-0000-000022000000}"/>
    <cellStyle name="Normal 3" xfId="35" xr:uid="{00000000-0005-0000-0000-000023000000}"/>
    <cellStyle name="Normal 4" xfId="36" xr:uid="{00000000-0005-0000-0000-000024000000}"/>
    <cellStyle name="Normal 5" xfId="37" xr:uid="{00000000-0005-0000-0000-000025000000}"/>
    <cellStyle name="Normal 6" xfId="38" xr:uid="{00000000-0005-0000-0000-000026000000}"/>
    <cellStyle name="Normal 7" xfId="39" xr:uid="{00000000-0005-0000-0000-000027000000}"/>
    <cellStyle name="Porcentaje" xfId="40" builtinId="5"/>
    <cellStyle name="Porcentaje 2" xfId="41" xr:uid="{00000000-0005-0000-0000-000029000000}"/>
    <cellStyle name="Porcentaje 3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0</xdr:colOff>
      <xdr:row>5</xdr:row>
      <xdr:rowOff>66675</xdr:rowOff>
    </xdr:to>
    <xdr:grpSp>
      <xdr:nvGrpSpPr>
        <xdr:cNvPr id="7575" name="Group 1">
          <a:extLst>
            <a:ext uri="{FF2B5EF4-FFF2-40B4-BE49-F238E27FC236}">
              <a16:creationId xmlns:a16="http://schemas.microsoft.com/office/drawing/2014/main" id="{74F0DC0D-FA8B-4684-8F18-79F57A0648FD}"/>
            </a:ext>
          </a:extLst>
        </xdr:cNvPr>
        <xdr:cNvGrpSpPr>
          <a:grpSpLocks/>
        </xdr:cNvGrpSpPr>
      </xdr:nvGrpSpPr>
      <xdr:grpSpPr bwMode="auto">
        <a:xfrm>
          <a:off x="0" y="0"/>
          <a:ext cx="7239000" cy="876300"/>
          <a:chOff x="0" y="0"/>
          <a:chExt cx="11750" cy="1509"/>
        </a:xfrm>
      </xdr:grpSpPr>
      <xdr:sp macro="" textlink="" fLocksText="0">
        <xdr:nvSpPr>
          <xdr:cNvPr id="3" name="Rectangle 4">
            <a:extLst>
              <a:ext uri="{FF2B5EF4-FFF2-40B4-BE49-F238E27FC236}">
                <a16:creationId xmlns:a16="http://schemas.microsoft.com/office/drawing/2014/main" id="{D934D76C-0116-49BD-B30F-480C8B240AC7}"/>
              </a:ext>
            </a:extLst>
          </xdr:cNvPr>
          <xdr:cNvSpPr>
            <a:spLocks noChangeArrowheads="1"/>
          </xdr:cNvSpPr>
        </xdr:nvSpPr>
        <xdr:spPr bwMode="auto">
          <a:xfrm>
            <a:off x="8936" y="0"/>
            <a:ext cx="2814" cy="295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4" name="Rectangle 5">
            <a:extLst>
              <a:ext uri="{FF2B5EF4-FFF2-40B4-BE49-F238E27FC236}">
                <a16:creationId xmlns:a16="http://schemas.microsoft.com/office/drawing/2014/main" id="{6444FD36-59DA-4703-BB81-A27ABE4B06CA}"/>
              </a:ext>
            </a:extLst>
          </xdr:cNvPr>
          <xdr:cNvSpPr>
            <a:spLocks noChangeArrowheads="1"/>
          </xdr:cNvSpPr>
        </xdr:nvSpPr>
        <xdr:spPr bwMode="auto">
          <a:xfrm>
            <a:off x="8936" y="607"/>
            <a:ext cx="2814" cy="312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5" name="Rectangle 2">
            <a:extLst>
              <a:ext uri="{FF2B5EF4-FFF2-40B4-BE49-F238E27FC236}">
                <a16:creationId xmlns:a16="http://schemas.microsoft.com/office/drawing/2014/main" id="{2E959399-1989-406A-B1A9-7449F3691E61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2195" cy="1509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6" name="Rectangle 3">
            <a:extLst>
              <a:ext uri="{FF2B5EF4-FFF2-40B4-BE49-F238E27FC236}">
                <a16:creationId xmlns:a16="http://schemas.microsoft.com/office/drawing/2014/main" id="{7DF90F5D-8F2B-41A0-B8C7-B494DA8DC0B2}"/>
              </a:ext>
            </a:extLst>
          </xdr:cNvPr>
          <xdr:cNvSpPr>
            <a:spLocks noChangeArrowheads="1"/>
          </xdr:cNvSpPr>
        </xdr:nvSpPr>
        <xdr:spPr bwMode="auto">
          <a:xfrm>
            <a:off x="2164" y="0"/>
            <a:ext cx="6741" cy="1509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7" name="Rectangle 8">
            <a:extLst>
              <a:ext uri="{FF2B5EF4-FFF2-40B4-BE49-F238E27FC236}">
                <a16:creationId xmlns:a16="http://schemas.microsoft.com/office/drawing/2014/main" id="{EA3ED491-C463-4A55-9F3F-7E9CB168E9F6}"/>
              </a:ext>
            </a:extLst>
          </xdr:cNvPr>
          <xdr:cNvSpPr>
            <a:spLocks noChangeArrowheads="1"/>
          </xdr:cNvSpPr>
        </xdr:nvSpPr>
        <xdr:spPr bwMode="auto">
          <a:xfrm>
            <a:off x="8936" y="1230"/>
            <a:ext cx="2814" cy="279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8" name="Rectangle 6">
            <a:extLst>
              <a:ext uri="{FF2B5EF4-FFF2-40B4-BE49-F238E27FC236}">
                <a16:creationId xmlns:a16="http://schemas.microsoft.com/office/drawing/2014/main" id="{D4D52892-5D95-4F50-927E-46422555CD51}"/>
              </a:ext>
            </a:extLst>
          </xdr:cNvPr>
          <xdr:cNvSpPr>
            <a:spLocks noChangeArrowheads="1"/>
          </xdr:cNvSpPr>
        </xdr:nvSpPr>
        <xdr:spPr bwMode="auto">
          <a:xfrm>
            <a:off x="8936" y="295"/>
            <a:ext cx="2814" cy="312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7584" name="Picture 7">
            <a:extLst>
              <a:ext uri="{FF2B5EF4-FFF2-40B4-BE49-F238E27FC236}">
                <a16:creationId xmlns:a16="http://schemas.microsoft.com/office/drawing/2014/main" id="{44B66554-D0B3-475F-8941-C6A03B88176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" y="96"/>
            <a:ext cx="1150" cy="104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0" name="Rectangle 9">
            <a:extLst>
              <a:ext uri="{FF2B5EF4-FFF2-40B4-BE49-F238E27FC236}">
                <a16:creationId xmlns:a16="http://schemas.microsoft.com/office/drawing/2014/main" id="{D59B0F5F-CAC8-4A64-A3BC-C2AC88AC4E85}"/>
              </a:ext>
            </a:extLst>
          </xdr:cNvPr>
          <xdr:cNvSpPr>
            <a:spLocks noChangeArrowheads="1"/>
          </xdr:cNvSpPr>
        </xdr:nvSpPr>
        <xdr:spPr bwMode="auto">
          <a:xfrm>
            <a:off x="8936" y="902"/>
            <a:ext cx="2814" cy="328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19050</xdr:rowOff>
    </xdr:to>
    <xdr:pic>
      <xdr:nvPicPr>
        <xdr:cNvPr id="7576" name="1 Imagen">
          <a:extLst>
            <a:ext uri="{FF2B5EF4-FFF2-40B4-BE49-F238E27FC236}">
              <a16:creationId xmlns:a16="http://schemas.microsoft.com/office/drawing/2014/main" id="{5221E2A6-67F7-4947-AD88-AC2C3CE9D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7577" name="Objeto 1">
          <a:extLst>
            <a:ext uri="{FF2B5EF4-FFF2-40B4-BE49-F238E27FC236}">
              <a16:creationId xmlns:a16="http://schemas.microsoft.com/office/drawing/2014/main" id="{A608E074-78A0-4B28-BB0B-59A0FCC0E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108" r="-7335" b="-1993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57150</xdr:rowOff>
    </xdr:to>
    <xdr:pic>
      <xdr:nvPicPr>
        <xdr:cNvPr id="2417" name="15 Imagen" descr="Resultado de imagen para LOGO SUBRED SUR OCCIDENTE">
          <a:extLst>
            <a:ext uri="{FF2B5EF4-FFF2-40B4-BE49-F238E27FC236}">
              <a16:creationId xmlns:a16="http://schemas.microsoft.com/office/drawing/2014/main" id="{1105013C-CCC8-4070-956C-E082BAF35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21240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171450</xdr:rowOff>
    </xdr:to>
    <xdr:pic>
      <xdr:nvPicPr>
        <xdr:cNvPr id="2418" name="Imagen 1">
          <a:extLst>
            <a:ext uri="{FF2B5EF4-FFF2-40B4-BE49-F238E27FC236}">
              <a16:creationId xmlns:a16="http://schemas.microsoft.com/office/drawing/2014/main" id="{062D6F8B-7517-4C82-96C0-79FB83843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85725"/>
          <a:ext cx="10477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57150</xdr:rowOff>
    </xdr:to>
    <xdr:pic>
      <xdr:nvPicPr>
        <xdr:cNvPr id="2" name="15 Imagen" descr="Resultado de imagen para LOGO SUBRED SUR OCCIDENTE">
          <a:extLst>
            <a:ext uri="{FF2B5EF4-FFF2-40B4-BE49-F238E27FC236}">
              <a16:creationId xmlns:a16="http://schemas.microsoft.com/office/drawing/2014/main" id="{EC6948DA-185A-4592-A762-4D55072E3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221742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171450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3C8EE3E5-575D-4F3E-BD7B-52C922B70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0665" y="85725"/>
          <a:ext cx="115062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57150</xdr:rowOff>
    </xdr:to>
    <xdr:pic>
      <xdr:nvPicPr>
        <xdr:cNvPr id="2" name="15 Imagen" descr="Resultado de imagen para LOGO SUBRED SUR OCCIDENTE">
          <a:extLst>
            <a:ext uri="{FF2B5EF4-FFF2-40B4-BE49-F238E27FC236}">
              <a16:creationId xmlns:a16="http://schemas.microsoft.com/office/drawing/2014/main" id="{16AEC64E-33FA-4634-AC9D-826BAE272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221742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171450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7D0A1B2F-64E7-4D0D-8DC7-0E41613EA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0665" y="85725"/>
          <a:ext cx="115062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57150</xdr:rowOff>
    </xdr:to>
    <xdr:pic>
      <xdr:nvPicPr>
        <xdr:cNvPr id="2" name="15 Imagen" descr="Resultado de imagen para LOGO SUBRED SUR OCCIDENTE">
          <a:extLst>
            <a:ext uri="{FF2B5EF4-FFF2-40B4-BE49-F238E27FC236}">
              <a16:creationId xmlns:a16="http://schemas.microsoft.com/office/drawing/2014/main" id="{F606E7F7-72F9-4C27-8F93-940CD8EBD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221742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171450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28F4713A-2355-4624-B05D-9AA3FAFD1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0665" y="85725"/>
          <a:ext cx="115062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57150</xdr:rowOff>
    </xdr:to>
    <xdr:pic>
      <xdr:nvPicPr>
        <xdr:cNvPr id="2" name="15 Imagen" descr="Resultado de imagen para LOGO SUBRED SUR OCCIDENTE">
          <a:extLst>
            <a:ext uri="{FF2B5EF4-FFF2-40B4-BE49-F238E27FC236}">
              <a16:creationId xmlns:a16="http://schemas.microsoft.com/office/drawing/2014/main" id="{53352122-CC7B-48BE-81EA-BD264039E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221742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171450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B3C9792B-429B-4A0D-994B-F0FBBD6CB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0665" y="85725"/>
          <a:ext cx="115062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0</xdr:colOff>
      <xdr:row>5</xdr:row>
      <xdr:rowOff>66675</xdr:rowOff>
    </xdr:to>
    <xdr:grpSp>
      <xdr:nvGrpSpPr>
        <xdr:cNvPr id="8599" name="Group 1">
          <a:extLst>
            <a:ext uri="{FF2B5EF4-FFF2-40B4-BE49-F238E27FC236}">
              <a16:creationId xmlns:a16="http://schemas.microsoft.com/office/drawing/2014/main" id="{7D347327-58D2-4C67-B01C-69EC3221BA65}"/>
            </a:ext>
          </a:extLst>
        </xdr:cNvPr>
        <xdr:cNvGrpSpPr>
          <a:grpSpLocks/>
        </xdr:cNvGrpSpPr>
      </xdr:nvGrpSpPr>
      <xdr:grpSpPr bwMode="auto">
        <a:xfrm>
          <a:off x="0" y="0"/>
          <a:ext cx="7239000" cy="876300"/>
          <a:chOff x="0" y="0"/>
          <a:chExt cx="11750" cy="1509"/>
        </a:xfrm>
      </xdr:grpSpPr>
      <xdr:sp macro="" textlink="" fLocksText="0">
        <xdr:nvSpPr>
          <xdr:cNvPr id="3" name="Rectangle 4">
            <a:extLst>
              <a:ext uri="{FF2B5EF4-FFF2-40B4-BE49-F238E27FC236}">
                <a16:creationId xmlns:a16="http://schemas.microsoft.com/office/drawing/2014/main" id="{479404F7-8A6A-4647-927C-C2F643F6571C}"/>
              </a:ext>
            </a:extLst>
          </xdr:cNvPr>
          <xdr:cNvSpPr>
            <a:spLocks noChangeArrowheads="1"/>
          </xdr:cNvSpPr>
        </xdr:nvSpPr>
        <xdr:spPr bwMode="auto">
          <a:xfrm>
            <a:off x="8936" y="0"/>
            <a:ext cx="2814" cy="295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4" name="Rectangle 5">
            <a:extLst>
              <a:ext uri="{FF2B5EF4-FFF2-40B4-BE49-F238E27FC236}">
                <a16:creationId xmlns:a16="http://schemas.microsoft.com/office/drawing/2014/main" id="{5DD5048A-9EB4-4A77-8B20-89EED41BD4F3}"/>
              </a:ext>
            </a:extLst>
          </xdr:cNvPr>
          <xdr:cNvSpPr>
            <a:spLocks noChangeArrowheads="1"/>
          </xdr:cNvSpPr>
        </xdr:nvSpPr>
        <xdr:spPr bwMode="auto">
          <a:xfrm>
            <a:off x="8936" y="607"/>
            <a:ext cx="2814" cy="312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5" name="Rectangle 2">
            <a:extLst>
              <a:ext uri="{FF2B5EF4-FFF2-40B4-BE49-F238E27FC236}">
                <a16:creationId xmlns:a16="http://schemas.microsoft.com/office/drawing/2014/main" id="{80C98BBF-3DC6-4B7E-9D93-C6802510D69D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2195" cy="1509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6" name="Rectangle 3">
            <a:extLst>
              <a:ext uri="{FF2B5EF4-FFF2-40B4-BE49-F238E27FC236}">
                <a16:creationId xmlns:a16="http://schemas.microsoft.com/office/drawing/2014/main" id="{993BBA95-FE4E-49C4-83D6-CF81E693CC39}"/>
              </a:ext>
            </a:extLst>
          </xdr:cNvPr>
          <xdr:cNvSpPr>
            <a:spLocks noChangeArrowheads="1"/>
          </xdr:cNvSpPr>
        </xdr:nvSpPr>
        <xdr:spPr bwMode="auto">
          <a:xfrm>
            <a:off x="2164" y="0"/>
            <a:ext cx="6741" cy="1509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7" name="Rectangle 8">
            <a:extLst>
              <a:ext uri="{FF2B5EF4-FFF2-40B4-BE49-F238E27FC236}">
                <a16:creationId xmlns:a16="http://schemas.microsoft.com/office/drawing/2014/main" id="{CCE5EFCD-3C6C-4BE0-9117-9CEDF5A8E276}"/>
              </a:ext>
            </a:extLst>
          </xdr:cNvPr>
          <xdr:cNvSpPr>
            <a:spLocks noChangeArrowheads="1"/>
          </xdr:cNvSpPr>
        </xdr:nvSpPr>
        <xdr:spPr bwMode="auto">
          <a:xfrm>
            <a:off x="8936" y="1230"/>
            <a:ext cx="2814" cy="279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8" name="Rectangle 6">
            <a:extLst>
              <a:ext uri="{FF2B5EF4-FFF2-40B4-BE49-F238E27FC236}">
                <a16:creationId xmlns:a16="http://schemas.microsoft.com/office/drawing/2014/main" id="{AD4DFBA4-392A-4949-BE73-3C01F2229674}"/>
              </a:ext>
            </a:extLst>
          </xdr:cNvPr>
          <xdr:cNvSpPr>
            <a:spLocks noChangeArrowheads="1"/>
          </xdr:cNvSpPr>
        </xdr:nvSpPr>
        <xdr:spPr bwMode="auto">
          <a:xfrm>
            <a:off x="8936" y="295"/>
            <a:ext cx="2814" cy="312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8608" name="Picture 7">
            <a:extLst>
              <a:ext uri="{FF2B5EF4-FFF2-40B4-BE49-F238E27FC236}">
                <a16:creationId xmlns:a16="http://schemas.microsoft.com/office/drawing/2014/main" id="{187183BF-8C7E-493D-8585-02A189A7473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" y="96"/>
            <a:ext cx="1150" cy="104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0" name="Rectangle 9">
            <a:extLst>
              <a:ext uri="{FF2B5EF4-FFF2-40B4-BE49-F238E27FC236}">
                <a16:creationId xmlns:a16="http://schemas.microsoft.com/office/drawing/2014/main" id="{A00BF897-5AB8-4A8B-9DD4-18A41B47303C}"/>
              </a:ext>
            </a:extLst>
          </xdr:cNvPr>
          <xdr:cNvSpPr>
            <a:spLocks noChangeArrowheads="1"/>
          </xdr:cNvSpPr>
        </xdr:nvSpPr>
        <xdr:spPr bwMode="auto">
          <a:xfrm>
            <a:off x="8936" y="902"/>
            <a:ext cx="2814" cy="328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19050</xdr:rowOff>
    </xdr:to>
    <xdr:pic>
      <xdr:nvPicPr>
        <xdr:cNvPr id="8600" name="1 Imagen">
          <a:extLst>
            <a:ext uri="{FF2B5EF4-FFF2-40B4-BE49-F238E27FC236}">
              <a16:creationId xmlns:a16="http://schemas.microsoft.com/office/drawing/2014/main" id="{EB8660DC-826F-48F5-A8B7-F3FD74F1F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8601" name="Objeto 1">
          <a:extLst>
            <a:ext uri="{FF2B5EF4-FFF2-40B4-BE49-F238E27FC236}">
              <a16:creationId xmlns:a16="http://schemas.microsoft.com/office/drawing/2014/main" id="{80ED04C6-E7A3-41B9-85CA-254C5B735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108" r="-7335" b="-1993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nicholl_s@hot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nicholl_s@hotmail.com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nicholl_s@hotmail.com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nicholl_s@hotmail.com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nicholl_s@hotmail.com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C25"/>
  <sheetViews>
    <sheetView showGridLines="0" workbookViewId="0">
      <selection activeCell="I12" sqref="I12"/>
    </sheetView>
  </sheetViews>
  <sheetFormatPr baseColWidth="10" defaultColWidth="8.83984375" defaultRowHeight="14.4" x14ac:dyDescent="0.55000000000000004"/>
  <cols>
    <col min="1" max="1" width="11.41796875" customWidth="1"/>
    <col min="2" max="2" width="13.41796875" customWidth="1"/>
    <col min="3" max="3" width="62.26171875" customWidth="1"/>
    <col min="4" max="5" width="11.41796875" customWidth="1"/>
    <col min="6" max="6" width="11.9453125" customWidth="1"/>
    <col min="7" max="256" width="11.41796875" customWidth="1"/>
  </cols>
  <sheetData>
    <row r="1" spans="2:3" ht="23.1" x14ac:dyDescent="0.85">
      <c r="B1" s="1" t="s">
        <v>3</v>
      </c>
    </row>
    <row r="3" spans="2:3" x14ac:dyDescent="0.55000000000000004">
      <c r="B3" s="207" t="s">
        <v>2</v>
      </c>
      <c r="C3" s="208"/>
    </row>
    <row r="4" spans="2:3" x14ac:dyDescent="0.55000000000000004">
      <c r="B4" s="4" t="s">
        <v>0</v>
      </c>
      <c r="C4" s="5">
        <v>6000000</v>
      </c>
    </row>
    <row r="5" spans="2:3" x14ac:dyDescent="0.55000000000000004">
      <c r="B5" s="2" t="s">
        <v>1</v>
      </c>
      <c r="C5" s="3" t="str">
        <f>CONVERTIRNUM(C4)</f>
        <v>Seis Millones Pesos 00/100</v>
      </c>
    </row>
    <row r="7" spans="2:3" x14ac:dyDescent="0.55000000000000004">
      <c r="B7" s="207" t="s">
        <v>4</v>
      </c>
      <c r="C7" s="208"/>
    </row>
    <row r="8" spans="2:3" x14ac:dyDescent="0.55000000000000004">
      <c r="B8" s="4" t="s">
        <v>0</v>
      </c>
      <c r="C8" s="5">
        <v>6000000</v>
      </c>
    </row>
    <row r="9" spans="2:3" x14ac:dyDescent="0.55000000000000004">
      <c r="B9" s="2" t="s">
        <v>1</v>
      </c>
      <c r="C9" s="3" t="str">
        <f>CONVERTIRNUM(C8, FALSE)</f>
        <v>Seis Millones Pesos 00/100</v>
      </c>
    </row>
    <row r="11" spans="2:3" x14ac:dyDescent="0.55000000000000004">
      <c r="B11" s="207" t="s">
        <v>5</v>
      </c>
      <c r="C11" s="208"/>
    </row>
    <row r="12" spans="2:3" x14ac:dyDescent="0.55000000000000004">
      <c r="B12" s="4" t="s">
        <v>0</v>
      </c>
      <c r="C12" s="5">
        <v>120.05</v>
      </c>
    </row>
    <row r="13" spans="2:3" x14ac:dyDescent="0.55000000000000004">
      <c r="B13" s="2" t="s">
        <v>1</v>
      </c>
      <c r="C13" s="3" t="str">
        <f>UPPER(CONVERTIRNUM(C12, TRUE))</f>
        <v>CIENTO VEINTE PESOS CON CINCO CENTAVOS</v>
      </c>
    </row>
    <row r="15" spans="2:3" x14ac:dyDescent="0.55000000000000004">
      <c r="B15" s="207" t="s">
        <v>6</v>
      </c>
      <c r="C15" s="208"/>
    </row>
    <row r="16" spans="2:3" x14ac:dyDescent="0.55000000000000004">
      <c r="B16" s="4" t="s">
        <v>0</v>
      </c>
      <c r="C16" s="5">
        <v>200.85</v>
      </c>
    </row>
    <row r="17" spans="2:3" x14ac:dyDescent="0.55000000000000004">
      <c r="B17" s="2" t="s">
        <v>1</v>
      </c>
      <c r="C17" s="3" t="str">
        <f>CONCATENATE("(", UPPER(CONVERTIRNUM(C16)), ")")</f>
        <v>(DOSCIENTOS PESOS 85/100)</v>
      </c>
    </row>
    <row r="19" spans="2:3" x14ac:dyDescent="0.55000000000000004">
      <c r="B19" s="207" t="s">
        <v>7</v>
      </c>
      <c r="C19" s="208"/>
    </row>
    <row r="20" spans="2:3" x14ac:dyDescent="0.55000000000000004">
      <c r="B20" s="4" t="s">
        <v>0</v>
      </c>
      <c r="C20" s="20">
        <v>5000000</v>
      </c>
    </row>
    <row r="21" spans="2:3" x14ac:dyDescent="0.55000000000000004">
      <c r="B21" s="2" t="s">
        <v>1</v>
      </c>
      <c r="C21" s="3" t="str">
        <f>CONCATENATE(UPPER(CONVERTIRNUM(C20)), " MCTE)")</f>
        <v>CINCO MILLONES PESOS 00/100 MCTE)</v>
      </c>
    </row>
    <row r="23" spans="2:3" x14ac:dyDescent="0.55000000000000004">
      <c r="B23" s="6" t="s">
        <v>8</v>
      </c>
      <c r="C23" s="6"/>
    </row>
    <row r="24" spans="2:3" x14ac:dyDescent="0.55000000000000004">
      <c r="B24" s="7" t="s">
        <v>0</v>
      </c>
      <c r="C24" s="10">
        <v>1999999999</v>
      </c>
    </row>
    <row r="25" spans="2:3" x14ac:dyDescent="0.55000000000000004">
      <c r="B25" s="9" t="s">
        <v>1</v>
      </c>
      <c r="C25" s="8" t="str">
        <f>CONVERTIRNUM(C24, TRUE)</f>
        <v>Mil Novecientos Noventa y Nueve Millones Novecientos Noventa y Nueve Mil Novecientos Noventa y Nueve Pesos Con Cero Centavos</v>
      </c>
    </row>
  </sheetData>
  <mergeCells count="5">
    <mergeCell ref="B3:C3"/>
    <mergeCell ref="B7:C7"/>
    <mergeCell ref="B11:C11"/>
    <mergeCell ref="B15:C15"/>
    <mergeCell ref="B19:C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4"/>
  <sheetViews>
    <sheetView zoomScaleSheetLayoutView="100" workbookViewId="0">
      <selection activeCell="A13" sqref="A13:M13"/>
    </sheetView>
  </sheetViews>
  <sheetFormatPr baseColWidth="10" defaultColWidth="9.15625" defaultRowHeight="12.9" x14ac:dyDescent="0.5"/>
  <cols>
    <col min="1" max="1" width="19.3671875" style="11" customWidth="1"/>
    <col min="2" max="2" width="5" style="11" customWidth="1"/>
    <col min="3" max="3" width="5.89453125" style="11" customWidth="1"/>
    <col min="4" max="4" width="12.20703125" style="11" customWidth="1"/>
    <col min="5" max="5" width="4.83984375" style="11" customWidth="1"/>
    <col min="6" max="6" width="13.15625" style="11" customWidth="1"/>
    <col min="7" max="7" width="6.578125" style="11" customWidth="1"/>
    <col min="8" max="8" width="7" style="11" customWidth="1"/>
    <col min="9" max="9" width="6.83984375" style="11" customWidth="1"/>
    <col min="10" max="10" width="6.3125" style="11" customWidth="1"/>
    <col min="11" max="11" width="6.578125" style="11" customWidth="1"/>
    <col min="12" max="12" width="5.26171875" style="11" customWidth="1"/>
    <col min="13" max="13" width="9.41796875" style="11" customWidth="1"/>
    <col min="14" max="14" width="39.41796875" style="11" customWidth="1"/>
    <col min="15" max="15" width="20.734375" style="11" customWidth="1"/>
    <col min="16" max="256" width="11.41796875" style="11" customWidth="1"/>
    <col min="257" max="16384" width="9.15625" style="11"/>
  </cols>
  <sheetData>
    <row r="1" spans="1:16" x14ac:dyDescent="0.5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 t="s">
        <v>9</v>
      </c>
      <c r="M1" s="28"/>
      <c r="N1" s="209" t="s">
        <v>50</v>
      </c>
    </row>
    <row r="2" spans="1:16" x14ac:dyDescent="0.5">
      <c r="A2" s="29"/>
      <c r="B2" s="14"/>
      <c r="C2" s="14"/>
      <c r="D2" s="14"/>
      <c r="E2" s="14"/>
      <c r="F2" s="14"/>
      <c r="G2" s="14"/>
      <c r="H2" s="14"/>
      <c r="I2" s="14"/>
      <c r="J2" s="14"/>
      <c r="K2" s="14"/>
      <c r="L2" s="14" t="s">
        <v>10</v>
      </c>
      <c r="M2" s="30"/>
      <c r="N2" s="209"/>
    </row>
    <row r="3" spans="1:16" x14ac:dyDescent="0.5">
      <c r="A3" s="29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30"/>
      <c r="N3" s="209"/>
    </row>
    <row r="4" spans="1:16" x14ac:dyDescent="0.5">
      <c r="A4" s="29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30"/>
      <c r="N4" s="209"/>
    </row>
    <row r="5" spans="1:16" x14ac:dyDescent="0.5">
      <c r="A5" s="29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30"/>
      <c r="N5" s="209"/>
    </row>
    <row r="6" spans="1:16" ht="8.25" customHeight="1" x14ac:dyDescent="0.5">
      <c r="A6" s="29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30"/>
      <c r="N6" s="209"/>
    </row>
    <row r="7" spans="1:16" x14ac:dyDescent="0.5">
      <c r="A7" s="218" t="s">
        <v>54</v>
      </c>
      <c r="B7" s="219"/>
      <c r="C7" s="219"/>
      <c r="D7" s="219"/>
      <c r="E7" s="220" t="s">
        <v>55</v>
      </c>
      <c r="F7" s="220"/>
      <c r="G7" s="220"/>
      <c r="H7" s="220"/>
      <c r="I7" s="220"/>
      <c r="J7" s="220"/>
      <c r="K7" s="220"/>
      <c r="L7" s="220"/>
      <c r="M7" s="221"/>
      <c r="N7" s="214" t="s">
        <v>43</v>
      </c>
    </row>
    <row r="8" spans="1:16" ht="15" customHeight="1" x14ac:dyDescent="0.5">
      <c r="A8" s="31" t="s">
        <v>11</v>
      </c>
      <c r="B8" s="222" t="s">
        <v>12</v>
      </c>
      <c r="C8" s="222"/>
      <c r="D8" s="222"/>
      <c r="E8" s="222"/>
      <c r="F8" s="223" t="s">
        <v>13</v>
      </c>
      <c r="G8" s="12" t="s">
        <v>14</v>
      </c>
      <c r="H8" s="12" t="s">
        <v>15</v>
      </c>
      <c r="I8" s="12" t="s">
        <v>16</v>
      </c>
      <c r="J8" s="224" t="s">
        <v>17</v>
      </c>
      <c r="K8" s="12" t="s">
        <v>14</v>
      </c>
      <c r="L8" s="12" t="s">
        <v>15</v>
      </c>
      <c r="M8" s="32" t="s">
        <v>16</v>
      </c>
      <c r="N8" s="214"/>
      <c r="P8" s="42">
        <v>9092475</v>
      </c>
    </row>
    <row r="9" spans="1:16" s="45" customFormat="1" ht="35.25" customHeight="1" x14ac:dyDescent="0.55000000000000004">
      <c r="A9" s="33">
        <v>1032363720</v>
      </c>
      <c r="B9" s="225" t="s">
        <v>59</v>
      </c>
      <c r="C9" s="225"/>
      <c r="D9" s="225"/>
      <c r="E9" s="225"/>
      <c r="F9" s="223"/>
      <c r="G9" s="43">
        <v>1</v>
      </c>
      <c r="H9" s="43">
        <v>6</v>
      </c>
      <c r="I9" s="43">
        <v>2016</v>
      </c>
      <c r="J9" s="224"/>
      <c r="K9" s="43">
        <v>30</v>
      </c>
      <c r="L9" s="43">
        <v>6</v>
      </c>
      <c r="M9" s="44">
        <v>2016</v>
      </c>
      <c r="N9" s="214"/>
    </row>
    <row r="10" spans="1:16" x14ac:dyDescent="0.5">
      <c r="A10" s="264" t="s">
        <v>56</v>
      </c>
      <c r="B10" s="265"/>
      <c r="C10" s="265"/>
      <c r="D10" s="265"/>
      <c r="E10" s="265"/>
      <c r="F10" s="265"/>
      <c r="G10" s="265"/>
      <c r="H10" s="265"/>
      <c r="I10" s="265"/>
      <c r="J10" s="265"/>
      <c r="K10" s="265"/>
      <c r="L10" s="265"/>
      <c r="M10" s="266"/>
      <c r="N10" s="214"/>
    </row>
    <row r="11" spans="1:16" x14ac:dyDescent="0.5">
      <c r="A11" s="264" t="s">
        <v>57</v>
      </c>
      <c r="B11" s="265"/>
      <c r="C11" s="265"/>
      <c r="D11" s="265"/>
      <c r="E11" s="265"/>
      <c r="F11" s="265"/>
      <c r="G11" s="265"/>
      <c r="H11" s="265"/>
      <c r="I11" s="265"/>
      <c r="J11" s="265"/>
      <c r="K11" s="265"/>
      <c r="L11" s="265"/>
      <c r="M11" s="266"/>
      <c r="N11" s="214"/>
    </row>
    <row r="12" spans="1:16" s="13" customFormat="1" ht="48" customHeight="1" x14ac:dyDescent="0.5">
      <c r="A12" s="267" t="s">
        <v>58</v>
      </c>
      <c r="B12" s="268"/>
      <c r="C12" s="268"/>
      <c r="D12" s="268"/>
      <c r="E12" s="268"/>
      <c r="F12" s="268"/>
      <c r="G12" s="268"/>
      <c r="H12" s="268"/>
      <c r="I12" s="268"/>
      <c r="J12" s="268"/>
      <c r="K12" s="268"/>
      <c r="L12" s="268"/>
      <c r="M12" s="269"/>
      <c r="N12" s="21" t="s">
        <v>44</v>
      </c>
      <c r="O12" s="11"/>
    </row>
    <row r="13" spans="1:16" ht="24" customHeight="1" x14ac:dyDescent="0.5">
      <c r="A13" s="210" t="s">
        <v>53</v>
      </c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2"/>
      <c r="N13" s="213" t="s">
        <v>51</v>
      </c>
    </row>
    <row r="14" spans="1:16" ht="12.75" customHeight="1" x14ac:dyDescent="0.5">
      <c r="A14" s="270" t="s">
        <v>18</v>
      </c>
      <c r="B14" s="271"/>
      <c r="C14" s="271"/>
      <c r="D14" s="271"/>
      <c r="E14" s="271"/>
      <c r="F14" s="271"/>
      <c r="G14" s="271"/>
      <c r="H14" s="271"/>
      <c r="I14" s="271"/>
      <c r="J14" s="271"/>
      <c r="K14" s="271"/>
      <c r="L14" s="271"/>
      <c r="M14" s="272"/>
      <c r="N14" s="213"/>
    </row>
    <row r="15" spans="1:16" ht="42" customHeight="1" x14ac:dyDescent="0.5">
      <c r="A15" s="273" t="s">
        <v>19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5"/>
      <c r="N15" s="213"/>
    </row>
    <row r="16" spans="1:16" ht="42" customHeight="1" x14ac:dyDescent="0.5">
      <c r="A16" s="276" t="s">
        <v>20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8"/>
      <c r="N16" s="213"/>
    </row>
    <row r="17" spans="1:16" ht="13.5" customHeight="1" thickBot="1" x14ac:dyDescent="0.55000000000000004">
      <c r="A17" s="279"/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1"/>
      <c r="N17" s="22"/>
    </row>
    <row r="18" spans="1:16" ht="13.5" customHeight="1" thickTop="1" x14ac:dyDescent="0.5">
      <c r="A18" s="282" t="s">
        <v>21</v>
      </c>
      <c r="B18" s="283"/>
      <c r="C18" s="283"/>
      <c r="D18" s="283"/>
      <c r="E18" s="283"/>
      <c r="F18" s="283"/>
      <c r="G18" s="283"/>
      <c r="H18" s="283"/>
      <c r="I18" s="283"/>
      <c r="J18" s="283"/>
      <c r="K18" s="283"/>
      <c r="L18" s="283"/>
      <c r="M18" s="284"/>
      <c r="N18" s="22"/>
    </row>
    <row r="19" spans="1:16" ht="31.5" customHeight="1" x14ac:dyDescent="0.5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17"/>
      <c r="N19" s="214" t="s">
        <v>45</v>
      </c>
    </row>
    <row r="20" spans="1:16" ht="14.25" customHeight="1" x14ac:dyDescent="0.5">
      <c r="A20" s="215"/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6"/>
      <c r="M20" s="217"/>
      <c r="N20" s="214"/>
    </row>
    <row r="21" spans="1:16" hidden="1" x14ac:dyDescent="0.5">
      <c r="A21" s="215"/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6"/>
      <c r="M21" s="217"/>
      <c r="N21" s="22"/>
    </row>
    <row r="22" spans="1:16" ht="16.5" hidden="1" customHeight="1" x14ac:dyDescent="0.5">
      <c r="A22" s="215"/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7"/>
      <c r="N22" s="22"/>
    </row>
    <row r="23" spans="1:16" ht="12.75" hidden="1" customHeight="1" x14ac:dyDescent="0.5">
      <c r="A23" s="215"/>
      <c r="B23" s="216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7"/>
      <c r="N23" s="22"/>
    </row>
    <row r="24" spans="1:16" ht="49.5" customHeight="1" x14ac:dyDescent="0.5">
      <c r="A24" s="258" t="s">
        <v>22</v>
      </c>
      <c r="B24" s="259"/>
      <c r="C24" s="259"/>
      <c r="D24" s="259"/>
      <c r="E24" s="259"/>
      <c r="F24" s="259"/>
      <c r="G24" s="259"/>
      <c r="H24" s="259"/>
      <c r="I24" s="259"/>
      <c r="J24" s="259"/>
      <c r="K24" s="259"/>
      <c r="L24" s="259"/>
      <c r="M24" s="260"/>
      <c r="N24" s="22"/>
    </row>
    <row r="25" spans="1:16" ht="61.5" customHeight="1" x14ac:dyDescent="0.5">
      <c r="A25" s="261" t="s">
        <v>41</v>
      </c>
      <c r="B25" s="262"/>
      <c r="C25" s="262"/>
      <c r="D25" s="262"/>
      <c r="E25" s="262"/>
      <c r="F25" s="262"/>
      <c r="G25" s="262"/>
      <c r="H25" s="262"/>
      <c r="I25" s="262"/>
      <c r="J25" s="262"/>
      <c r="K25" s="262"/>
      <c r="L25" s="262"/>
      <c r="M25" s="263"/>
      <c r="N25" s="22"/>
    </row>
    <row r="26" spans="1:16" ht="20.25" customHeight="1" x14ac:dyDescent="0.5">
      <c r="A26" s="34" t="s">
        <v>23</v>
      </c>
      <c r="B26" s="254" t="s">
        <v>24</v>
      </c>
      <c r="C26" s="254"/>
      <c r="D26" s="254"/>
      <c r="E26" s="254"/>
      <c r="F26" s="254" t="s">
        <v>25</v>
      </c>
      <c r="G26" s="254"/>
      <c r="H26" s="254"/>
      <c r="I26" s="254"/>
      <c r="J26" s="254"/>
      <c r="K26" s="254"/>
      <c r="L26" s="254"/>
      <c r="M26" s="256"/>
      <c r="N26" s="22"/>
      <c r="P26" s="11">
        <f>9240000+2310000</f>
        <v>11550000</v>
      </c>
    </row>
    <row r="27" spans="1:16" ht="38.25" customHeight="1" x14ac:dyDescent="0.5">
      <c r="A27" s="35" t="s">
        <v>26</v>
      </c>
      <c r="B27" s="234">
        <v>13860000</v>
      </c>
      <c r="C27" s="234"/>
      <c r="D27" s="234"/>
      <c r="E27" s="234"/>
      <c r="F27" s="235" t="str">
        <f>CONCATENATE(UPPER(CONVERTIRNUM(B27,TRUE)),"( MCTE )")</f>
        <v>TRECE MILLONES OCHOCIENTOS SESENTA MIL PESOS CON CERO CENTAVOS( MCTE )</v>
      </c>
      <c r="G27" s="236" t="str">
        <f t="shared" ref="G27:M31" si="0">CONCATENATE(UPPER(CONVERTIRNUM(G26,TRUE)), " MCTE)")</f>
        <v>CERO PESOS CON CERO CENTAVOS MCTE)</v>
      </c>
      <c r="H27" s="236" t="str">
        <f t="shared" si="0"/>
        <v>CERO PESOS CON CERO CENTAVOS MCTE)</v>
      </c>
      <c r="I27" s="236" t="str">
        <f t="shared" si="0"/>
        <v>CERO PESOS CON CERO CENTAVOS MCTE)</v>
      </c>
      <c r="J27" s="236" t="str">
        <f t="shared" si="0"/>
        <v>CERO PESOS CON CERO CENTAVOS MCTE)</v>
      </c>
      <c r="K27" s="236" t="str">
        <f t="shared" si="0"/>
        <v>CERO PESOS CON CERO CENTAVOS MCTE)</v>
      </c>
      <c r="L27" s="236" t="str">
        <f t="shared" si="0"/>
        <v>CERO PESOS CON CERO CENTAVOS MCTE)</v>
      </c>
      <c r="M27" s="237" t="str">
        <f t="shared" si="0"/>
        <v>CERO PESOS CON CERO CENTAVOS MCTE)</v>
      </c>
      <c r="N27" s="213" t="s">
        <v>47</v>
      </c>
      <c r="O27" s="11">
        <v>3109800</v>
      </c>
    </row>
    <row r="28" spans="1:16" ht="25.5" customHeight="1" x14ac:dyDescent="0.5">
      <c r="A28" s="36" t="s">
        <v>27</v>
      </c>
      <c r="B28" s="234">
        <v>13860000</v>
      </c>
      <c r="C28" s="234"/>
      <c r="D28" s="234"/>
      <c r="E28" s="234"/>
      <c r="F28" s="235" t="str">
        <f>CONCATENATE(UPPER(CONVERTIRNUM(B28,TRUE)),"( MCTE )")</f>
        <v>TRECE MILLONES OCHOCIENTOS SESENTA MIL PESOS CON CERO CENTAVOS( MCTE )</v>
      </c>
      <c r="G28" s="236" t="e">
        <f t="shared" si="0"/>
        <v>#VALUE!</v>
      </c>
      <c r="H28" s="236" t="e">
        <f t="shared" si="0"/>
        <v>#VALUE!</v>
      </c>
      <c r="I28" s="236" t="e">
        <f t="shared" si="0"/>
        <v>#VALUE!</v>
      </c>
      <c r="J28" s="236" t="e">
        <f t="shared" si="0"/>
        <v>#VALUE!</v>
      </c>
      <c r="K28" s="236" t="e">
        <f t="shared" si="0"/>
        <v>#VALUE!</v>
      </c>
      <c r="L28" s="236" t="e">
        <f t="shared" si="0"/>
        <v>#VALUE!</v>
      </c>
      <c r="M28" s="237" t="e">
        <f t="shared" si="0"/>
        <v>#VALUE!</v>
      </c>
      <c r="N28" s="213"/>
    </row>
    <row r="29" spans="1:16" ht="25.5" customHeight="1" x14ac:dyDescent="0.5">
      <c r="A29" s="35" t="s">
        <v>28</v>
      </c>
      <c r="B29" s="234">
        <v>2310000</v>
      </c>
      <c r="C29" s="234"/>
      <c r="D29" s="234"/>
      <c r="E29" s="234"/>
      <c r="F29" s="235" t="str">
        <f>CONCATENATE(UPPER(CONVERTIRNUM(B29,TRUE)),"( MCTE )")</f>
        <v>DOS MILLONES TRESCIENTOS DIEZ MIL PESOS CON CERO CENTAVOS( MCTE )</v>
      </c>
      <c r="G29" s="236" t="e">
        <f t="shared" si="0"/>
        <v>#VALUE!</v>
      </c>
      <c r="H29" s="236" t="e">
        <f t="shared" si="0"/>
        <v>#VALUE!</v>
      </c>
      <c r="I29" s="236" t="e">
        <f t="shared" si="0"/>
        <v>#VALUE!</v>
      </c>
      <c r="J29" s="236" t="e">
        <f t="shared" si="0"/>
        <v>#VALUE!</v>
      </c>
      <c r="K29" s="236" t="e">
        <f t="shared" si="0"/>
        <v>#VALUE!</v>
      </c>
      <c r="L29" s="236" t="e">
        <f t="shared" si="0"/>
        <v>#VALUE!</v>
      </c>
      <c r="M29" s="237" t="e">
        <f t="shared" si="0"/>
        <v>#VALUE!</v>
      </c>
      <c r="N29" s="213"/>
      <c r="O29" s="46">
        <f>+B27+2310000</f>
        <v>16170000</v>
      </c>
    </row>
    <row r="30" spans="1:16" ht="25.5" customHeight="1" x14ac:dyDescent="0.5">
      <c r="A30" s="35" t="s">
        <v>29</v>
      </c>
      <c r="B30" s="234">
        <v>0</v>
      </c>
      <c r="C30" s="234"/>
      <c r="D30" s="234"/>
      <c r="E30" s="234"/>
      <c r="F30" s="235" t="str">
        <f>CONCATENATE(UPPER(CONVERTIRNUM(B30,TRUE)),"( MCTE )")</f>
        <v>CERO PESOS CON CERO CENTAVOS( MCTE )</v>
      </c>
      <c r="G30" s="236" t="e">
        <f t="shared" si="0"/>
        <v>#VALUE!</v>
      </c>
      <c r="H30" s="236" t="e">
        <f t="shared" si="0"/>
        <v>#VALUE!</v>
      </c>
      <c r="I30" s="236" t="e">
        <f t="shared" si="0"/>
        <v>#VALUE!</v>
      </c>
      <c r="J30" s="236" t="e">
        <f t="shared" si="0"/>
        <v>#VALUE!</v>
      </c>
      <c r="K30" s="236" t="e">
        <f t="shared" si="0"/>
        <v>#VALUE!</v>
      </c>
      <c r="L30" s="236" t="e">
        <f t="shared" si="0"/>
        <v>#VALUE!</v>
      </c>
      <c r="M30" s="237" t="e">
        <f t="shared" si="0"/>
        <v>#VALUE!</v>
      </c>
      <c r="N30" s="213"/>
    </row>
    <row r="31" spans="1:16" x14ac:dyDescent="0.5">
      <c r="A31" s="35" t="s">
        <v>30</v>
      </c>
      <c r="B31" s="234">
        <f>+B27-B28</f>
        <v>0</v>
      </c>
      <c r="C31" s="234"/>
      <c r="D31" s="234"/>
      <c r="E31" s="234"/>
      <c r="F31" s="235" t="str">
        <f>CONCATENATE(UPPER(CONVERTIRNUM(B31,TRUE)),"( MCTE )")</f>
        <v>CERO PESOS CON CERO CENTAVOS( MCTE )</v>
      </c>
      <c r="G31" s="236" t="e">
        <f t="shared" si="0"/>
        <v>#VALUE!</v>
      </c>
      <c r="H31" s="236" t="e">
        <f t="shared" si="0"/>
        <v>#VALUE!</v>
      </c>
      <c r="I31" s="236" t="e">
        <f t="shared" si="0"/>
        <v>#VALUE!</v>
      </c>
      <c r="J31" s="236" t="e">
        <f t="shared" si="0"/>
        <v>#VALUE!</v>
      </c>
      <c r="K31" s="236" t="e">
        <f t="shared" si="0"/>
        <v>#VALUE!</v>
      </c>
      <c r="L31" s="236" t="e">
        <f t="shared" si="0"/>
        <v>#VALUE!</v>
      </c>
      <c r="M31" s="237" t="e">
        <f t="shared" si="0"/>
        <v>#VALUE!</v>
      </c>
      <c r="N31" s="213"/>
    </row>
    <row r="32" spans="1:16" ht="25.8" x14ac:dyDescent="0.85">
      <c r="A32" s="35" t="s">
        <v>31</v>
      </c>
      <c r="B32" s="244">
        <f>+(B28*100)/B27</f>
        <v>100</v>
      </c>
      <c r="C32" s="244"/>
      <c r="D32" s="244"/>
      <c r="E32" s="244"/>
      <c r="F32" s="245" t="s">
        <v>65</v>
      </c>
      <c r="G32" s="245"/>
      <c r="H32" s="245"/>
      <c r="I32" s="245"/>
      <c r="J32" s="245"/>
      <c r="K32" s="245"/>
      <c r="L32" s="245"/>
      <c r="M32" s="246"/>
      <c r="N32" s="23" t="s">
        <v>52</v>
      </c>
    </row>
    <row r="33" spans="1:14" x14ac:dyDescent="0.5">
      <c r="A33" s="37"/>
      <c r="B33" s="15"/>
      <c r="C33" s="15"/>
      <c r="D33" s="16"/>
      <c r="E33" s="16"/>
      <c r="F33" s="17"/>
      <c r="G33" s="17"/>
      <c r="H33" s="17"/>
      <c r="I33" s="17"/>
      <c r="J33" s="17"/>
      <c r="K33" s="17"/>
      <c r="L33" s="17"/>
      <c r="M33" s="38"/>
      <c r="N33" s="238"/>
    </row>
    <row r="34" spans="1:14" ht="15" customHeight="1" x14ac:dyDescent="0.5">
      <c r="A34" s="247" t="s">
        <v>32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9"/>
      <c r="N34" s="239"/>
    </row>
    <row r="35" spans="1:14" ht="4.5" customHeight="1" x14ac:dyDescent="0.5">
      <c r="A35" s="247"/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9"/>
      <c r="N35" s="239"/>
    </row>
    <row r="36" spans="1:14" ht="12.75" customHeight="1" x14ac:dyDescent="0.5">
      <c r="A36" s="250" t="s">
        <v>42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2"/>
      <c r="N36" s="239"/>
    </row>
    <row r="37" spans="1:14" ht="30.75" customHeight="1" x14ac:dyDescent="0.5">
      <c r="A37" s="250"/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2"/>
      <c r="N37" s="240"/>
    </row>
    <row r="38" spans="1:14" ht="12.75" customHeight="1" x14ac:dyDescent="0.5">
      <c r="A38" s="39" t="s">
        <v>33</v>
      </c>
      <c r="B38" s="253" t="s">
        <v>34</v>
      </c>
      <c r="C38" s="253"/>
      <c r="D38" s="253"/>
      <c r="E38" s="253"/>
      <c r="F38" s="18" t="s">
        <v>35</v>
      </c>
      <c r="G38" s="254" t="s">
        <v>36</v>
      </c>
      <c r="H38" s="254"/>
      <c r="I38" s="254" t="s">
        <v>37</v>
      </c>
      <c r="J38" s="254"/>
      <c r="K38" s="255" t="s">
        <v>38</v>
      </c>
      <c r="L38" s="255"/>
      <c r="M38" s="256"/>
      <c r="N38" s="22"/>
    </row>
    <row r="39" spans="1:14" ht="37.5" customHeight="1" x14ac:dyDescent="0.85">
      <c r="A39" s="40">
        <v>8840125941</v>
      </c>
      <c r="B39" s="227">
        <v>2310000</v>
      </c>
      <c r="C39" s="227"/>
      <c r="D39" s="227"/>
      <c r="E39" s="227"/>
      <c r="F39" s="19">
        <f>IF(B39&lt;=(1723650),(689450),(B39*0.4))</f>
        <v>924000</v>
      </c>
      <c r="G39" s="228">
        <f>(F39*12.5)/100</f>
        <v>115500</v>
      </c>
      <c r="H39" s="228"/>
      <c r="I39" s="228">
        <f>(F39*16)/100</f>
        <v>147840</v>
      </c>
      <c r="J39" s="228"/>
      <c r="K39" s="229">
        <f>+I39+G39</f>
        <v>263340</v>
      </c>
      <c r="L39" s="229"/>
      <c r="M39" s="230"/>
      <c r="N39" s="24" t="s">
        <v>46</v>
      </c>
    </row>
    <row r="40" spans="1:14" ht="27" customHeight="1" x14ac:dyDescent="0.5">
      <c r="A40" s="231" t="s">
        <v>66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3"/>
      <c r="N40" s="226" t="s">
        <v>48</v>
      </c>
    </row>
    <row r="41" spans="1:14" ht="24" customHeight="1" x14ac:dyDescent="0.5">
      <c r="A41" s="29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30"/>
      <c r="N41" s="226"/>
    </row>
    <row r="42" spans="1:14" ht="12.75" customHeight="1" x14ac:dyDescent="0.5">
      <c r="A42" s="29" t="s">
        <v>39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30"/>
      <c r="N42" s="226"/>
    </row>
    <row r="43" spans="1:14" ht="14.4" x14ac:dyDescent="0.55000000000000004">
      <c r="A43" s="29"/>
      <c r="B43" s="257" t="s">
        <v>60</v>
      </c>
      <c r="C43" s="257"/>
      <c r="D43" s="257"/>
      <c r="E43" s="257"/>
      <c r="F43" s="257"/>
      <c r="G43" s="257"/>
      <c r="H43" s="257"/>
      <c r="I43" s="257"/>
      <c r="J43" s="257"/>
      <c r="K43" s="41"/>
      <c r="L43" s="14"/>
      <c r="M43" s="30"/>
      <c r="N43" s="226"/>
    </row>
    <row r="44" spans="1:14" ht="18.600000000000001" thickBot="1" x14ac:dyDescent="0.55000000000000004">
      <c r="A44" s="241" t="s">
        <v>40</v>
      </c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3"/>
      <c r="N44" s="25" t="s">
        <v>49</v>
      </c>
    </row>
  </sheetData>
  <mergeCells count="53">
    <mergeCell ref="A24:M24"/>
    <mergeCell ref="A25:M25"/>
    <mergeCell ref="A10:M10"/>
    <mergeCell ref="A11:M11"/>
    <mergeCell ref="A12:M12"/>
    <mergeCell ref="A14:M14"/>
    <mergeCell ref="A15:M15"/>
    <mergeCell ref="A16:M16"/>
    <mergeCell ref="A17:M17"/>
    <mergeCell ref="A18:M18"/>
    <mergeCell ref="B26:E26"/>
    <mergeCell ref="F26:M26"/>
    <mergeCell ref="B27:E27"/>
    <mergeCell ref="F27:M27"/>
    <mergeCell ref="B28:E28"/>
    <mergeCell ref="F28:M28"/>
    <mergeCell ref="A44:M44"/>
    <mergeCell ref="B32:E32"/>
    <mergeCell ref="F32:M32"/>
    <mergeCell ref="A34:M34"/>
    <mergeCell ref="A35:M35"/>
    <mergeCell ref="A36:M37"/>
    <mergeCell ref="B38:E38"/>
    <mergeCell ref="G38:H38"/>
    <mergeCell ref="I38:J38"/>
    <mergeCell ref="K38:M38"/>
    <mergeCell ref="B43:J43"/>
    <mergeCell ref="N27:N31"/>
    <mergeCell ref="N40:N43"/>
    <mergeCell ref="B39:E39"/>
    <mergeCell ref="G39:H39"/>
    <mergeCell ref="I39:J39"/>
    <mergeCell ref="K39:M39"/>
    <mergeCell ref="A40:M40"/>
    <mergeCell ref="B29:E29"/>
    <mergeCell ref="F29:M29"/>
    <mergeCell ref="B30:E30"/>
    <mergeCell ref="F30:M30"/>
    <mergeCell ref="B31:E31"/>
    <mergeCell ref="F31:M31"/>
    <mergeCell ref="N33:N37"/>
    <mergeCell ref="N1:N6"/>
    <mergeCell ref="A13:M13"/>
    <mergeCell ref="N13:N16"/>
    <mergeCell ref="N7:N11"/>
    <mergeCell ref="N19:N20"/>
    <mergeCell ref="A19:M23"/>
    <mergeCell ref="A7:D7"/>
    <mergeCell ref="E7:M7"/>
    <mergeCell ref="B8:E8"/>
    <mergeCell ref="F8:F9"/>
    <mergeCell ref="J8:J9"/>
    <mergeCell ref="B9:E9"/>
  </mergeCells>
  <printOptions horizontalCentered="1"/>
  <pageMargins left="0.70866141732283472" right="0.70866141732283472" top="0.74803149606299213" bottom="0.74803149606299213" header="0.51181102362204722" footer="0.51181102362204722"/>
  <pageSetup scale="75" firstPageNumber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49"/>
  <sheetViews>
    <sheetView topLeftCell="A32" zoomScale="68" zoomScaleSheetLayoutView="68" workbookViewId="0">
      <selection activeCell="A41" sqref="A41:B41"/>
    </sheetView>
  </sheetViews>
  <sheetFormatPr baseColWidth="10" defaultColWidth="11.41796875" defaultRowHeight="12.9" x14ac:dyDescent="0.5"/>
  <cols>
    <col min="1" max="1" width="16.9453125" style="11" customWidth="1"/>
    <col min="2" max="2" width="15.578125" style="11" customWidth="1"/>
    <col min="3" max="3" width="12.5234375" style="11" customWidth="1"/>
    <col min="4" max="4" width="9.26171875" style="11" customWidth="1"/>
    <col min="5" max="5" width="8.734375" style="11" customWidth="1"/>
    <col min="6" max="6" width="6.83984375" style="11" customWidth="1"/>
    <col min="7" max="7" width="7.5234375" style="11" customWidth="1"/>
    <col min="8" max="8" width="11.41796875" style="11" customWidth="1"/>
    <col min="9" max="9" width="9.7890625" style="11" customWidth="1"/>
    <col min="10" max="10" width="10.20703125" style="11" customWidth="1"/>
    <col min="11" max="11" width="13.734375" style="11" customWidth="1"/>
    <col min="12" max="14" width="8.20703125" style="11" customWidth="1"/>
    <col min="15" max="15" width="13.41796875" style="11" customWidth="1"/>
    <col min="16" max="16" width="20.734375" style="11" hidden="1" customWidth="1"/>
    <col min="17" max="23" width="9.15625" style="11" hidden="1" customWidth="1"/>
    <col min="24" max="25" width="0" style="11" hidden="1" customWidth="1"/>
    <col min="26" max="26" width="9.7890625" style="11" bestFit="1" customWidth="1"/>
    <col min="27" max="16384" width="11.41796875" style="11"/>
  </cols>
  <sheetData>
    <row r="1" spans="1:25" ht="22.5" customHeight="1" x14ac:dyDescent="0.5">
      <c r="A1" s="301"/>
      <c r="B1" s="301"/>
      <c r="C1" s="302" t="s">
        <v>134</v>
      </c>
      <c r="D1" s="302"/>
      <c r="E1" s="302"/>
      <c r="F1" s="302"/>
      <c r="G1" s="302"/>
      <c r="H1" s="302"/>
      <c r="I1" s="302"/>
      <c r="J1" s="79" t="s">
        <v>138</v>
      </c>
      <c r="K1" s="80">
        <v>1</v>
      </c>
      <c r="L1" s="301"/>
      <c r="M1" s="301"/>
      <c r="N1" s="301"/>
    </row>
    <row r="2" spans="1:25" ht="28.5" customHeight="1" x14ac:dyDescent="0.5">
      <c r="A2" s="301"/>
      <c r="B2" s="301"/>
      <c r="C2" s="302"/>
      <c r="D2" s="302"/>
      <c r="E2" s="302"/>
      <c r="F2" s="302"/>
      <c r="G2" s="302"/>
      <c r="H2" s="302"/>
      <c r="I2" s="302"/>
      <c r="J2" s="79" t="s">
        <v>139</v>
      </c>
      <c r="K2" s="81">
        <v>42683</v>
      </c>
      <c r="L2" s="301"/>
      <c r="M2" s="301"/>
      <c r="N2" s="301"/>
      <c r="R2" s="11" t="s">
        <v>113</v>
      </c>
      <c r="S2" s="11" t="s">
        <v>136</v>
      </c>
      <c r="V2" s="11" t="s">
        <v>142</v>
      </c>
      <c r="Y2" s="11" t="s">
        <v>144</v>
      </c>
    </row>
    <row r="3" spans="1:25" ht="22.5" customHeight="1" x14ac:dyDescent="0.5">
      <c r="A3" s="301"/>
      <c r="B3" s="301"/>
      <c r="C3" s="302"/>
      <c r="D3" s="302"/>
      <c r="E3" s="302"/>
      <c r="F3" s="302"/>
      <c r="G3" s="302"/>
      <c r="H3" s="302"/>
      <c r="I3" s="302"/>
      <c r="J3" s="79" t="s">
        <v>140</v>
      </c>
      <c r="K3" s="80" t="s">
        <v>141</v>
      </c>
      <c r="L3" s="301"/>
      <c r="M3" s="301"/>
      <c r="N3" s="301"/>
      <c r="R3" s="11" t="s">
        <v>135</v>
      </c>
      <c r="S3" s="11" t="s">
        <v>137</v>
      </c>
      <c r="V3" s="11" t="s">
        <v>143</v>
      </c>
      <c r="Y3" s="11" t="s">
        <v>145</v>
      </c>
    </row>
    <row r="4" spans="1:25" ht="13.2" thickBot="1" x14ac:dyDescent="0.55000000000000004">
      <c r="A4" s="78"/>
      <c r="B4" s="78"/>
      <c r="C4" s="78"/>
      <c r="H4" s="78"/>
      <c r="I4" s="78"/>
      <c r="K4" s="78"/>
      <c r="L4" s="78"/>
      <c r="M4" s="78"/>
      <c r="N4" s="78"/>
      <c r="V4" s="11" t="s">
        <v>126</v>
      </c>
      <c r="Y4" s="11" t="s">
        <v>146</v>
      </c>
    </row>
    <row r="5" spans="1:25" s="45" customFormat="1" ht="22.5" customHeight="1" thickBot="1" x14ac:dyDescent="0.6">
      <c r="A5" s="313" t="s">
        <v>75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5"/>
      <c r="O5" s="51"/>
      <c r="T5" s="45">
        <v>0</v>
      </c>
      <c r="Y5" s="45" t="s">
        <v>147</v>
      </c>
    </row>
    <row r="6" spans="1:25" s="45" customFormat="1" ht="27.75" customHeight="1" thickBot="1" x14ac:dyDescent="0.6">
      <c r="A6" s="311" t="s">
        <v>74</v>
      </c>
      <c r="B6" s="312"/>
      <c r="C6" s="312"/>
      <c r="D6" s="316"/>
      <c r="E6" s="319" t="s">
        <v>161</v>
      </c>
      <c r="F6" s="320"/>
      <c r="G6" s="320"/>
      <c r="H6" s="320"/>
      <c r="I6" s="320"/>
      <c r="J6" s="320"/>
      <c r="K6" s="320"/>
      <c r="L6" s="320"/>
      <c r="M6" s="320"/>
      <c r="N6" s="321"/>
      <c r="O6" s="50"/>
      <c r="T6" s="45">
        <v>1</v>
      </c>
      <c r="Y6" s="45" t="s">
        <v>148</v>
      </c>
    </row>
    <row r="7" spans="1:25" s="45" customFormat="1" ht="25.5" customHeight="1" thickBot="1" x14ac:dyDescent="0.6">
      <c r="A7" s="311" t="s">
        <v>76</v>
      </c>
      <c r="B7" s="312"/>
      <c r="C7" s="312"/>
      <c r="D7" s="312"/>
      <c r="E7" s="82" t="s">
        <v>77</v>
      </c>
      <c r="F7" s="83" t="s">
        <v>154</v>
      </c>
      <c r="G7" s="84" t="s">
        <v>78</v>
      </c>
      <c r="H7" s="85"/>
      <c r="I7" s="317" t="s">
        <v>79</v>
      </c>
      <c r="J7" s="318"/>
      <c r="K7" s="322">
        <v>53118487</v>
      </c>
      <c r="L7" s="323"/>
      <c r="M7" s="323"/>
      <c r="N7" s="324"/>
      <c r="O7" s="52"/>
      <c r="T7" s="45">
        <v>2</v>
      </c>
    </row>
    <row r="8" spans="1:25" s="45" customFormat="1" ht="29.25" customHeight="1" thickBot="1" x14ac:dyDescent="0.6">
      <c r="A8" s="311" t="s">
        <v>92</v>
      </c>
      <c r="B8" s="312"/>
      <c r="C8" s="312"/>
      <c r="D8" s="312"/>
      <c r="E8" s="308" t="s">
        <v>162</v>
      </c>
      <c r="F8" s="309"/>
      <c r="G8" s="309"/>
      <c r="H8" s="310"/>
      <c r="I8" s="317" t="s">
        <v>96</v>
      </c>
      <c r="J8" s="318"/>
      <c r="K8" s="319">
        <v>3138544966</v>
      </c>
      <c r="L8" s="320"/>
      <c r="M8" s="320"/>
      <c r="N8" s="321"/>
      <c r="O8" s="50"/>
      <c r="T8" s="45">
        <v>3</v>
      </c>
    </row>
    <row r="9" spans="1:25" s="45" customFormat="1" ht="26.25" customHeight="1" thickBot="1" x14ac:dyDescent="0.6">
      <c r="A9" s="311" t="s">
        <v>93</v>
      </c>
      <c r="B9" s="312"/>
      <c r="C9" s="312"/>
      <c r="D9" s="312"/>
      <c r="E9" s="312"/>
      <c r="F9" s="312"/>
      <c r="G9" s="312"/>
      <c r="H9" s="312"/>
      <c r="I9" s="317" t="s">
        <v>158</v>
      </c>
      <c r="J9" s="359"/>
      <c r="K9" s="359"/>
      <c r="L9" s="359"/>
      <c r="M9" s="359"/>
      <c r="N9" s="318"/>
      <c r="O9" s="53"/>
      <c r="T9" s="45">
        <v>4</v>
      </c>
    </row>
    <row r="10" spans="1:25" s="107" customFormat="1" ht="32.25" customHeight="1" thickBot="1" x14ac:dyDescent="0.6">
      <c r="A10" s="339" t="s">
        <v>94</v>
      </c>
      <c r="B10" s="340"/>
      <c r="C10" s="360"/>
      <c r="D10" s="361"/>
      <c r="E10" s="303" t="s">
        <v>126</v>
      </c>
      <c r="F10" s="304"/>
      <c r="G10" s="304"/>
      <c r="H10" s="305"/>
      <c r="I10" s="306" t="s">
        <v>95</v>
      </c>
      <c r="J10" s="307"/>
      <c r="K10" s="303" t="s">
        <v>148</v>
      </c>
      <c r="L10" s="304"/>
      <c r="M10" s="304"/>
      <c r="N10" s="305"/>
      <c r="O10" s="106"/>
      <c r="T10" s="107">
        <v>5</v>
      </c>
    </row>
    <row r="11" spans="1:25" s="105" customFormat="1" ht="24.75" customHeight="1" x14ac:dyDescent="0.55000000000000004">
      <c r="A11" s="366" t="s">
        <v>73</v>
      </c>
      <c r="B11" s="367"/>
      <c r="C11" s="108" t="s">
        <v>150</v>
      </c>
      <c r="D11" s="109" t="s">
        <v>151</v>
      </c>
      <c r="E11" s="110" t="s">
        <v>150</v>
      </c>
      <c r="F11" s="109" t="s">
        <v>151</v>
      </c>
      <c r="G11" s="110" t="s">
        <v>150</v>
      </c>
      <c r="H11" s="109" t="s">
        <v>151</v>
      </c>
      <c r="I11" s="110" t="s">
        <v>150</v>
      </c>
      <c r="J11" s="109" t="s">
        <v>151</v>
      </c>
      <c r="K11" s="110" t="s">
        <v>152</v>
      </c>
      <c r="L11" s="109" t="s">
        <v>151</v>
      </c>
      <c r="M11" s="110" t="s">
        <v>150</v>
      </c>
      <c r="N11" s="109" t="s">
        <v>151</v>
      </c>
      <c r="O11" s="104"/>
    </row>
    <row r="12" spans="1:25" ht="24" customHeight="1" thickBot="1" x14ac:dyDescent="0.6">
      <c r="A12" s="368"/>
      <c r="B12" s="369"/>
      <c r="C12" s="113" t="s">
        <v>159</v>
      </c>
      <c r="D12" s="114">
        <v>1</v>
      </c>
      <c r="E12" s="113"/>
      <c r="F12" s="114"/>
      <c r="G12" s="113"/>
      <c r="H12" s="114"/>
      <c r="I12" s="113"/>
      <c r="J12" s="114"/>
      <c r="K12" s="113"/>
      <c r="L12" s="114"/>
      <c r="M12" s="113"/>
      <c r="N12" s="115"/>
      <c r="O12" s="55"/>
    </row>
    <row r="13" spans="1:25" ht="24" customHeight="1" thickBot="1" x14ac:dyDescent="0.6">
      <c r="A13" s="311" t="s">
        <v>118</v>
      </c>
      <c r="B13" s="316"/>
      <c r="C13" s="370" t="s">
        <v>163</v>
      </c>
      <c r="D13" s="371"/>
      <c r="E13" s="371"/>
      <c r="F13" s="371"/>
      <c r="G13" s="372"/>
      <c r="H13" s="364" t="s">
        <v>116</v>
      </c>
      <c r="I13" s="373"/>
      <c r="J13" s="373"/>
      <c r="K13" s="370" t="s">
        <v>120</v>
      </c>
      <c r="L13" s="371"/>
      <c r="M13" s="371"/>
      <c r="N13" s="372"/>
      <c r="O13" s="55"/>
    </row>
    <row r="14" spans="1:25" ht="24" customHeight="1" thickBot="1" x14ac:dyDescent="0.6">
      <c r="A14" s="87" t="s">
        <v>117</v>
      </c>
      <c r="B14" s="87"/>
      <c r="C14" s="86"/>
      <c r="D14" s="88"/>
      <c r="E14" s="362">
        <v>451570034954</v>
      </c>
      <c r="F14" s="363"/>
      <c r="G14" s="363"/>
      <c r="H14" s="363"/>
      <c r="I14" s="363"/>
      <c r="J14" s="363"/>
      <c r="K14" s="363"/>
      <c r="L14" s="364" t="s">
        <v>149</v>
      </c>
      <c r="M14" s="365"/>
      <c r="N14" s="85" t="s">
        <v>115</v>
      </c>
      <c r="O14" s="55"/>
    </row>
    <row r="15" spans="1:25" ht="16.5" customHeight="1" thickBot="1" x14ac:dyDescent="0.6">
      <c r="A15" s="89"/>
      <c r="B15" s="90"/>
      <c r="C15" s="90"/>
      <c r="D15" s="90"/>
      <c r="E15" s="91"/>
      <c r="F15" s="91"/>
      <c r="G15" s="91"/>
      <c r="H15" s="91"/>
      <c r="I15" s="91"/>
      <c r="J15" s="91"/>
      <c r="K15" s="92"/>
      <c r="L15" s="92"/>
      <c r="M15" s="92"/>
      <c r="N15" s="93"/>
      <c r="O15" s="54"/>
      <c r="P15" s="14"/>
    </row>
    <row r="16" spans="1:25" ht="18" customHeight="1" thickBot="1" x14ac:dyDescent="0.55000000000000004">
      <c r="A16" s="313" t="s">
        <v>110</v>
      </c>
      <c r="B16" s="314"/>
      <c r="C16" s="314"/>
      <c r="D16" s="351"/>
      <c r="E16" s="351"/>
      <c r="F16" s="351"/>
      <c r="G16" s="351"/>
      <c r="H16" s="351"/>
      <c r="I16" s="351"/>
      <c r="J16" s="351"/>
      <c r="K16" s="351"/>
      <c r="L16" s="351"/>
      <c r="M16" s="351"/>
      <c r="N16" s="352"/>
      <c r="O16" s="51"/>
    </row>
    <row r="17" spans="1:26" ht="27" customHeight="1" thickBot="1" x14ac:dyDescent="0.55000000000000004">
      <c r="A17" s="102" t="s">
        <v>97</v>
      </c>
      <c r="B17" s="103"/>
      <c r="C17" s="103"/>
      <c r="D17" s="393" t="s">
        <v>164</v>
      </c>
      <c r="E17" s="394"/>
      <c r="F17" s="394"/>
      <c r="G17" s="395"/>
      <c r="H17" s="311" t="s">
        <v>153</v>
      </c>
      <c r="I17" s="312"/>
      <c r="J17" s="312"/>
      <c r="K17" s="316"/>
      <c r="L17" s="411" t="s">
        <v>165</v>
      </c>
      <c r="M17" s="394"/>
      <c r="N17" s="395"/>
      <c r="O17" s="51"/>
    </row>
    <row r="18" spans="1:26" ht="27" customHeight="1" thickBot="1" x14ac:dyDescent="0.55000000000000004">
      <c r="A18" s="311" t="s">
        <v>129</v>
      </c>
      <c r="B18" s="316"/>
      <c r="C18" s="126">
        <v>804</v>
      </c>
      <c r="D18" s="116" t="s">
        <v>130</v>
      </c>
      <c r="E18" s="409">
        <v>43208</v>
      </c>
      <c r="F18" s="410"/>
      <c r="G18" s="412" t="s">
        <v>131</v>
      </c>
      <c r="H18" s="413"/>
      <c r="I18" s="413"/>
      <c r="J18" s="119"/>
      <c r="K18" s="94" t="s">
        <v>130</v>
      </c>
      <c r="L18" s="396"/>
      <c r="M18" s="397"/>
      <c r="N18" s="398"/>
      <c r="O18" s="51"/>
    </row>
    <row r="19" spans="1:26" ht="33" customHeight="1" x14ac:dyDescent="0.5">
      <c r="A19" s="389" t="s">
        <v>98</v>
      </c>
      <c r="B19" s="390"/>
      <c r="C19" s="401"/>
      <c r="D19" s="403" t="s">
        <v>156</v>
      </c>
      <c r="E19" s="404"/>
      <c r="F19" s="404"/>
      <c r="G19" s="404"/>
      <c r="H19" s="404"/>
      <c r="I19" s="404"/>
      <c r="J19" s="404"/>
      <c r="K19" s="404"/>
      <c r="L19" s="404"/>
      <c r="M19" s="404"/>
      <c r="N19" s="405"/>
      <c r="O19" s="51"/>
    </row>
    <row r="20" spans="1:26" ht="31.5" customHeight="1" thickBot="1" x14ac:dyDescent="0.55000000000000004">
      <c r="A20" s="391"/>
      <c r="B20" s="392"/>
      <c r="C20" s="402"/>
      <c r="D20" s="406"/>
      <c r="E20" s="407"/>
      <c r="F20" s="407"/>
      <c r="G20" s="407"/>
      <c r="H20" s="407"/>
      <c r="I20" s="407"/>
      <c r="J20" s="407"/>
      <c r="K20" s="407"/>
      <c r="L20" s="407"/>
      <c r="M20" s="407"/>
      <c r="N20" s="408"/>
      <c r="O20" s="50"/>
    </row>
    <row r="21" spans="1:26" ht="23.25" customHeight="1" thickBot="1" x14ac:dyDescent="0.55000000000000004">
      <c r="A21" s="389" t="s">
        <v>99</v>
      </c>
      <c r="B21" s="390"/>
      <c r="C21" s="390"/>
      <c r="D21" s="390"/>
      <c r="E21" s="390"/>
      <c r="F21" s="350" t="s">
        <v>80</v>
      </c>
      <c r="G21" s="352"/>
      <c r="H21" s="82" t="s">
        <v>82</v>
      </c>
      <c r="I21" s="82" t="s">
        <v>83</v>
      </c>
      <c r="J21" s="82" t="s">
        <v>84</v>
      </c>
      <c r="K21" s="399" t="s">
        <v>81</v>
      </c>
      <c r="L21" s="82" t="s">
        <v>82</v>
      </c>
      <c r="M21" s="82" t="s">
        <v>83</v>
      </c>
      <c r="N21" s="82" t="s">
        <v>84</v>
      </c>
      <c r="O21" s="51"/>
    </row>
    <row r="22" spans="1:26" ht="22.5" customHeight="1" thickBot="1" x14ac:dyDescent="0.6">
      <c r="A22" s="391"/>
      <c r="B22" s="392"/>
      <c r="C22" s="392"/>
      <c r="D22" s="392"/>
      <c r="E22" s="392"/>
      <c r="F22" s="353"/>
      <c r="G22" s="355"/>
      <c r="H22" s="95">
        <v>17</v>
      </c>
      <c r="I22" s="95">
        <v>5</v>
      </c>
      <c r="J22" s="95">
        <v>2018</v>
      </c>
      <c r="K22" s="400"/>
      <c r="L22" s="95">
        <v>30</v>
      </c>
      <c r="M22" s="95">
        <v>5</v>
      </c>
      <c r="N22" s="95">
        <v>2018</v>
      </c>
      <c r="O22" s="49"/>
      <c r="R22" s="14"/>
    </row>
    <row r="23" spans="1:26" ht="24" customHeight="1" thickBot="1" x14ac:dyDescent="0.6">
      <c r="A23" s="311" t="s">
        <v>100</v>
      </c>
      <c r="B23" s="312"/>
      <c r="C23" s="312"/>
      <c r="D23" s="312"/>
      <c r="E23" s="312"/>
      <c r="F23" s="312"/>
      <c r="G23" s="316"/>
      <c r="H23" s="377">
        <v>3070655</v>
      </c>
      <c r="I23" s="378"/>
      <c r="J23" s="378"/>
      <c r="K23" s="378"/>
      <c r="L23" s="378"/>
      <c r="M23" s="378"/>
      <c r="N23" s="379"/>
      <c r="O23" s="55"/>
    </row>
    <row r="24" spans="1:26" ht="24" customHeight="1" thickBot="1" x14ac:dyDescent="0.6">
      <c r="A24" s="311" t="s">
        <v>122</v>
      </c>
      <c r="B24" s="316"/>
      <c r="C24" s="386" t="s">
        <v>126</v>
      </c>
      <c r="D24" s="387"/>
      <c r="E24" s="388"/>
      <c r="F24" s="317" t="s">
        <v>127</v>
      </c>
      <c r="G24" s="359"/>
      <c r="H24" s="359"/>
      <c r="I24" s="359"/>
      <c r="J24" s="318"/>
      <c r="K24" s="377">
        <v>0</v>
      </c>
      <c r="L24" s="378"/>
      <c r="M24" s="378"/>
      <c r="N24" s="379"/>
      <c r="O24" s="55"/>
    </row>
    <row r="25" spans="1:26" ht="54.75" customHeight="1" thickBot="1" x14ac:dyDescent="0.55000000000000004">
      <c r="A25" s="383" t="s">
        <v>132</v>
      </c>
      <c r="B25" s="384"/>
      <c r="C25" s="384"/>
      <c r="D25" s="384"/>
      <c r="E25" s="384"/>
      <c r="F25" s="384"/>
      <c r="G25" s="384"/>
      <c r="H25" s="384"/>
      <c r="I25" s="384"/>
      <c r="J25" s="384"/>
      <c r="K25" s="384"/>
      <c r="L25" s="384"/>
      <c r="M25" s="384"/>
      <c r="N25" s="385"/>
      <c r="O25" s="56"/>
    </row>
    <row r="26" spans="1:26" ht="18" customHeight="1" thickBot="1" x14ac:dyDescent="0.55000000000000004">
      <c r="A26" s="74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6"/>
      <c r="O26" s="56"/>
    </row>
    <row r="27" spans="1:26" ht="19.5" customHeight="1" thickBot="1" x14ac:dyDescent="0.55000000000000004">
      <c r="A27" s="380" t="s">
        <v>106</v>
      </c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2"/>
      <c r="O27" s="57"/>
    </row>
    <row r="28" spans="1:26" ht="19.5" customHeight="1" thickBot="1" x14ac:dyDescent="0.55000000000000004">
      <c r="A28" s="313" t="s">
        <v>91</v>
      </c>
      <c r="B28" s="314"/>
      <c r="C28" s="314"/>
      <c r="D28" s="314"/>
      <c r="E28" s="314"/>
      <c r="F28" s="314"/>
      <c r="G28" s="314"/>
      <c r="H28" s="314"/>
      <c r="I28" s="315"/>
      <c r="J28" s="313" t="s">
        <v>107</v>
      </c>
      <c r="K28" s="314"/>
      <c r="L28" s="314"/>
      <c r="M28" s="314"/>
      <c r="N28" s="315"/>
      <c r="O28" s="51"/>
    </row>
    <row r="29" spans="1:26" ht="19.5" customHeight="1" thickBot="1" x14ac:dyDescent="0.55000000000000004">
      <c r="A29" s="339" t="s">
        <v>108</v>
      </c>
      <c r="B29" s="340"/>
      <c r="C29" s="340"/>
      <c r="D29" s="340"/>
      <c r="E29" s="340"/>
      <c r="F29" s="340"/>
      <c r="G29" s="340"/>
      <c r="H29" s="340"/>
      <c r="I29" s="341"/>
      <c r="J29" s="374">
        <v>1535328</v>
      </c>
      <c r="K29" s="375"/>
      <c r="L29" s="375"/>
      <c r="M29" s="375"/>
      <c r="N29" s="376"/>
      <c r="O29" s="58"/>
      <c r="R29" s="70"/>
      <c r="Z29" s="46"/>
    </row>
    <row r="30" spans="1:26" ht="19.5" customHeight="1" thickBot="1" x14ac:dyDescent="0.55000000000000004">
      <c r="A30" s="339" t="s">
        <v>27</v>
      </c>
      <c r="B30" s="340"/>
      <c r="C30" s="340"/>
      <c r="D30" s="340"/>
      <c r="E30" s="340"/>
      <c r="F30" s="340"/>
      <c r="G30" s="340"/>
      <c r="H30" s="340"/>
      <c r="I30" s="341"/>
      <c r="J30" s="374">
        <v>1535328</v>
      </c>
      <c r="K30" s="375"/>
      <c r="L30" s="375"/>
      <c r="M30" s="375"/>
      <c r="N30" s="376"/>
      <c r="O30" s="111"/>
    </row>
    <row r="31" spans="1:26" ht="19.5" customHeight="1" thickBot="1" x14ac:dyDescent="0.55000000000000004">
      <c r="A31" s="346" t="s">
        <v>109</v>
      </c>
      <c r="B31" s="347"/>
      <c r="C31" s="347"/>
      <c r="D31" s="347"/>
      <c r="E31" s="347"/>
      <c r="F31" s="347"/>
      <c r="G31" s="347"/>
      <c r="H31" s="347"/>
      <c r="I31" s="348"/>
      <c r="J31" s="374">
        <v>1535328</v>
      </c>
      <c r="K31" s="375"/>
      <c r="L31" s="375"/>
      <c r="M31" s="375"/>
      <c r="N31" s="376"/>
      <c r="O31" s="58"/>
      <c r="Z31" s="46"/>
    </row>
    <row r="32" spans="1:26" ht="19.5" customHeight="1" thickBot="1" x14ac:dyDescent="0.55000000000000004">
      <c r="A32" s="339" t="s">
        <v>29</v>
      </c>
      <c r="B32" s="340"/>
      <c r="C32" s="340"/>
      <c r="D32" s="340"/>
      <c r="E32" s="340"/>
      <c r="F32" s="340"/>
      <c r="G32" s="340"/>
      <c r="H32" s="340"/>
      <c r="I32" s="341"/>
      <c r="J32" s="356">
        <v>0</v>
      </c>
      <c r="K32" s="357"/>
      <c r="L32" s="357"/>
      <c r="M32" s="357"/>
      <c r="N32" s="358"/>
      <c r="O32" s="58"/>
    </row>
    <row r="33" spans="1:18" ht="19.5" customHeight="1" thickBot="1" x14ac:dyDescent="0.55000000000000004">
      <c r="A33" s="339" t="s">
        <v>30</v>
      </c>
      <c r="B33" s="340"/>
      <c r="C33" s="340"/>
      <c r="D33" s="340"/>
      <c r="E33" s="340"/>
      <c r="F33" s="340"/>
      <c r="G33" s="340"/>
      <c r="H33" s="340"/>
      <c r="I33" s="341"/>
      <c r="J33" s="374">
        <v>0</v>
      </c>
      <c r="K33" s="375"/>
      <c r="L33" s="375"/>
      <c r="M33" s="375"/>
      <c r="N33" s="376"/>
      <c r="O33" s="58"/>
    </row>
    <row r="34" spans="1:18" ht="19.5" customHeight="1" thickBot="1" x14ac:dyDescent="0.55000000000000004">
      <c r="A34" s="311" t="s">
        <v>31</v>
      </c>
      <c r="B34" s="312"/>
      <c r="C34" s="312"/>
      <c r="D34" s="312"/>
      <c r="E34" s="312"/>
      <c r="F34" s="312"/>
      <c r="G34" s="312"/>
      <c r="H34" s="312"/>
      <c r="I34" s="316"/>
      <c r="J34" s="325">
        <v>1</v>
      </c>
      <c r="K34" s="326"/>
      <c r="L34" s="326"/>
      <c r="M34" s="326"/>
      <c r="N34" s="327"/>
      <c r="O34" s="59"/>
    </row>
    <row r="35" spans="1:18" ht="14.7" thickBot="1" x14ac:dyDescent="0.6">
      <c r="A35" s="96"/>
      <c r="B35" s="97"/>
      <c r="C35" s="97"/>
      <c r="D35" s="98"/>
      <c r="E35" s="99"/>
      <c r="F35" s="99"/>
      <c r="G35" s="100"/>
      <c r="H35" s="100"/>
      <c r="I35" s="100"/>
      <c r="J35" s="100"/>
      <c r="K35" s="100"/>
      <c r="L35" s="100"/>
      <c r="M35" s="100"/>
      <c r="N35" s="101"/>
      <c r="O35" s="17"/>
    </row>
    <row r="36" spans="1:18" ht="15" customHeight="1" x14ac:dyDescent="0.5">
      <c r="A36" s="350" t="s">
        <v>32</v>
      </c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48"/>
    </row>
    <row r="37" spans="1:18" ht="16.5" customHeight="1" thickBot="1" x14ac:dyDescent="0.55000000000000004">
      <c r="A37" s="353"/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5"/>
      <c r="O37" s="48"/>
    </row>
    <row r="38" spans="1:18" ht="17.25" customHeight="1" x14ac:dyDescent="0.5">
      <c r="A38" s="331" t="s">
        <v>157</v>
      </c>
      <c r="B38" s="332"/>
      <c r="C38" s="332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4"/>
      <c r="O38" s="60"/>
    </row>
    <row r="39" spans="1:18" ht="35.25" customHeight="1" thickBot="1" x14ac:dyDescent="0.55000000000000004">
      <c r="A39" s="335"/>
      <c r="B39" s="336"/>
      <c r="C39" s="336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8"/>
      <c r="O39" s="60"/>
    </row>
    <row r="40" spans="1:18" s="65" customFormat="1" ht="31.5" customHeight="1" thickBot="1" x14ac:dyDescent="0.55000000000000004">
      <c r="A40" s="285" t="s">
        <v>33</v>
      </c>
      <c r="B40" s="287"/>
      <c r="C40" s="285" t="s">
        <v>101</v>
      </c>
      <c r="D40" s="287"/>
      <c r="E40" s="285" t="s">
        <v>112</v>
      </c>
      <c r="F40" s="286"/>
      <c r="G40" s="287"/>
      <c r="H40" s="285" t="s">
        <v>111</v>
      </c>
      <c r="I40" s="286"/>
      <c r="J40" s="77" t="s">
        <v>102</v>
      </c>
      <c r="K40" s="69" t="s">
        <v>103</v>
      </c>
      <c r="L40" s="285" t="s">
        <v>104</v>
      </c>
      <c r="M40" s="286"/>
      <c r="N40" s="287"/>
      <c r="O40" s="61"/>
    </row>
    <row r="41" spans="1:18" ht="38.25" customHeight="1" thickBot="1" x14ac:dyDescent="0.55000000000000004">
      <c r="A41" s="342">
        <v>8662277603</v>
      </c>
      <c r="B41" s="343"/>
      <c r="C41" s="344">
        <v>1228142</v>
      </c>
      <c r="D41" s="345"/>
      <c r="E41" s="288">
        <v>197900</v>
      </c>
      <c r="F41" s="349"/>
      <c r="G41" s="289"/>
      <c r="H41" s="288">
        <v>253300</v>
      </c>
      <c r="I41" s="289"/>
      <c r="J41" s="117">
        <v>3</v>
      </c>
      <c r="K41" s="118">
        <v>38600</v>
      </c>
      <c r="L41" s="290">
        <v>489800</v>
      </c>
      <c r="M41" s="291"/>
      <c r="N41" s="292"/>
      <c r="O41" s="62"/>
      <c r="P41" s="46"/>
    </row>
    <row r="42" spans="1:18" ht="43.5" customHeight="1" x14ac:dyDescent="0.5">
      <c r="A42" s="328" t="s">
        <v>160</v>
      </c>
      <c r="B42" s="329"/>
      <c r="C42" s="329"/>
      <c r="D42" s="329"/>
      <c r="E42" s="329"/>
      <c r="F42" s="329"/>
      <c r="G42" s="329"/>
      <c r="H42" s="329"/>
      <c r="I42" s="329"/>
      <c r="J42" s="329"/>
      <c r="K42" s="329"/>
      <c r="L42" s="329"/>
      <c r="M42" s="329"/>
      <c r="N42" s="330"/>
      <c r="O42" s="63"/>
    </row>
    <row r="43" spans="1:18" ht="17.25" customHeight="1" x14ac:dyDescent="0.5">
      <c r="A43" s="29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30"/>
      <c r="O43" s="14"/>
    </row>
    <row r="44" spans="1:18" ht="17.25" customHeight="1" thickBot="1" x14ac:dyDescent="0.55000000000000004">
      <c r="A44" s="29" t="s">
        <v>39</v>
      </c>
      <c r="B44" s="47"/>
      <c r="C44" s="47"/>
      <c r="D44" s="47"/>
      <c r="E44" s="14"/>
      <c r="F44" s="14"/>
      <c r="G44" s="14"/>
      <c r="H44" s="14"/>
      <c r="I44" s="47"/>
      <c r="J44" s="47"/>
      <c r="K44" s="47"/>
      <c r="L44" s="47"/>
      <c r="M44" s="14"/>
      <c r="N44" s="30"/>
      <c r="O44" s="14"/>
    </row>
    <row r="45" spans="1:18" ht="19.5" customHeight="1" x14ac:dyDescent="0.75">
      <c r="A45" s="294" t="s">
        <v>155</v>
      </c>
      <c r="B45" s="295"/>
      <c r="C45" s="295"/>
      <c r="D45" s="295"/>
      <c r="E45" s="295"/>
      <c r="F45" s="295"/>
      <c r="G45" s="299" t="s">
        <v>161</v>
      </c>
      <c r="H45" s="295"/>
      <c r="I45" s="295"/>
      <c r="J45" s="295"/>
      <c r="K45" s="295"/>
      <c r="L45" s="295"/>
      <c r="M45" s="295"/>
      <c r="N45" s="300"/>
      <c r="O45" s="14"/>
    </row>
    <row r="46" spans="1:18" ht="23.4" thickBot="1" x14ac:dyDescent="0.55000000000000004">
      <c r="A46" s="296" t="s">
        <v>40</v>
      </c>
      <c r="B46" s="297"/>
      <c r="C46" s="297"/>
      <c r="D46" s="297"/>
      <c r="E46" s="297"/>
      <c r="F46" s="297"/>
      <c r="G46" s="297" t="s">
        <v>133</v>
      </c>
      <c r="H46" s="297"/>
      <c r="I46" s="297"/>
      <c r="J46" s="297"/>
      <c r="K46" s="297"/>
      <c r="L46" s="297"/>
      <c r="M46" s="297"/>
      <c r="N46" s="298"/>
      <c r="O46" s="64"/>
      <c r="R46" s="11" t="s">
        <v>39</v>
      </c>
    </row>
    <row r="47" spans="1:18" ht="20.399999999999999" x14ac:dyDescent="0.75">
      <c r="A47" s="14"/>
      <c r="B47" s="14"/>
      <c r="C47" s="14"/>
      <c r="D47" s="14"/>
      <c r="E47" s="293"/>
      <c r="F47" s="293"/>
      <c r="G47" s="293"/>
      <c r="H47" s="293"/>
      <c r="I47" s="293"/>
      <c r="J47" s="293"/>
    </row>
    <row r="48" spans="1:18" ht="23.1" x14ac:dyDescent="0.5">
      <c r="E48" s="14"/>
      <c r="F48" s="112"/>
      <c r="G48" s="112"/>
      <c r="H48" s="112"/>
      <c r="I48" s="112"/>
      <c r="J48" s="112"/>
      <c r="K48" s="112"/>
    </row>
    <row r="49" spans="1:14" ht="13.2" thickBot="1" x14ac:dyDescent="0.55000000000000004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</row>
  </sheetData>
  <dataConsolidate/>
  <mergeCells count="79">
    <mergeCell ref="A21:E22"/>
    <mergeCell ref="F21:G22"/>
    <mergeCell ref="D17:G17"/>
    <mergeCell ref="H17:K17"/>
    <mergeCell ref="L18:N18"/>
    <mergeCell ref="K21:K22"/>
    <mergeCell ref="A19:C20"/>
    <mergeCell ref="D19:N20"/>
    <mergeCell ref="A18:B18"/>
    <mergeCell ref="E18:F18"/>
    <mergeCell ref="L17:N17"/>
    <mergeCell ref="G18:I18"/>
    <mergeCell ref="J33:N33"/>
    <mergeCell ref="A30:I30"/>
    <mergeCell ref="A32:I32"/>
    <mergeCell ref="A33:I33"/>
    <mergeCell ref="A23:G23"/>
    <mergeCell ref="H23:N23"/>
    <mergeCell ref="A27:N27"/>
    <mergeCell ref="A25:N25"/>
    <mergeCell ref="J30:N30"/>
    <mergeCell ref="J31:N31"/>
    <mergeCell ref="A24:B24"/>
    <mergeCell ref="C24:E24"/>
    <mergeCell ref="F24:J24"/>
    <mergeCell ref="K24:N24"/>
    <mergeCell ref="J29:N29"/>
    <mergeCell ref="A9:H9"/>
    <mergeCell ref="I9:N9"/>
    <mergeCell ref="A10:D10"/>
    <mergeCell ref="A16:N16"/>
    <mergeCell ref="E14:K14"/>
    <mergeCell ref="A13:B13"/>
    <mergeCell ref="L14:M14"/>
    <mergeCell ref="A11:B12"/>
    <mergeCell ref="K13:N13"/>
    <mergeCell ref="C13:G13"/>
    <mergeCell ref="H13:J13"/>
    <mergeCell ref="J34:N34"/>
    <mergeCell ref="A42:N42"/>
    <mergeCell ref="A38:N39"/>
    <mergeCell ref="A28:I28"/>
    <mergeCell ref="J28:N28"/>
    <mergeCell ref="A29:I29"/>
    <mergeCell ref="A41:B41"/>
    <mergeCell ref="C40:D40"/>
    <mergeCell ref="C41:D41"/>
    <mergeCell ref="A31:I31"/>
    <mergeCell ref="E40:G40"/>
    <mergeCell ref="E41:G41"/>
    <mergeCell ref="A36:N37"/>
    <mergeCell ref="A34:I34"/>
    <mergeCell ref="H40:I40"/>
    <mergeCell ref="J32:N32"/>
    <mergeCell ref="A1:B3"/>
    <mergeCell ref="C1:I3"/>
    <mergeCell ref="L1:N3"/>
    <mergeCell ref="E10:H10"/>
    <mergeCell ref="I10:J10"/>
    <mergeCell ref="E8:H8"/>
    <mergeCell ref="A7:D7"/>
    <mergeCell ref="A5:N5"/>
    <mergeCell ref="A6:D6"/>
    <mergeCell ref="A8:D8"/>
    <mergeCell ref="I8:J8"/>
    <mergeCell ref="E6:N6"/>
    <mergeCell ref="I7:J7"/>
    <mergeCell ref="K7:N7"/>
    <mergeCell ref="K8:N8"/>
    <mergeCell ref="K10:N10"/>
    <mergeCell ref="L40:N40"/>
    <mergeCell ref="H41:I41"/>
    <mergeCell ref="L41:N41"/>
    <mergeCell ref="A40:B40"/>
    <mergeCell ref="E47:J47"/>
    <mergeCell ref="A45:F45"/>
    <mergeCell ref="A46:F46"/>
    <mergeCell ref="G46:N46"/>
    <mergeCell ref="G45:N45"/>
  </mergeCells>
  <dataValidations count="5">
    <dataValidation type="list" allowBlank="1" showInputMessage="1" showErrorMessage="1" sqref="N14" xr:uid="{00000000-0002-0000-0200-000000000000}">
      <formula1>$R$2:$R$3</formula1>
    </dataValidation>
    <dataValidation type="list" allowBlank="1" showInputMessage="1" showErrorMessage="1" sqref="J41" xr:uid="{00000000-0002-0000-0200-000001000000}">
      <formula1>$T$5:$T$10</formula1>
    </dataValidation>
    <dataValidation type="list" allowBlank="1" showInputMessage="1" showErrorMessage="1" sqref="K13:N13" xr:uid="{00000000-0002-0000-0200-000002000000}">
      <formula1>$S$2:$S$3</formula1>
    </dataValidation>
    <dataValidation type="list" allowBlank="1" showInputMessage="1" showErrorMessage="1" sqref="C24:E24" xr:uid="{00000000-0002-0000-0200-000003000000}">
      <formula1>$V$2:$V$4</formula1>
    </dataValidation>
    <dataValidation type="list" allowBlank="1" showInputMessage="1" showErrorMessage="1" sqref="K10:N10" xr:uid="{00000000-0002-0000-0200-000004000000}">
      <formula1>$Y$2:$Y$6</formula1>
    </dataValidation>
  </dataValidations>
  <hyperlinks>
    <hyperlink ref="E8" r:id="rId1" xr:uid="{7618502F-51A0-4AC8-BD65-C739527BFB20}"/>
  </hyperlinks>
  <pageMargins left="0.70866141732283472" right="0.51181102362204722" top="0.74803149606299213" bottom="0.74803149606299213" header="0" footer="0.31496062992125984"/>
  <pageSetup scale="59" firstPageNumber="0" orientation="portrait" horizontalDpi="4294967294" verticalDpi="4294967294" r:id="rId2"/>
  <headerFooter alignWithMargins="0">
    <oddFooter>&amp;R&amp;"Arial,Normal"&amp;8Página &amp;P de &amp;N</oddFooter>
  </headerFooter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AE083-A858-4CD3-98FA-D8872445A159}">
  <dimension ref="A1:Z49"/>
  <sheetViews>
    <sheetView topLeftCell="A28" zoomScale="68" zoomScaleSheetLayoutView="68" workbookViewId="0">
      <selection activeCell="Z38" sqref="Z38"/>
    </sheetView>
  </sheetViews>
  <sheetFormatPr baseColWidth="10" defaultColWidth="11.41796875" defaultRowHeight="12.9" x14ac:dyDescent="0.5"/>
  <cols>
    <col min="1" max="1" width="16.9453125" style="11" customWidth="1"/>
    <col min="2" max="2" width="15.578125" style="11" customWidth="1"/>
    <col min="3" max="3" width="12.5234375" style="11" customWidth="1"/>
    <col min="4" max="4" width="9.26171875" style="11" customWidth="1"/>
    <col min="5" max="5" width="8.734375" style="11" customWidth="1"/>
    <col min="6" max="6" width="6.83984375" style="11" customWidth="1"/>
    <col min="7" max="7" width="7.5234375" style="11" customWidth="1"/>
    <col min="8" max="8" width="11.41796875" style="11" customWidth="1"/>
    <col min="9" max="9" width="9.7890625" style="11" customWidth="1"/>
    <col min="10" max="10" width="10.20703125" style="11" customWidth="1"/>
    <col min="11" max="11" width="13.734375" style="11" customWidth="1"/>
    <col min="12" max="14" width="8.20703125" style="11" customWidth="1"/>
    <col min="15" max="15" width="13.41796875" style="11" customWidth="1"/>
    <col min="16" max="16" width="20.734375" style="11" hidden="1" customWidth="1"/>
    <col min="17" max="23" width="9.15625" style="11" hidden="1" customWidth="1"/>
    <col min="24" max="25" width="0" style="11" hidden="1" customWidth="1"/>
    <col min="26" max="26" width="9.7890625" style="11" bestFit="1" customWidth="1"/>
    <col min="27" max="16384" width="11.41796875" style="11"/>
  </cols>
  <sheetData>
    <row r="1" spans="1:25" ht="22.5" customHeight="1" x14ac:dyDescent="0.5">
      <c r="A1" s="301"/>
      <c r="B1" s="301"/>
      <c r="C1" s="302" t="s">
        <v>134</v>
      </c>
      <c r="D1" s="302"/>
      <c r="E1" s="302"/>
      <c r="F1" s="302"/>
      <c r="G1" s="302"/>
      <c r="H1" s="302"/>
      <c r="I1" s="302"/>
      <c r="J1" s="79" t="s">
        <v>138</v>
      </c>
      <c r="K1" s="80">
        <v>1</v>
      </c>
      <c r="L1" s="301"/>
      <c r="M1" s="301"/>
      <c r="N1" s="301"/>
    </row>
    <row r="2" spans="1:25" ht="28.5" customHeight="1" x14ac:dyDescent="0.5">
      <c r="A2" s="301"/>
      <c r="B2" s="301"/>
      <c r="C2" s="302"/>
      <c r="D2" s="302"/>
      <c r="E2" s="302"/>
      <c r="F2" s="302"/>
      <c r="G2" s="302"/>
      <c r="H2" s="302"/>
      <c r="I2" s="302"/>
      <c r="J2" s="79" t="s">
        <v>139</v>
      </c>
      <c r="K2" s="81">
        <v>42683</v>
      </c>
      <c r="L2" s="301"/>
      <c r="M2" s="301"/>
      <c r="N2" s="301"/>
      <c r="R2" s="11" t="s">
        <v>113</v>
      </c>
      <c r="S2" s="11" t="s">
        <v>136</v>
      </c>
      <c r="V2" s="11" t="s">
        <v>142</v>
      </c>
      <c r="Y2" s="11" t="s">
        <v>144</v>
      </c>
    </row>
    <row r="3" spans="1:25" ht="22.5" customHeight="1" x14ac:dyDescent="0.5">
      <c r="A3" s="301"/>
      <c r="B3" s="301"/>
      <c r="C3" s="302"/>
      <c r="D3" s="302"/>
      <c r="E3" s="302"/>
      <c r="F3" s="302"/>
      <c r="G3" s="302"/>
      <c r="H3" s="302"/>
      <c r="I3" s="302"/>
      <c r="J3" s="79" t="s">
        <v>140</v>
      </c>
      <c r="K3" s="80" t="s">
        <v>141</v>
      </c>
      <c r="L3" s="301"/>
      <c r="M3" s="301"/>
      <c r="N3" s="301"/>
      <c r="R3" s="11" t="s">
        <v>135</v>
      </c>
      <c r="S3" s="11" t="s">
        <v>137</v>
      </c>
      <c r="V3" s="11" t="s">
        <v>143</v>
      </c>
      <c r="Y3" s="11" t="s">
        <v>145</v>
      </c>
    </row>
    <row r="4" spans="1:25" ht="13.2" thickBot="1" x14ac:dyDescent="0.55000000000000004">
      <c r="A4" s="78"/>
      <c r="B4" s="78"/>
      <c r="C4" s="78"/>
      <c r="H4" s="78"/>
      <c r="I4" s="78"/>
      <c r="K4" s="78"/>
      <c r="L4" s="78"/>
      <c r="M4" s="78"/>
      <c r="N4" s="78"/>
      <c r="V4" s="11" t="s">
        <v>126</v>
      </c>
      <c r="Y4" s="11" t="s">
        <v>146</v>
      </c>
    </row>
    <row r="5" spans="1:25" s="45" customFormat="1" ht="22.5" customHeight="1" thickBot="1" x14ac:dyDescent="0.6">
      <c r="A5" s="313" t="s">
        <v>75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5"/>
      <c r="O5" s="51"/>
      <c r="T5" s="45">
        <v>0</v>
      </c>
      <c r="Y5" s="45" t="s">
        <v>147</v>
      </c>
    </row>
    <row r="6" spans="1:25" s="45" customFormat="1" ht="27.75" customHeight="1" thickBot="1" x14ac:dyDescent="0.6">
      <c r="A6" s="311" t="s">
        <v>74</v>
      </c>
      <c r="B6" s="312"/>
      <c r="C6" s="312"/>
      <c r="D6" s="316"/>
      <c r="E6" s="319" t="s">
        <v>161</v>
      </c>
      <c r="F6" s="320"/>
      <c r="G6" s="320"/>
      <c r="H6" s="320"/>
      <c r="I6" s="320"/>
      <c r="J6" s="320"/>
      <c r="K6" s="320"/>
      <c r="L6" s="320"/>
      <c r="M6" s="320"/>
      <c r="N6" s="321"/>
      <c r="O6" s="50"/>
      <c r="T6" s="45">
        <v>1</v>
      </c>
      <c r="Y6" s="45" t="s">
        <v>148</v>
      </c>
    </row>
    <row r="7" spans="1:25" s="45" customFormat="1" ht="25.5" customHeight="1" thickBot="1" x14ac:dyDescent="0.6">
      <c r="A7" s="311" t="s">
        <v>76</v>
      </c>
      <c r="B7" s="312"/>
      <c r="C7" s="312"/>
      <c r="D7" s="312"/>
      <c r="E7" s="82" t="s">
        <v>77</v>
      </c>
      <c r="F7" s="83" t="s">
        <v>154</v>
      </c>
      <c r="G7" s="123" t="s">
        <v>78</v>
      </c>
      <c r="H7" s="85"/>
      <c r="I7" s="317" t="s">
        <v>79</v>
      </c>
      <c r="J7" s="318"/>
      <c r="K7" s="322">
        <v>53118487</v>
      </c>
      <c r="L7" s="323"/>
      <c r="M7" s="323"/>
      <c r="N7" s="324"/>
      <c r="O7" s="52"/>
      <c r="T7" s="45">
        <v>2</v>
      </c>
    </row>
    <row r="8" spans="1:25" s="45" customFormat="1" ht="29.25" customHeight="1" thickBot="1" x14ac:dyDescent="0.6">
      <c r="A8" s="311" t="s">
        <v>92</v>
      </c>
      <c r="B8" s="312"/>
      <c r="C8" s="312"/>
      <c r="D8" s="312"/>
      <c r="E8" s="308" t="s">
        <v>162</v>
      </c>
      <c r="F8" s="309"/>
      <c r="G8" s="309"/>
      <c r="H8" s="310"/>
      <c r="I8" s="317" t="s">
        <v>96</v>
      </c>
      <c r="J8" s="318"/>
      <c r="K8" s="319">
        <v>3138544966</v>
      </c>
      <c r="L8" s="320"/>
      <c r="M8" s="320"/>
      <c r="N8" s="321"/>
      <c r="O8" s="50"/>
      <c r="T8" s="45">
        <v>3</v>
      </c>
    </row>
    <row r="9" spans="1:25" s="45" customFormat="1" ht="26.25" customHeight="1" thickBot="1" x14ac:dyDescent="0.6">
      <c r="A9" s="311" t="s">
        <v>93</v>
      </c>
      <c r="B9" s="312"/>
      <c r="C9" s="312"/>
      <c r="D9" s="312"/>
      <c r="E9" s="312"/>
      <c r="F9" s="312"/>
      <c r="G9" s="312"/>
      <c r="H9" s="312"/>
      <c r="I9" s="317" t="s">
        <v>158</v>
      </c>
      <c r="J9" s="359"/>
      <c r="K9" s="359"/>
      <c r="L9" s="359"/>
      <c r="M9" s="359"/>
      <c r="N9" s="318"/>
      <c r="O9" s="53"/>
      <c r="T9" s="45">
        <v>4</v>
      </c>
    </row>
    <row r="10" spans="1:25" s="107" customFormat="1" ht="32.25" customHeight="1" thickBot="1" x14ac:dyDescent="0.6">
      <c r="A10" s="339" t="s">
        <v>94</v>
      </c>
      <c r="B10" s="340"/>
      <c r="C10" s="360"/>
      <c r="D10" s="361"/>
      <c r="E10" s="303" t="s">
        <v>126</v>
      </c>
      <c r="F10" s="304"/>
      <c r="G10" s="304"/>
      <c r="H10" s="305"/>
      <c r="I10" s="306" t="s">
        <v>95</v>
      </c>
      <c r="J10" s="307"/>
      <c r="K10" s="303" t="s">
        <v>148</v>
      </c>
      <c r="L10" s="304"/>
      <c r="M10" s="304"/>
      <c r="N10" s="305"/>
      <c r="O10" s="106"/>
      <c r="T10" s="107">
        <v>5</v>
      </c>
    </row>
    <row r="11" spans="1:25" s="105" customFormat="1" ht="24.75" customHeight="1" x14ac:dyDescent="0.55000000000000004">
      <c r="A11" s="366" t="s">
        <v>73</v>
      </c>
      <c r="B11" s="367"/>
      <c r="C11" s="108" t="s">
        <v>150</v>
      </c>
      <c r="D11" s="109" t="s">
        <v>151</v>
      </c>
      <c r="E11" s="110" t="s">
        <v>150</v>
      </c>
      <c r="F11" s="109" t="s">
        <v>151</v>
      </c>
      <c r="G11" s="110" t="s">
        <v>150</v>
      </c>
      <c r="H11" s="109" t="s">
        <v>151</v>
      </c>
      <c r="I11" s="110" t="s">
        <v>150</v>
      </c>
      <c r="J11" s="109" t="s">
        <v>151</v>
      </c>
      <c r="K11" s="110" t="s">
        <v>152</v>
      </c>
      <c r="L11" s="109" t="s">
        <v>151</v>
      </c>
      <c r="M11" s="110" t="s">
        <v>150</v>
      </c>
      <c r="N11" s="109" t="s">
        <v>151</v>
      </c>
      <c r="O11" s="104"/>
    </row>
    <row r="12" spans="1:25" ht="24" customHeight="1" thickBot="1" x14ac:dyDescent="0.6">
      <c r="A12" s="368"/>
      <c r="B12" s="369"/>
      <c r="C12" s="113" t="s">
        <v>159</v>
      </c>
      <c r="D12" s="114">
        <v>1</v>
      </c>
      <c r="E12" s="113"/>
      <c r="F12" s="114"/>
      <c r="G12" s="113"/>
      <c r="H12" s="114"/>
      <c r="I12" s="113"/>
      <c r="J12" s="114"/>
      <c r="K12" s="113"/>
      <c r="L12" s="114"/>
      <c r="M12" s="113"/>
      <c r="N12" s="115"/>
      <c r="O12" s="55"/>
    </row>
    <row r="13" spans="1:25" ht="24" customHeight="1" thickBot="1" x14ac:dyDescent="0.6">
      <c r="A13" s="311" t="s">
        <v>118</v>
      </c>
      <c r="B13" s="316"/>
      <c r="C13" s="370" t="s">
        <v>163</v>
      </c>
      <c r="D13" s="371"/>
      <c r="E13" s="371"/>
      <c r="F13" s="371"/>
      <c r="G13" s="372"/>
      <c r="H13" s="364" t="s">
        <v>116</v>
      </c>
      <c r="I13" s="373"/>
      <c r="J13" s="373"/>
      <c r="K13" s="370" t="s">
        <v>120</v>
      </c>
      <c r="L13" s="371"/>
      <c r="M13" s="371"/>
      <c r="N13" s="372"/>
      <c r="O13" s="55"/>
    </row>
    <row r="14" spans="1:25" ht="24" customHeight="1" thickBot="1" x14ac:dyDescent="0.6">
      <c r="A14" s="87" t="s">
        <v>117</v>
      </c>
      <c r="B14" s="87"/>
      <c r="C14" s="86"/>
      <c r="D14" s="124"/>
      <c r="E14" s="362">
        <v>451570034954</v>
      </c>
      <c r="F14" s="363"/>
      <c r="G14" s="363"/>
      <c r="H14" s="363"/>
      <c r="I14" s="363"/>
      <c r="J14" s="363"/>
      <c r="K14" s="363"/>
      <c r="L14" s="364" t="s">
        <v>149</v>
      </c>
      <c r="M14" s="365"/>
      <c r="N14" s="85" t="s">
        <v>115</v>
      </c>
      <c r="O14" s="55"/>
    </row>
    <row r="15" spans="1:25" ht="16.5" customHeight="1" thickBot="1" x14ac:dyDescent="0.6">
      <c r="A15" s="89"/>
      <c r="B15" s="90"/>
      <c r="C15" s="90"/>
      <c r="D15" s="90"/>
      <c r="E15" s="91"/>
      <c r="F15" s="91"/>
      <c r="G15" s="91"/>
      <c r="H15" s="91"/>
      <c r="I15" s="91"/>
      <c r="J15" s="91"/>
      <c r="K15" s="92"/>
      <c r="L15" s="92"/>
      <c r="M15" s="92"/>
      <c r="N15" s="93"/>
      <c r="O15" s="54"/>
      <c r="P15" s="14"/>
    </row>
    <row r="16" spans="1:25" ht="18" customHeight="1" thickBot="1" x14ac:dyDescent="0.55000000000000004">
      <c r="A16" s="313" t="s">
        <v>110</v>
      </c>
      <c r="B16" s="314"/>
      <c r="C16" s="314"/>
      <c r="D16" s="351"/>
      <c r="E16" s="351"/>
      <c r="F16" s="351"/>
      <c r="G16" s="351"/>
      <c r="H16" s="351"/>
      <c r="I16" s="351"/>
      <c r="J16" s="351"/>
      <c r="K16" s="351"/>
      <c r="L16" s="351"/>
      <c r="M16" s="351"/>
      <c r="N16" s="352"/>
      <c r="O16" s="51"/>
    </row>
    <row r="17" spans="1:26" ht="27" customHeight="1" thickBot="1" x14ac:dyDescent="0.55000000000000004">
      <c r="A17" s="102" t="s">
        <v>97</v>
      </c>
      <c r="B17" s="103"/>
      <c r="C17" s="103"/>
      <c r="D17" s="393" t="s">
        <v>164</v>
      </c>
      <c r="E17" s="394"/>
      <c r="F17" s="394"/>
      <c r="G17" s="395"/>
      <c r="H17" s="311" t="s">
        <v>153</v>
      </c>
      <c r="I17" s="312"/>
      <c r="J17" s="312"/>
      <c r="K17" s="316"/>
      <c r="L17" s="411" t="s">
        <v>166</v>
      </c>
      <c r="M17" s="394"/>
      <c r="N17" s="395"/>
      <c r="O17" s="51"/>
    </row>
    <row r="18" spans="1:26" ht="27" customHeight="1" thickBot="1" x14ac:dyDescent="0.55000000000000004">
      <c r="A18" s="311" t="s">
        <v>129</v>
      </c>
      <c r="B18" s="316"/>
      <c r="C18" s="126">
        <v>961</v>
      </c>
      <c r="D18" s="116" t="s">
        <v>130</v>
      </c>
      <c r="E18" s="409">
        <v>43258</v>
      </c>
      <c r="F18" s="410"/>
      <c r="G18" s="412" t="s">
        <v>131</v>
      </c>
      <c r="H18" s="413"/>
      <c r="I18" s="413"/>
      <c r="J18" s="119">
        <v>26974</v>
      </c>
      <c r="K18" s="94" t="s">
        <v>130</v>
      </c>
      <c r="L18" s="396">
        <v>43251</v>
      </c>
      <c r="M18" s="397"/>
      <c r="N18" s="398"/>
      <c r="O18" s="51"/>
    </row>
    <row r="19" spans="1:26" ht="33" customHeight="1" x14ac:dyDescent="0.5">
      <c r="A19" s="389" t="s">
        <v>98</v>
      </c>
      <c r="B19" s="390"/>
      <c r="C19" s="401"/>
      <c r="D19" s="403" t="s">
        <v>156</v>
      </c>
      <c r="E19" s="404"/>
      <c r="F19" s="404"/>
      <c r="G19" s="404"/>
      <c r="H19" s="404"/>
      <c r="I19" s="404"/>
      <c r="J19" s="404"/>
      <c r="K19" s="404"/>
      <c r="L19" s="404"/>
      <c r="M19" s="404"/>
      <c r="N19" s="405"/>
      <c r="O19" s="51"/>
    </row>
    <row r="20" spans="1:26" ht="31.5" customHeight="1" thickBot="1" x14ac:dyDescent="0.55000000000000004">
      <c r="A20" s="391"/>
      <c r="B20" s="392"/>
      <c r="C20" s="402"/>
      <c r="D20" s="406"/>
      <c r="E20" s="407"/>
      <c r="F20" s="407"/>
      <c r="G20" s="407"/>
      <c r="H20" s="407"/>
      <c r="I20" s="407"/>
      <c r="J20" s="407"/>
      <c r="K20" s="407"/>
      <c r="L20" s="407"/>
      <c r="M20" s="407"/>
      <c r="N20" s="408"/>
      <c r="O20" s="50"/>
    </row>
    <row r="21" spans="1:26" ht="23.25" customHeight="1" thickBot="1" x14ac:dyDescent="0.55000000000000004">
      <c r="A21" s="389" t="s">
        <v>99</v>
      </c>
      <c r="B21" s="390"/>
      <c r="C21" s="390"/>
      <c r="D21" s="390"/>
      <c r="E21" s="390"/>
      <c r="F21" s="350" t="s">
        <v>80</v>
      </c>
      <c r="G21" s="352"/>
      <c r="H21" s="82" t="s">
        <v>82</v>
      </c>
      <c r="I21" s="82" t="s">
        <v>83</v>
      </c>
      <c r="J21" s="82" t="s">
        <v>84</v>
      </c>
      <c r="K21" s="399" t="s">
        <v>81</v>
      </c>
      <c r="L21" s="82" t="s">
        <v>82</v>
      </c>
      <c r="M21" s="82" t="s">
        <v>83</v>
      </c>
      <c r="N21" s="82" t="s">
        <v>84</v>
      </c>
      <c r="O21" s="51"/>
    </row>
    <row r="22" spans="1:26" ht="22.5" customHeight="1" thickBot="1" x14ac:dyDescent="0.6">
      <c r="A22" s="391"/>
      <c r="B22" s="392"/>
      <c r="C22" s="392"/>
      <c r="D22" s="392"/>
      <c r="E22" s="392"/>
      <c r="F22" s="353"/>
      <c r="G22" s="355"/>
      <c r="H22" s="95">
        <v>1</v>
      </c>
      <c r="I22" s="95">
        <v>6</v>
      </c>
      <c r="J22" s="95">
        <v>2018</v>
      </c>
      <c r="K22" s="400"/>
      <c r="L22" s="95">
        <v>30</v>
      </c>
      <c r="M22" s="95">
        <v>6</v>
      </c>
      <c r="N22" s="95">
        <v>2018</v>
      </c>
      <c r="O22" s="49"/>
      <c r="R22" s="14"/>
    </row>
    <row r="23" spans="1:26" ht="24" customHeight="1" thickBot="1" x14ac:dyDescent="0.6">
      <c r="A23" s="311" t="s">
        <v>100</v>
      </c>
      <c r="B23" s="312"/>
      <c r="C23" s="312"/>
      <c r="D23" s="312"/>
      <c r="E23" s="312"/>
      <c r="F23" s="312"/>
      <c r="G23" s="316"/>
      <c r="H23" s="377">
        <v>3070655</v>
      </c>
      <c r="I23" s="378"/>
      <c r="J23" s="378"/>
      <c r="K23" s="378"/>
      <c r="L23" s="378"/>
      <c r="M23" s="378"/>
      <c r="N23" s="379"/>
      <c r="O23" s="55"/>
    </row>
    <row r="24" spans="1:26" ht="24" customHeight="1" thickBot="1" x14ac:dyDescent="0.6">
      <c r="A24" s="311" t="s">
        <v>122</v>
      </c>
      <c r="B24" s="316"/>
      <c r="C24" s="386" t="s">
        <v>126</v>
      </c>
      <c r="D24" s="387"/>
      <c r="E24" s="388"/>
      <c r="F24" s="317" t="s">
        <v>127</v>
      </c>
      <c r="G24" s="359"/>
      <c r="H24" s="359"/>
      <c r="I24" s="359"/>
      <c r="J24" s="318"/>
      <c r="K24" s="377">
        <v>0</v>
      </c>
      <c r="L24" s="378"/>
      <c r="M24" s="378"/>
      <c r="N24" s="379"/>
      <c r="O24" s="55"/>
    </row>
    <row r="25" spans="1:26" ht="54.75" customHeight="1" thickBot="1" x14ac:dyDescent="0.55000000000000004">
      <c r="A25" s="383" t="s">
        <v>132</v>
      </c>
      <c r="B25" s="384"/>
      <c r="C25" s="384"/>
      <c r="D25" s="384"/>
      <c r="E25" s="384"/>
      <c r="F25" s="384"/>
      <c r="G25" s="384"/>
      <c r="H25" s="384"/>
      <c r="I25" s="384"/>
      <c r="J25" s="384"/>
      <c r="K25" s="384"/>
      <c r="L25" s="384"/>
      <c r="M25" s="384"/>
      <c r="N25" s="385"/>
      <c r="O25" s="56"/>
    </row>
    <row r="26" spans="1:26" ht="18" customHeight="1" thickBot="1" x14ac:dyDescent="0.55000000000000004">
      <c r="A26" s="120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2"/>
      <c r="O26" s="56"/>
    </row>
    <row r="27" spans="1:26" ht="19.5" customHeight="1" thickBot="1" x14ac:dyDescent="0.55000000000000004">
      <c r="A27" s="380" t="s">
        <v>106</v>
      </c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2"/>
      <c r="O27" s="57"/>
    </row>
    <row r="28" spans="1:26" ht="19.5" customHeight="1" thickBot="1" x14ac:dyDescent="0.55000000000000004">
      <c r="A28" s="313" t="s">
        <v>91</v>
      </c>
      <c r="B28" s="314"/>
      <c r="C28" s="314"/>
      <c r="D28" s="314"/>
      <c r="E28" s="314"/>
      <c r="F28" s="314"/>
      <c r="G28" s="314"/>
      <c r="H28" s="314"/>
      <c r="I28" s="315"/>
      <c r="J28" s="313" t="s">
        <v>107</v>
      </c>
      <c r="K28" s="314"/>
      <c r="L28" s="314"/>
      <c r="M28" s="314"/>
      <c r="N28" s="315"/>
      <c r="O28" s="51"/>
    </row>
    <row r="29" spans="1:26" ht="19.5" customHeight="1" thickBot="1" x14ac:dyDescent="0.55000000000000004">
      <c r="A29" s="339" t="s">
        <v>108</v>
      </c>
      <c r="B29" s="340"/>
      <c r="C29" s="340"/>
      <c r="D29" s="340"/>
      <c r="E29" s="340"/>
      <c r="F29" s="340"/>
      <c r="G29" s="340"/>
      <c r="H29" s="340"/>
      <c r="I29" s="341"/>
      <c r="J29" s="374">
        <v>4605983</v>
      </c>
      <c r="K29" s="375"/>
      <c r="L29" s="375"/>
      <c r="M29" s="375"/>
      <c r="N29" s="376"/>
      <c r="O29" s="58"/>
      <c r="R29" s="70"/>
      <c r="Z29" s="46"/>
    </row>
    <row r="30" spans="1:26" ht="19.5" customHeight="1" thickBot="1" x14ac:dyDescent="0.55000000000000004">
      <c r="A30" s="339" t="s">
        <v>27</v>
      </c>
      <c r="B30" s="340"/>
      <c r="C30" s="340"/>
      <c r="D30" s="340"/>
      <c r="E30" s="340"/>
      <c r="F30" s="340"/>
      <c r="G30" s="340"/>
      <c r="H30" s="340"/>
      <c r="I30" s="341"/>
      <c r="J30" s="374">
        <v>4605983</v>
      </c>
      <c r="K30" s="375"/>
      <c r="L30" s="375"/>
      <c r="M30" s="375"/>
      <c r="N30" s="376"/>
      <c r="O30" s="111"/>
    </row>
    <row r="31" spans="1:26" ht="19.5" customHeight="1" thickBot="1" x14ac:dyDescent="0.55000000000000004">
      <c r="A31" s="346" t="s">
        <v>109</v>
      </c>
      <c r="B31" s="347"/>
      <c r="C31" s="347"/>
      <c r="D31" s="347"/>
      <c r="E31" s="347"/>
      <c r="F31" s="347"/>
      <c r="G31" s="347"/>
      <c r="H31" s="347"/>
      <c r="I31" s="348"/>
      <c r="J31" s="374">
        <v>3070655</v>
      </c>
      <c r="K31" s="375"/>
      <c r="L31" s="375"/>
      <c r="M31" s="375"/>
      <c r="N31" s="376"/>
      <c r="O31" s="58"/>
      <c r="Z31" s="46"/>
    </row>
    <row r="32" spans="1:26" ht="19.5" customHeight="1" thickBot="1" x14ac:dyDescent="0.55000000000000004">
      <c r="A32" s="339" t="s">
        <v>29</v>
      </c>
      <c r="B32" s="340"/>
      <c r="C32" s="340"/>
      <c r="D32" s="340"/>
      <c r="E32" s="340"/>
      <c r="F32" s="340"/>
      <c r="G32" s="340"/>
      <c r="H32" s="340"/>
      <c r="I32" s="341"/>
      <c r="J32" s="356">
        <v>0</v>
      </c>
      <c r="K32" s="357"/>
      <c r="L32" s="357"/>
      <c r="M32" s="357"/>
      <c r="N32" s="358"/>
      <c r="O32" s="58"/>
    </row>
    <row r="33" spans="1:18" ht="19.5" customHeight="1" thickBot="1" x14ac:dyDescent="0.55000000000000004">
      <c r="A33" s="339" t="s">
        <v>30</v>
      </c>
      <c r="B33" s="340"/>
      <c r="C33" s="340"/>
      <c r="D33" s="340"/>
      <c r="E33" s="340"/>
      <c r="F33" s="340"/>
      <c r="G33" s="340"/>
      <c r="H33" s="340"/>
      <c r="I33" s="341"/>
      <c r="J33" s="374">
        <v>0</v>
      </c>
      <c r="K33" s="375"/>
      <c r="L33" s="375"/>
      <c r="M33" s="375"/>
      <c r="N33" s="376"/>
      <c r="O33" s="58"/>
    </row>
    <row r="34" spans="1:18" ht="19.5" customHeight="1" thickBot="1" x14ac:dyDescent="0.55000000000000004">
      <c r="A34" s="311" t="s">
        <v>31</v>
      </c>
      <c r="B34" s="312"/>
      <c r="C34" s="312"/>
      <c r="D34" s="312"/>
      <c r="E34" s="312"/>
      <c r="F34" s="312"/>
      <c r="G34" s="312"/>
      <c r="H34" s="312"/>
      <c r="I34" s="316"/>
      <c r="J34" s="325">
        <v>1</v>
      </c>
      <c r="K34" s="326"/>
      <c r="L34" s="326"/>
      <c r="M34" s="326"/>
      <c r="N34" s="327"/>
      <c r="O34" s="59"/>
    </row>
    <row r="35" spans="1:18" ht="14.7" thickBot="1" x14ac:dyDescent="0.6">
      <c r="A35" s="96"/>
      <c r="B35" s="97"/>
      <c r="C35" s="97"/>
      <c r="D35" s="98"/>
      <c r="E35" s="99"/>
      <c r="F35" s="99"/>
      <c r="G35" s="100"/>
      <c r="H35" s="100"/>
      <c r="I35" s="100"/>
      <c r="J35" s="100"/>
      <c r="K35" s="100"/>
      <c r="L35" s="100"/>
      <c r="M35" s="100"/>
      <c r="N35" s="101"/>
      <c r="O35" s="17"/>
    </row>
    <row r="36" spans="1:18" ht="15" customHeight="1" x14ac:dyDescent="0.5">
      <c r="A36" s="350" t="s">
        <v>32</v>
      </c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48"/>
    </row>
    <row r="37" spans="1:18" ht="16.5" customHeight="1" thickBot="1" x14ac:dyDescent="0.55000000000000004">
      <c r="A37" s="353"/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5"/>
      <c r="O37" s="48"/>
    </row>
    <row r="38" spans="1:18" ht="17.25" customHeight="1" x14ac:dyDescent="0.5">
      <c r="A38" s="331" t="s">
        <v>157</v>
      </c>
      <c r="B38" s="332"/>
      <c r="C38" s="332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4"/>
      <c r="O38" s="60"/>
    </row>
    <row r="39" spans="1:18" ht="35.25" customHeight="1" thickBot="1" x14ac:dyDescent="0.55000000000000004">
      <c r="A39" s="335"/>
      <c r="B39" s="336"/>
      <c r="C39" s="336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8"/>
      <c r="O39" s="60"/>
    </row>
    <row r="40" spans="1:18" s="65" customFormat="1" ht="31.5" customHeight="1" thickBot="1" x14ac:dyDescent="0.55000000000000004">
      <c r="A40" s="285" t="s">
        <v>33</v>
      </c>
      <c r="B40" s="287"/>
      <c r="C40" s="285" t="s">
        <v>101</v>
      </c>
      <c r="D40" s="287"/>
      <c r="E40" s="285" t="s">
        <v>112</v>
      </c>
      <c r="F40" s="286"/>
      <c r="G40" s="287"/>
      <c r="H40" s="285" t="s">
        <v>111</v>
      </c>
      <c r="I40" s="286"/>
      <c r="J40" s="125" t="s">
        <v>102</v>
      </c>
      <c r="K40" s="69" t="s">
        <v>103</v>
      </c>
      <c r="L40" s="285" t="s">
        <v>104</v>
      </c>
      <c r="M40" s="286"/>
      <c r="N40" s="287"/>
      <c r="O40" s="61"/>
    </row>
    <row r="41" spans="1:18" ht="38.25" customHeight="1" thickBot="1" x14ac:dyDescent="0.55000000000000004">
      <c r="A41" s="342">
        <v>8660288007</v>
      </c>
      <c r="B41" s="343"/>
      <c r="C41" s="344">
        <v>1300000</v>
      </c>
      <c r="D41" s="345"/>
      <c r="E41" s="288">
        <v>162500</v>
      </c>
      <c r="F41" s="349"/>
      <c r="G41" s="289"/>
      <c r="H41" s="288">
        <v>208000</v>
      </c>
      <c r="I41" s="289"/>
      <c r="J41" s="117">
        <v>3</v>
      </c>
      <c r="K41" s="118">
        <v>31700</v>
      </c>
      <c r="L41" s="290">
        <v>428200</v>
      </c>
      <c r="M41" s="291"/>
      <c r="N41" s="292"/>
      <c r="O41" s="62"/>
      <c r="P41" s="46"/>
    </row>
    <row r="42" spans="1:18" ht="43.5" customHeight="1" x14ac:dyDescent="0.5">
      <c r="A42" s="328" t="s">
        <v>167</v>
      </c>
      <c r="B42" s="329"/>
      <c r="C42" s="329"/>
      <c r="D42" s="329"/>
      <c r="E42" s="329"/>
      <c r="F42" s="329"/>
      <c r="G42" s="329"/>
      <c r="H42" s="329"/>
      <c r="I42" s="329"/>
      <c r="J42" s="329"/>
      <c r="K42" s="329"/>
      <c r="L42" s="329"/>
      <c r="M42" s="329"/>
      <c r="N42" s="330"/>
      <c r="O42" s="63"/>
    </row>
    <row r="43" spans="1:18" ht="17.25" customHeight="1" x14ac:dyDescent="0.5">
      <c r="A43" s="29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30"/>
      <c r="O43" s="14"/>
    </row>
    <row r="44" spans="1:18" ht="17.25" customHeight="1" thickBot="1" x14ac:dyDescent="0.55000000000000004">
      <c r="A44" s="29" t="s">
        <v>39</v>
      </c>
      <c r="B44" s="47"/>
      <c r="C44" s="47"/>
      <c r="D44" s="47"/>
      <c r="E44" s="14"/>
      <c r="F44" s="14"/>
      <c r="G44" s="14"/>
      <c r="H44" s="14"/>
      <c r="I44" s="47"/>
      <c r="J44" s="47"/>
      <c r="K44" s="47"/>
      <c r="L44" s="47"/>
      <c r="M44" s="14"/>
      <c r="N44" s="30"/>
      <c r="O44" s="14"/>
    </row>
    <row r="45" spans="1:18" ht="19.5" customHeight="1" x14ac:dyDescent="0.75">
      <c r="A45" s="294" t="s">
        <v>155</v>
      </c>
      <c r="B45" s="295"/>
      <c r="C45" s="295"/>
      <c r="D45" s="295"/>
      <c r="E45" s="295"/>
      <c r="F45" s="295"/>
      <c r="G45" s="299" t="s">
        <v>161</v>
      </c>
      <c r="H45" s="295"/>
      <c r="I45" s="295"/>
      <c r="J45" s="295"/>
      <c r="K45" s="295"/>
      <c r="L45" s="295"/>
      <c r="M45" s="295"/>
      <c r="N45" s="300"/>
      <c r="O45" s="14"/>
    </row>
    <row r="46" spans="1:18" ht="23.4" thickBot="1" x14ac:dyDescent="0.55000000000000004">
      <c r="A46" s="296" t="s">
        <v>40</v>
      </c>
      <c r="B46" s="297"/>
      <c r="C46" s="297"/>
      <c r="D46" s="297"/>
      <c r="E46" s="297"/>
      <c r="F46" s="297"/>
      <c r="G46" s="297" t="s">
        <v>133</v>
      </c>
      <c r="H46" s="297"/>
      <c r="I46" s="297"/>
      <c r="J46" s="297"/>
      <c r="K46" s="297"/>
      <c r="L46" s="297"/>
      <c r="M46" s="297"/>
      <c r="N46" s="298"/>
      <c r="O46" s="64"/>
      <c r="R46" s="11" t="s">
        <v>39</v>
      </c>
    </row>
    <row r="47" spans="1:18" ht="20.399999999999999" x14ac:dyDescent="0.75">
      <c r="A47" s="14"/>
      <c r="B47" s="14"/>
      <c r="C47" s="14"/>
      <c r="D47" s="14"/>
      <c r="E47" s="293"/>
      <c r="F47" s="293"/>
      <c r="G47" s="293"/>
      <c r="H47" s="293"/>
      <c r="I47" s="293"/>
      <c r="J47" s="293"/>
    </row>
    <row r="48" spans="1:18" ht="23.1" x14ac:dyDescent="0.5">
      <c r="E48" s="14"/>
      <c r="F48" s="112"/>
      <c r="G48" s="112"/>
      <c r="H48" s="112"/>
      <c r="I48" s="112"/>
      <c r="J48" s="112"/>
      <c r="K48" s="112"/>
    </row>
    <row r="49" spans="1:14" ht="13.2" thickBot="1" x14ac:dyDescent="0.55000000000000004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</row>
  </sheetData>
  <dataConsolidate/>
  <mergeCells count="79">
    <mergeCell ref="A45:F45"/>
    <mergeCell ref="G45:N45"/>
    <mergeCell ref="A46:F46"/>
    <mergeCell ref="G46:N46"/>
    <mergeCell ref="E47:J47"/>
    <mergeCell ref="A42:N42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1:B41"/>
    <mergeCell ref="C41:D41"/>
    <mergeCell ref="E41:G41"/>
    <mergeCell ref="H41:I41"/>
    <mergeCell ref="L41:N41"/>
    <mergeCell ref="A31:I31"/>
    <mergeCell ref="J31:N31"/>
    <mergeCell ref="A32:I32"/>
    <mergeCell ref="J32:N32"/>
    <mergeCell ref="A33:I33"/>
    <mergeCell ref="J33:N33"/>
    <mergeCell ref="A28:I28"/>
    <mergeCell ref="J28:N28"/>
    <mergeCell ref="A29:I29"/>
    <mergeCell ref="J29:N29"/>
    <mergeCell ref="A30:I30"/>
    <mergeCell ref="J30:N30"/>
    <mergeCell ref="A27:N27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16:N16"/>
    <mergeCell ref="D17:G17"/>
    <mergeCell ref="H17:K17"/>
    <mergeCell ref="L17:N17"/>
    <mergeCell ref="A18:B18"/>
    <mergeCell ref="E18:F18"/>
    <mergeCell ref="G18:I18"/>
    <mergeCell ref="L18:N18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dataValidations count="5">
    <dataValidation type="list" allowBlank="1" showInputMessage="1" showErrorMessage="1" sqref="K10:N10" xr:uid="{4EC54C39-2937-43D5-85E5-92ACF9482E7E}">
      <formula1>$Y$2:$Y$6</formula1>
    </dataValidation>
    <dataValidation type="list" allowBlank="1" showInputMessage="1" showErrorMessage="1" sqref="C24:E24" xr:uid="{6AF9114B-6BD0-4859-92E9-1A215B8F1842}">
      <formula1>$V$2:$V$4</formula1>
    </dataValidation>
    <dataValidation type="list" allowBlank="1" showInputMessage="1" showErrorMessage="1" sqref="K13:N13" xr:uid="{6AF6A7CC-35CE-411B-BDFE-DE03A803E87B}">
      <formula1>$S$2:$S$3</formula1>
    </dataValidation>
    <dataValidation type="list" allowBlank="1" showInputMessage="1" showErrorMessage="1" sqref="J41" xr:uid="{601C3FF3-5C77-4DC1-9E88-010ECF521899}">
      <formula1>$T$5:$T$10</formula1>
    </dataValidation>
    <dataValidation type="list" allowBlank="1" showInputMessage="1" showErrorMessage="1" sqref="N14" xr:uid="{FC1E0E02-92F5-4E93-809D-9191CF951CA5}">
      <formula1>$R$2:$R$3</formula1>
    </dataValidation>
  </dataValidations>
  <hyperlinks>
    <hyperlink ref="E8" r:id="rId1" xr:uid="{C671063F-68B0-4981-80A5-667E27AD0D2A}"/>
  </hyperlinks>
  <pageMargins left="0.70866141732283472" right="0.51181102362204722" top="0.74803149606299213" bottom="0.74803149606299213" header="0" footer="0.31496062992125984"/>
  <pageSetup scale="59" firstPageNumber="0" orientation="portrait" horizontalDpi="4294967294" verticalDpi="4294967294" r:id="rId2"/>
  <headerFooter alignWithMargins="0">
    <oddFooter>&amp;R&amp;"Arial,Normal"&amp;8Página &amp;P de &amp;N</oddFooter>
  </headerFooter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00E63-50ED-4952-836D-A25166610467}">
  <dimension ref="A1:Z49"/>
  <sheetViews>
    <sheetView topLeftCell="A26" zoomScale="68" zoomScaleSheetLayoutView="68" workbookViewId="0">
      <selection activeCell="AB12" sqref="AB12"/>
    </sheetView>
  </sheetViews>
  <sheetFormatPr baseColWidth="10" defaultColWidth="11.41796875" defaultRowHeight="12.9" x14ac:dyDescent="0.5"/>
  <cols>
    <col min="1" max="1" width="16.9453125" style="129" customWidth="1"/>
    <col min="2" max="2" width="15.578125" style="129" customWidth="1"/>
    <col min="3" max="3" width="12.5234375" style="129" customWidth="1"/>
    <col min="4" max="4" width="9.26171875" style="129" customWidth="1"/>
    <col min="5" max="5" width="8.734375" style="129" customWidth="1"/>
    <col min="6" max="6" width="6.83984375" style="129" customWidth="1"/>
    <col min="7" max="7" width="7.5234375" style="129" customWidth="1"/>
    <col min="8" max="8" width="11.41796875" style="129" customWidth="1"/>
    <col min="9" max="9" width="9.7890625" style="129" customWidth="1"/>
    <col min="10" max="10" width="10.20703125" style="129" customWidth="1"/>
    <col min="11" max="11" width="13.734375" style="129" customWidth="1"/>
    <col min="12" max="14" width="8.20703125" style="129" customWidth="1"/>
    <col min="15" max="15" width="13.41796875" style="129" customWidth="1"/>
    <col min="16" max="16" width="20.734375" style="129" hidden="1" customWidth="1"/>
    <col min="17" max="23" width="9.15625" style="129" hidden="1" customWidth="1"/>
    <col min="24" max="25" width="0" style="129" hidden="1" customWidth="1"/>
    <col min="26" max="26" width="9.7890625" style="129" bestFit="1" customWidth="1"/>
    <col min="27" max="16384" width="11.41796875" style="129"/>
  </cols>
  <sheetData>
    <row r="1" spans="1:25" ht="22.5" customHeight="1" x14ac:dyDescent="0.5">
      <c r="A1" s="414"/>
      <c r="B1" s="414"/>
      <c r="C1" s="415" t="s">
        <v>134</v>
      </c>
      <c r="D1" s="415"/>
      <c r="E1" s="415"/>
      <c r="F1" s="415"/>
      <c r="G1" s="415"/>
      <c r="H1" s="415"/>
      <c r="I1" s="415"/>
      <c r="J1" s="127" t="s">
        <v>138</v>
      </c>
      <c r="K1" s="128">
        <v>1</v>
      </c>
      <c r="L1" s="414"/>
      <c r="M1" s="414"/>
      <c r="N1" s="414"/>
    </row>
    <row r="2" spans="1:25" ht="28.5" customHeight="1" x14ac:dyDescent="0.5">
      <c r="A2" s="414"/>
      <c r="B2" s="414"/>
      <c r="C2" s="415"/>
      <c r="D2" s="415"/>
      <c r="E2" s="415"/>
      <c r="F2" s="415"/>
      <c r="G2" s="415"/>
      <c r="H2" s="415"/>
      <c r="I2" s="415"/>
      <c r="J2" s="127" t="s">
        <v>139</v>
      </c>
      <c r="K2" s="130">
        <v>42683</v>
      </c>
      <c r="L2" s="414"/>
      <c r="M2" s="414"/>
      <c r="N2" s="414"/>
      <c r="R2" s="129" t="s">
        <v>113</v>
      </c>
      <c r="S2" s="129" t="s">
        <v>136</v>
      </c>
      <c r="V2" s="129" t="s">
        <v>142</v>
      </c>
      <c r="Y2" s="129" t="s">
        <v>144</v>
      </c>
    </row>
    <row r="3" spans="1:25" ht="22.5" customHeight="1" x14ac:dyDescent="0.5">
      <c r="A3" s="414"/>
      <c r="B3" s="414"/>
      <c r="C3" s="415"/>
      <c r="D3" s="415"/>
      <c r="E3" s="415"/>
      <c r="F3" s="415"/>
      <c r="G3" s="415"/>
      <c r="H3" s="415"/>
      <c r="I3" s="415"/>
      <c r="J3" s="127" t="s">
        <v>140</v>
      </c>
      <c r="K3" s="128" t="s">
        <v>141</v>
      </c>
      <c r="L3" s="414"/>
      <c r="M3" s="414"/>
      <c r="N3" s="414"/>
      <c r="R3" s="129" t="s">
        <v>135</v>
      </c>
      <c r="S3" s="129" t="s">
        <v>137</v>
      </c>
      <c r="V3" s="129" t="s">
        <v>143</v>
      </c>
      <c r="Y3" s="129" t="s">
        <v>145</v>
      </c>
    </row>
    <row r="4" spans="1:25" ht="13.2" thickBot="1" x14ac:dyDescent="0.55000000000000004">
      <c r="A4" s="131"/>
      <c r="B4" s="131"/>
      <c r="C4" s="131"/>
      <c r="H4" s="131"/>
      <c r="I4" s="131"/>
      <c r="K4" s="131"/>
      <c r="L4" s="131"/>
      <c r="M4" s="131"/>
      <c r="N4" s="131"/>
      <c r="V4" s="129" t="s">
        <v>126</v>
      </c>
      <c r="Y4" s="129" t="s">
        <v>146</v>
      </c>
    </row>
    <row r="5" spans="1:25" s="133" customFormat="1" ht="22.5" customHeight="1" thickBot="1" x14ac:dyDescent="0.6">
      <c r="A5" s="416" t="s">
        <v>75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8"/>
      <c r="O5" s="132"/>
      <c r="T5" s="133">
        <v>0</v>
      </c>
      <c r="Y5" s="133" t="s">
        <v>147</v>
      </c>
    </row>
    <row r="6" spans="1:25" s="133" customFormat="1" ht="27.75" customHeight="1" thickBot="1" x14ac:dyDescent="0.6">
      <c r="A6" s="311" t="s">
        <v>74</v>
      </c>
      <c r="B6" s="312"/>
      <c r="C6" s="312"/>
      <c r="D6" s="316"/>
      <c r="E6" s="419" t="s">
        <v>161</v>
      </c>
      <c r="F6" s="420"/>
      <c r="G6" s="420"/>
      <c r="H6" s="420"/>
      <c r="I6" s="420"/>
      <c r="J6" s="420"/>
      <c r="K6" s="420"/>
      <c r="L6" s="420"/>
      <c r="M6" s="420"/>
      <c r="N6" s="421"/>
      <c r="O6" s="134"/>
      <c r="T6" s="133">
        <v>1</v>
      </c>
      <c r="Y6" s="133" t="s">
        <v>148</v>
      </c>
    </row>
    <row r="7" spans="1:25" s="133" customFormat="1" ht="25.5" customHeight="1" thickBot="1" x14ac:dyDescent="0.6">
      <c r="A7" s="311" t="s">
        <v>76</v>
      </c>
      <c r="B7" s="312"/>
      <c r="C7" s="312"/>
      <c r="D7" s="312"/>
      <c r="E7" s="135" t="s">
        <v>77</v>
      </c>
      <c r="F7" s="135" t="s">
        <v>154</v>
      </c>
      <c r="G7" s="136" t="s">
        <v>78</v>
      </c>
      <c r="H7" s="137"/>
      <c r="I7" s="422" t="s">
        <v>79</v>
      </c>
      <c r="J7" s="423"/>
      <c r="K7" s="424">
        <v>53118487</v>
      </c>
      <c r="L7" s="425"/>
      <c r="M7" s="425"/>
      <c r="N7" s="426"/>
      <c r="O7" s="138"/>
      <c r="T7" s="133">
        <v>2</v>
      </c>
    </row>
    <row r="8" spans="1:25" s="133" customFormat="1" ht="29.25" customHeight="1" thickBot="1" x14ac:dyDescent="0.6">
      <c r="A8" s="311" t="s">
        <v>92</v>
      </c>
      <c r="B8" s="312"/>
      <c r="C8" s="312"/>
      <c r="D8" s="312"/>
      <c r="E8" s="427" t="s">
        <v>162</v>
      </c>
      <c r="F8" s="428"/>
      <c r="G8" s="428"/>
      <c r="H8" s="429"/>
      <c r="I8" s="422" t="s">
        <v>96</v>
      </c>
      <c r="J8" s="423"/>
      <c r="K8" s="419">
        <v>3138544966</v>
      </c>
      <c r="L8" s="420"/>
      <c r="M8" s="420"/>
      <c r="N8" s="421"/>
      <c r="O8" s="134"/>
      <c r="T8" s="133">
        <v>3</v>
      </c>
    </row>
    <row r="9" spans="1:25" s="133" customFormat="1" ht="26.25" customHeight="1" thickBot="1" x14ac:dyDescent="0.6">
      <c r="A9" s="311" t="s">
        <v>93</v>
      </c>
      <c r="B9" s="312"/>
      <c r="C9" s="312"/>
      <c r="D9" s="312"/>
      <c r="E9" s="312"/>
      <c r="F9" s="312"/>
      <c r="G9" s="312"/>
      <c r="H9" s="312"/>
      <c r="I9" s="422" t="s">
        <v>158</v>
      </c>
      <c r="J9" s="434"/>
      <c r="K9" s="434"/>
      <c r="L9" s="434"/>
      <c r="M9" s="434"/>
      <c r="N9" s="423"/>
      <c r="O9" s="139"/>
      <c r="T9" s="133">
        <v>4</v>
      </c>
    </row>
    <row r="10" spans="1:25" s="141" customFormat="1" ht="32.25" customHeight="1" thickBot="1" x14ac:dyDescent="0.6">
      <c r="A10" s="435" t="s">
        <v>94</v>
      </c>
      <c r="B10" s="436"/>
      <c r="C10" s="437"/>
      <c r="D10" s="438"/>
      <c r="E10" s="439" t="s">
        <v>126</v>
      </c>
      <c r="F10" s="440"/>
      <c r="G10" s="440"/>
      <c r="H10" s="441"/>
      <c r="I10" s="439" t="s">
        <v>95</v>
      </c>
      <c r="J10" s="441"/>
      <c r="K10" s="439" t="s">
        <v>148</v>
      </c>
      <c r="L10" s="440"/>
      <c r="M10" s="440"/>
      <c r="N10" s="441"/>
      <c r="O10" s="140"/>
      <c r="T10" s="141">
        <v>5</v>
      </c>
    </row>
    <row r="11" spans="1:25" s="143" customFormat="1" ht="24.75" customHeight="1" x14ac:dyDescent="0.55000000000000004">
      <c r="A11" s="442" t="s">
        <v>73</v>
      </c>
      <c r="B11" s="443"/>
      <c r="C11" s="110" t="s">
        <v>150</v>
      </c>
      <c r="D11" s="109" t="s">
        <v>151</v>
      </c>
      <c r="E11" s="110" t="s">
        <v>150</v>
      </c>
      <c r="F11" s="109" t="s">
        <v>151</v>
      </c>
      <c r="G11" s="110" t="s">
        <v>150</v>
      </c>
      <c r="H11" s="109" t="s">
        <v>151</v>
      </c>
      <c r="I11" s="110" t="s">
        <v>150</v>
      </c>
      <c r="J11" s="109" t="s">
        <v>151</v>
      </c>
      <c r="K11" s="110" t="s">
        <v>152</v>
      </c>
      <c r="L11" s="109" t="s">
        <v>151</v>
      </c>
      <c r="M11" s="110" t="s">
        <v>150</v>
      </c>
      <c r="N11" s="109" t="s">
        <v>151</v>
      </c>
      <c r="O11" s="142"/>
    </row>
    <row r="12" spans="1:25" ht="24" customHeight="1" thickBot="1" x14ac:dyDescent="0.6">
      <c r="A12" s="444"/>
      <c r="B12" s="445"/>
      <c r="C12" s="113" t="s">
        <v>159</v>
      </c>
      <c r="D12" s="114">
        <v>1</v>
      </c>
      <c r="E12" s="113"/>
      <c r="F12" s="114"/>
      <c r="G12" s="113"/>
      <c r="H12" s="114"/>
      <c r="I12" s="113"/>
      <c r="J12" s="114"/>
      <c r="K12" s="113"/>
      <c r="L12" s="114"/>
      <c r="M12" s="113"/>
      <c r="N12" s="115"/>
      <c r="O12" s="144"/>
    </row>
    <row r="13" spans="1:25" ht="24" customHeight="1" thickBot="1" x14ac:dyDescent="0.6">
      <c r="A13" s="311" t="s">
        <v>118</v>
      </c>
      <c r="B13" s="316"/>
      <c r="C13" s="432" t="s">
        <v>163</v>
      </c>
      <c r="D13" s="446"/>
      <c r="E13" s="446"/>
      <c r="F13" s="446"/>
      <c r="G13" s="433"/>
      <c r="H13" s="432" t="s">
        <v>116</v>
      </c>
      <c r="I13" s="446"/>
      <c r="J13" s="446"/>
      <c r="K13" s="432" t="s">
        <v>120</v>
      </c>
      <c r="L13" s="446"/>
      <c r="M13" s="446"/>
      <c r="N13" s="433"/>
      <c r="O13" s="144"/>
    </row>
    <row r="14" spans="1:25" ht="24" customHeight="1" thickBot="1" x14ac:dyDescent="0.6">
      <c r="A14" s="145" t="s">
        <v>117</v>
      </c>
      <c r="B14" s="145"/>
      <c r="C14" s="146"/>
      <c r="D14" s="147"/>
      <c r="E14" s="430">
        <v>451570034954</v>
      </c>
      <c r="F14" s="431"/>
      <c r="G14" s="431"/>
      <c r="H14" s="431"/>
      <c r="I14" s="431"/>
      <c r="J14" s="431"/>
      <c r="K14" s="431"/>
      <c r="L14" s="432" t="s">
        <v>149</v>
      </c>
      <c r="M14" s="433"/>
      <c r="N14" s="137" t="s">
        <v>115</v>
      </c>
      <c r="O14" s="144"/>
    </row>
    <row r="15" spans="1:25" ht="16.5" customHeight="1" thickBot="1" x14ac:dyDescent="0.6">
      <c r="A15" s="148"/>
      <c r="B15" s="149"/>
      <c r="C15" s="149"/>
      <c r="D15" s="149"/>
      <c r="E15" s="150"/>
      <c r="F15" s="150"/>
      <c r="G15" s="150"/>
      <c r="H15" s="150"/>
      <c r="I15" s="150"/>
      <c r="J15" s="150"/>
      <c r="K15" s="151"/>
      <c r="L15" s="151"/>
      <c r="M15" s="151"/>
      <c r="N15" s="152"/>
      <c r="O15" s="153"/>
      <c r="P15" s="154"/>
    </row>
    <row r="16" spans="1:25" ht="18" customHeight="1" thickBot="1" x14ac:dyDescent="0.55000000000000004">
      <c r="A16" s="416" t="s">
        <v>110</v>
      </c>
      <c r="B16" s="417"/>
      <c r="C16" s="417"/>
      <c r="D16" s="447"/>
      <c r="E16" s="447"/>
      <c r="F16" s="447"/>
      <c r="G16" s="447"/>
      <c r="H16" s="447"/>
      <c r="I16" s="447"/>
      <c r="J16" s="447"/>
      <c r="K16" s="447"/>
      <c r="L16" s="447"/>
      <c r="M16" s="447"/>
      <c r="N16" s="448"/>
      <c r="O16" s="132"/>
    </row>
    <row r="17" spans="1:26" ht="27" customHeight="1" thickBot="1" x14ac:dyDescent="0.55000000000000004">
      <c r="A17" s="155" t="s">
        <v>97</v>
      </c>
      <c r="B17" s="156"/>
      <c r="C17" s="156"/>
      <c r="D17" s="416" t="s">
        <v>164</v>
      </c>
      <c r="E17" s="417"/>
      <c r="F17" s="417"/>
      <c r="G17" s="418"/>
      <c r="H17" s="311" t="s">
        <v>153</v>
      </c>
      <c r="I17" s="312"/>
      <c r="J17" s="312"/>
      <c r="K17" s="316"/>
      <c r="L17" s="449" t="s">
        <v>169</v>
      </c>
      <c r="M17" s="417"/>
      <c r="N17" s="418"/>
      <c r="O17" s="132"/>
    </row>
    <row r="18" spans="1:26" ht="27" customHeight="1" thickBot="1" x14ac:dyDescent="0.55000000000000004">
      <c r="A18" s="311" t="s">
        <v>129</v>
      </c>
      <c r="B18" s="316"/>
      <c r="C18" s="157">
        <v>1108</v>
      </c>
      <c r="D18" s="158" t="s">
        <v>130</v>
      </c>
      <c r="E18" s="450">
        <v>43281</v>
      </c>
      <c r="F18" s="451"/>
      <c r="G18" s="452" t="s">
        <v>131</v>
      </c>
      <c r="H18" s="453"/>
      <c r="I18" s="453"/>
      <c r="J18" s="159">
        <v>31049</v>
      </c>
      <c r="K18" s="160" t="s">
        <v>130</v>
      </c>
      <c r="L18" s="454">
        <v>43281</v>
      </c>
      <c r="M18" s="455"/>
      <c r="N18" s="456"/>
      <c r="O18" s="132"/>
    </row>
    <row r="19" spans="1:26" ht="33" customHeight="1" x14ac:dyDescent="0.5">
      <c r="A19" s="460" t="s">
        <v>98</v>
      </c>
      <c r="B19" s="461"/>
      <c r="C19" s="462"/>
      <c r="D19" s="466" t="s">
        <v>156</v>
      </c>
      <c r="E19" s="467"/>
      <c r="F19" s="467"/>
      <c r="G19" s="467"/>
      <c r="H19" s="467"/>
      <c r="I19" s="467"/>
      <c r="J19" s="467"/>
      <c r="K19" s="467"/>
      <c r="L19" s="467"/>
      <c r="M19" s="467"/>
      <c r="N19" s="468"/>
      <c r="O19" s="132"/>
    </row>
    <row r="20" spans="1:26" ht="31.5" customHeight="1" thickBot="1" x14ac:dyDescent="0.55000000000000004">
      <c r="A20" s="463"/>
      <c r="B20" s="464"/>
      <c r="C20" s="465"/>
      <c r="D20" s="469"/>
      <c r="E20" s="470"/>
      <c r="F20" s="470"/>
      <c r="G20" s="470"/>
      <c r="H20" s="470"/>
      <c r="I20" s="470"/>
      <c r="J20" s="470"/>
      <c r="K20" s="470"/>
      <c r="L20" s="470"/>
      <c r="M20" s="470"/>
      <c r="N20" s="471"/>
      <c r="O20" s="134"/>
    </row>
    <row r="21" spans="1:26" ht="23.25" customHeight="1" thickBot="1" x14ac:dyDescent="0.55000000000000004">
      <c r="A21" s="460" t="s">
        <v>99</v>
      </c>
      <c r="B21" s="461"/>
      <c r="C21" s="461"/>
      <c r="D21" s="461"/>
      <c r="E21" s="461"/>
      <c r="F21" s="472" t="s">
        <v>80</v>
      </c>
      <c r="G21" s="448"/>
      <c r="H21" s="135" t="s">
        <v>82</v>
      </c>
      <c r="I21" s="135" t="s">
        <v>83</v>
      </c>
      <c r="J21" s="135" t="s">
        <v>84</v>
      </c>
      <c r="K21" s="475" t="s">
        <v>81</v>
      </c>
      <c r="L21" s="135" t="s">
        <v>82</v>
      </c>
      <c r="M21" s="135" t="s">
        <v>83</v>
      </c>
      <c r="N21" s="135" t="s">
        <v>84</v>
      </c>
      <c r="O21" s="132"/>
    </row>
    <row r="22" spans="1:26" ht="22.5" customHeight="1" thickBot="1" x14ac:dyDescent="0.6">
      <c r="A22" s="463"/>
      <c r="B22" s="464"/>
      <c r="C22" s="464"/>
      <c r="D22" s="464"/>
      <c r="E22" s="464"/>
      <c r="F22" s="473"/>
      <c r="G22" s="474"/>
      <c r="H22" s="161">
        <v>1</v>
      </c>
      <c r="I22" s="161">
        <v>7</v>
      </c>
      <c r="J22" s="161">
        <v>2018</v>
      </c>
      <c r="K22" s="476"/>
      <c r="L22" s="161">
        <v>30</v>
      </c>
      <c r="M22" s="161">
        <v>7</v>
      </c>
      <c r="N22" s="161">
        <v>2018</v>
      </c>
      <c r="O22" s="162"/>
      <c r="R22" s="154"/>
    </row>
    <row r="23" spans="1:26" ht="24" customHeight="1" thickBot="1" x14ac:dyDescent="0.6">
      <c r="A23" s="311" t="s">
        <v>100</v>
      </c>
      <c r="B23" s="312"/>
      <c r="C23" s="312"/>
      <c r="D23" s="312"/>
      <c r="E23" s="312"/>
      <c r="F23" s="312"/>
      <c r="G23" s="316"/>
      <c r="H23" s="477">
        <v>3070655</v>
      </c>
      <c r="I23" s="478"/>
      <c r="J23" s="478"/>
      <c r="K23" s="478"/>
      <c r="L23" s="478"/>
      <c r="M23" s="478"/>
      <c r="N23" s="479"/>
      <c r="O23" s="144"/>
    </row>
    <row r="24" spans="1:26" ht="24" customHeight="1" thickBot="1" x14ac:dyDescent="0.6">
      <c r="A24" s="311" t="s">
        <v>122</v>
      </c>
      <c r="B24" s="316"/>
      <c r="C24" s="422" t="s">
        <v>126</v>
      </c>
      <c r="D24" s="434"/>
      <c r="E24" s="423"/>
      <c r="F24" s="422" t="s">
        <v>127</v>
      </c>
      <c r="G24" s="434"/>
      <c r="H24" s="434"/>
      <c r="I24" s="434"/>
      <c r="J24" s="423"/>
      <c r="K24" s="477">
        <v>0</v>
      </c>
      <c r="L24" s="478"/>
      <c r="M24" s="478"/>
      <c r="N24" s="479"/>
      <c r="O24" s="144"/>
    </row>
    <row r="25" spans="1:26" ht="54.75" customHeight="1" thickBot="1" x14ac:dyDescent="0.55000000000000004">
      <c r="A25" s="480" t="s">
        <v>132</v>
      </c>
      <c r="B25" s="481"/>
      <c r="C25" s="481"/>
      <c r="D25" s="481"/>
      <c r="E25" s="481"/>
      <c r="F25" s="481"/>
      <c r="G25" s="481"/>
      <c r="H25" s="481"/>
      <c r="I25" s="481"/>
      <c r="J25" s="481"/>
      <c r="K25" s="481"/>
      <c r="L25" s="481"/>
      <c r="M25" s="481"/>
      <c r="N25" s="482"/>
      <c r="O25" s="163"/>
    </row>
    <row r="26" spans="1:26" ht="18" customHeight="1" thickBot="1" x14ac:dyDescent="0.55000000000000004">
      <c r="A26" s="164"/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6"/>
      <c r="O26" s="163"/>
    </row>
    <row r="27" spans="1:26" ht="19.5" customHeight="1" thickBot="1" x14ac:dyDescent="0.55000000000000004">
      <c r="A27" s="457" t="s">
        <v>106</v>
      </c>
      <c r="B27" s="458"/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9"/>
      <c r="O27" s="167"/>
    </row>
    <row r="28" spans="1:26" ht="19.5" customHeight="1" thickBot="1" x14ac:dyDescent="0.55000000000000004">
      <c r="A28" s="416" t="s">
        <v>91</v>
      </c>
      <c r="B28" s="417"/>
      <c r="C28" s="417"/>
      <c r="D28" s="417"/>
      <c r="E28" s="417"/>
      <c r="F28" s="417"/>
      <c r="G28" s="417"/>
      <c r="H28" s="417"/>
      <c r="I28" s="418"/>
      <c r="J28" s="416" t="s">
        <v>107</v>
      </c>
      <c r="K28" s="417"/>
      <c r="L28" s="417"/>
      <c r="M28" s="417"/>
      <c r="N28" s="418"/>
      <c r="O28" s="132"/>
    </row>
    <row r="29" spans="1:26" ht="19.5" customHeight="1" thickBot="1" x14ac:dyDescent="0.55000000000000004">
      <c r="A29" s="435" t="s">
        <v>108</v>
      </c>
      <c r="B29" s="436"/>
      <c r="C29" s="436"/>
      <c r="D29" s="436"/>
      <c r="E29" s="436"/>
      <c r="F29" s="436"/>
      <c r="G29" s="436"/>
      <c r="H29" s="436"/>
      <c r="I29" s="483"/>
      <c r="J29" s="484">
        <v>7676638</v>
      </c>
      <c r="K29" s="485"/>
      <c r="L29" s="485"/>
      <c r="M29" s="485"/>
      <c r="N29" s="486"/>
      <c r="O29" s="168"/>
      <c r="R29" s="169"/>
      <c r="Z29" s="170"/>
    </row>
    <row r="30" spans="1:26" ht="19.5" customHeight="1" thickBot="1" x14ac:dyDescent="0.55000000000000004">
      <c r="A30" s="435" t="s">
        <v>27</v>
      </c>
      <c r="B30" s="436"/>
      <c r="C30" s="436"/>
      <c r="D30" s="436"/>
      <c r="E30" s="436"/>
      <c r="F30" s="436"/>
      <c r="G30" s="436"/>
      <c r="H30" s="436"/>
      <c r="I30" s="483"/>
      <c r="J30" s="484">
        <v>7676638</v>
      </c>
      <c r="K30" s="485"/>
      <c r="L30" s="485"/>
      <c r="M30" s="485"/>
      <c r="N30" s="486"/>
      <c r="O30" s="171"/>
    </row>
    <row r="31" spans="1:26" ht="19.5" customHeight="1" thickBot="1" x14ac:dyDescent="0.55000000000000004">
      <c r="A31" s="487" t="s">
        <v>109</v>
      </c>
      <c r="B31" s="488"/>
      <c r="C31" s="488"/>
      <c r="D31" s="488"/>
      <c r="E31" s="488"/>
      <c r="F31" s="488"/>
      <c r="G31" s="488"/>
      <c r="H31" s="488"/>
      <c r="I31" s="489"/>
      <c r="J31" s="484">
        <v>3070655</v>
      </c>
      <c r="K31" s="485"/>
      <c r="L31" s="485"/>
      <c r="M31" s="485"/>
      <c r="N31" s="486"/>
      <c r="O31" s="168"/>
      <c r="Z31" s="170"/>
    </row>
    <row r="32" spans="1:26" ht="19.5" customHeight="1" thickBot="1" x14ac:dyDescent="0.55000000000000004">
      <c r="A32" s="435" t="s">
        <v>29</v>
      </c>
      <c r="B32" s="436"/>
      <c r="C32" s="436"/>
      <c r="D32" s="436"/>
      <c r="E32" s="436"/>
      <c r="F32" s="436"/>
      <c r="G32" s="436"/>
      <c r="H32" s="436"/>
      <c r="I32" s="483"/>
      <c r="J32" s="490">
        <v>0</v>
      </c>
      <c r="K32" s="491"/>
      <c r="L32" s="491"/>
      <c r="M32" s="491"/>
      <c r="N32" s="492"/>
      <c r="O32" s="168"/>
    </row>
    <row r="33" spans="1:18" ht="19.5" customHeight="1" thickBot="1" x14ac:dyDescent="0.55000000000000004">
      <c r="A33" s="435" t="s">
        <v>30</v>
      </c>
      <c r="B33" s="436"/>
      <c r="C33" s="436"/>
      <c r="D33" s="436"/>
      <c r="E33" s="436"/>
      <c r="F33" s="436"/>
      <c r="G33" s="436"/>
      <c r="H33" s="436"/>
      <c r="I33" s="483"/>
      <c r="J33" s="484">
        <v>0</v>
      </c>
      <c r="K33" s="485"/>
      <c r="L33" s="485"/>
      <c r="M33" s="485"/>
      <c r="N33" s="486"/>
      <c r="O33" s="168"/>
    </row>
    <row r="34" spans="1:18" ht="19.5" customHeight="1" thickBot="1" x14ac:dyDescent="0.55000000000000004">
      <c r="A34" s="311" t="s">
        <v>31</v>
      </c>
      <c r="B34" s="312"/>
      <c r="C34" s="312"/>
      <c r="D34" s="312"/>
      <c r="E34" s="312"/>
      <c r="F34" s="312"/>
      <c r="G34" s="312"/>
      <c r="H34" s="312"/>
      <c r="I34" s="316"/>
      <c r="J34" s="496">
        <v>1</v>
      </c>
      <c r="K34" s="497"/>
      <c r="L34" s="497"/>
      <c r="M34" s="497"/>
      <c r="N34" s="498"/>
      <c r="O34" s="172"/>
    </row>
    <row r="35" spans="1:18" ht="14.7" thickBot="1" x14ac:dyDescent="0.6">
      <c r="A35" s="173"/>
      <c r="B35" s="174"/>
      <c r="C35" s="174"/>
      <c r="D35" s="175"/>
      <c r="E35" s="176"/>
      <c r="F35" s="176"/>
      <c r="G35" s="177"/>
      <c r="H35" s="177"/>
      <c r="I35" s="177"/>
      <c r="J35" s="177"/>
      <c r="K35" s="177"/>
      <c r="L35" s="177"/>
      <c r="M35" s="177"/>
      <c r="N35" s="178"/>
      <c r="O35" s="179"/>
    </row>
    <row r="36" spans="1:18" ht="15" customHeight="1" x14ac:dyDescent="0.5">
      <c r="A36" s="472" t="s">
        <v>32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8"/>
      <c r="O36" s="180"/>
    </row>
    <row r="37" spans="1:18" ht="16.5" customHeight="1" thickBot="1" x14ac:dyDescent="0.55000000000000004">
      <c r="A37" s="473"/>
      <c r="B37" s="499"/>
      <c r="C37" s="499"/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74"/>
      <c r="O37" s="180"/>
    </row>
    <row r="38" spans="1:18" ht="17.25" customHeight="1" x14ac:dyDescent="0.5">
      <c r="A38" s="500" t="s">
        <v>157</v>
      </c>
      <c r="B38" s="501"/>
      <c r="C38" s="501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3"/>
      <c r="O38" s="181"/>
    </row>
    <row r="39" spans="1:18" ht="35.25" customHeight="1" thickBot="1" x14ac:dyDescent="0.55000000000000004">
      <c r="A39" s="504"/>
      <c r="B39" s="505"/>
      <c r="C39" s="505"/>
      <c r="D39" s="506"/>
      <c r="E39" s="506"/>
      <c r="F39" s="506"/>
      <c r="G39" s="506"/>
      <c r="H39" s="506"/>
      <c r="I39" s="506"/>
      <c r="J39" s="506"/>
      <c r="K39" s="506"/>
      <c r="L39" s="506"/>
      <c r="M39" s="506"/>
      <c r="N39" s="507"/>
      <c r="O39" s="181"/>
    </row>
    <row r="40" spans="1:18" s="185" customFormat="1" ht="31.5" customHeight="1" thickBot="1" x14ac:dyDescent="0.55000000000000004">
      <c r="A40" s="508" t="s">
        <v>33</v>
      </c>
      <c r="B40" s="509"/>
      <c r="C40" s="508" t="s">
        <v>101</v>
      </c>
      <c r="D40" s="509"/>
      <c r="E40" s="508" t="s">
        <v>112</v>
      </c>
      <c r="F40" s="510"/>
      <c r="G40" s="509"/>
      <c r="H40" s="508" t="s">
        <v>111</v>
      </c>
      <c r="I40" s="510"/>
      <c r="J40" s="182" t="s">
        <v>102</v>
      </c>
      <c r="K40" s="183" t="s">
        <v>103</v>
      </c>
      <c r="L40" s="508" t="s">
        <v>104</v>
      </c>
      <c r="M40" s="510"/>
      <c r="N40" s="509"/>
      <c r="O40" s="184"/>
    </row>
    <row r="41" spans="1:18" ht="38.25" customHeight="1" thickBot="1" x14ac:dyDescent="0.55000000000000004">
      <c r="A41" s="511">
        <v>8659080960</v>
      </c>
      <c r="B41" s="512"/>
      <c r="C41" s="513">
        <v>1330756</v>
      </c>
      <c r="D41" s="514"/>
      <c r="E41" s="515">
        <v>166345</v>
      </c>
      <c r="F41" s="516"/>
      <c r="G41" s="517"/>
      <c r="H41" s="515">
        <v>212921</v>
      </c>
      <c r="I41" s="517"/>
      <c r="J41" s="186">
        <v>3</v>
      </c>
      <c r="K41" s="187">
        <v>32417</v>
      </c>
      <c r="L41" s="518">
        <v>411683</v>
      </c>
      <c r="M41" s="519"/>
      <c r="N41" s="520"/>
      <c r="O41" s="188"/>
      <c r="P41" s="170"/>
    </row>
    <row r="42" spans="1:18" ht="43.5" customHeight="1" x14ac:dyDescent="0.5">
      <c r="A42" s="493" t="s">
        <v>168</v>
      </c>
      <c r="B42" s="494"/>
      <c r="C42" s="494"/>
      <c r="D42" s="494"/>
      <c r="E42" s="494"/>
      <c r="F42" s="494"/>
      <c r="G42" s="494"/>
      <c r="H42" s="494"/>
      <c r="I42" s="494"/>
      <c r="J42" s="494"/>
      <c r="K42" s="494"/>
      <c r="L42" s="494"/>
      <c r="M42" s="494"/>
      <c r="N42" s="495"/>
      <c r="O42" s="189"/>
    </row>
    <row r="43" spans="1:18" ht="17.25" customHeight="1" x14ac:dyDescent="0.5">
      <c r="A43" s="190"/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91"/>
      <c r="O43" s="154"/>
    </row>
    <row r="44" spans="1:18" ht="17.25" customHeight="1" x14ac:dyDescent="0.5">
      <c r="A44" s="154"/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O44" s="154"/>
    </row>
    <row r="45" spans="1:18" ht="19.5" customHeight="1" x14ac:dyDescent="0.75">
      <c r="A45" s="521" t="s">
        <v>155</v>
      </c>
      <c r="B45" s="521"/>
      <c r="C45" s="521"/>
      <c r="D45" s="521"/>
      <c r="E45" s="521"/>
      <c r="F45" s="521"/>
      <c r="G45" s="522" t="s">
        <v>161</v>
      </c>
      <c r="H45" s="522"/>
      <c r="I45" s="522"/>
      <c r="J45" s="522"/>
      <c r="K45" s="522"/>
      <c r="L45" s="522"/>
      <c r="M45" s="522"/>
      <c r="N45" s="522"/>
      <c r="O45" s="154"/>
    </row>
    <row r="46" spans="1:18" ht="23.1" x14ac:dyDescent="0.5">
      <c r="A46" s="523" t="s">
        <v>40</v>
      </c>
      <c r="B46" s="523"/>
      <c r="C46" s="523"/>
      <c r="D46" s="523"/>
      <c r="E46" s="523"/>
      <c r="F46" s="523"/>
      <c r="G46" s="523" t="s">
        <v>133</v>
      </c>
      <c r="H46" s="523"/>
      <c r="I46" s="523"/>
      <c r="J46" s="523"/>
      <c r="K46" s="523"/>
      <c r="L46" s="523"/>
      <c r="M46" s="523"/>
      <c r="N46" s="523"/>
      <c r="O46" s="193"/>
      <c r="R46" s="129" t="s">
        <v>39</v>
      </c>
    </row>
    <row r="47" spans="1:18" ht="20.399999999999999" x14ac:dyDescent="0.75">
      <c r="A47" s="154"/>
      <c r="B47" s="154"/>
      <c r="C47" s="154"/>
      <c r="D47" s="154"/>
      <c r="E47" s="521"/>
      <c r="F47" s="521"/>
      <c r="G47" s="521"/>
      <c r="H47" s="521"/>
      <c r="I47" s="521"/>
      <c r="J47" s="521"/>
      <c r="K47" s="154"/>
      <c r="L47" s="154"/>
      <c r="M47" s="154"/>
      <c r="N47" s="154"/>
    </row>
    <row r="48" spans="1:18" ht="23.1" x14ac:dyDescent="0.5">
      <c r="E48" s="154"/>
      <c r="F48" s="194"/>
      <c r="G48" s="194"/>
      <c r="H48" s="194"/>
      <c r="I48" s="194"/>
      <c r="J48" s="194"/>
      <c r="K48" s="194"/>
    </row>
    <row r="49" spans="1:14" ht="13.2" thickBot="1" x14ac:dyDescent="0.55000000000000004">
      <c r="A49" s="192"/>
      <c r="B49" s="192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</row>
  </sheetData>
  <dataConsolidate/>
  <mergeCells count="79">
    <mergeCell ref="A45:F45"/>
    <mergeCell ref="G45:N45"/>
    <mergeCell ref="A46:F46"/>
    <mergeCell ref="G46:N46"/>
    <mergeCell ref="E47:J47"/>
    <mergeCell ref="A42:N42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1:B41"/>
    <mergeCell ref="C41:D41"/>
    <mergeCell ref="E41:G41"/>
    <mergeCell ref="H41:I41"/>
    <mergeCell ref="L41:N41"/>
    <mergeCell ref="A31:I31"/>
    <mergeCell ref="J31:N31"/>
    <mergeCell ref="A32:I32"/>
    <mergeCell ref="J32:N32"/>
    <mergeCell ref="A33:I33"/>
    <mergeCell ref="J33:N33"/>
    <mergeCell ref="A28:I28"/>
    <mergeCell ref="J28:N28"/>
    <mergeCell ref="A29:I29"/>
    <mergeCell ref="J29:N29"/>
    <mergeCell ref="A30:I30"/>
    <mergeCell ref="J30:N30"/>
    <mergeCell ref="A27:N27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16:N16"/>
    <mergeCell ref="D17:G17"/>
    <mergeCell ref="H17:K17"/>
    <mergeCell ref="L17:N17"/>
    <mergeCell ref="A18:B18"/>
    <mergeCell ref="E18:F18"/>
    <mergeCell ref="G18:I18"/>
    <mergeCell ref="L18:N18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dataValidations count="5">
    <dataValidation type="list" allowBlank="1" showInputMessage="1" showErrorMessage="1" sqref="N14" xr:uid="{2245EA55-4CF5-45C1-9A47-D0D8F0177C24}">
      <formula1>$R$2:$R$3</formula1>
    </dataValidation>
    <dataValidation type="list" allowBlank="1" showInputMessage="1" showErrorMessage="1" sqref="J41" xr:uid="{12643A9C-961D-4DFF-AEB5-4A7BC6C3DEDA}">
      <formula1>$T$5:$T$10</formula1>
    </dataValidation>
    <dataValidation type="list" allowBlank="1" showInputMessage="1" showErrorMessage="1" sqref="K13:N13" xr:uid="{1861E0D2-EA88-417B-82D0-112EC7F27B64}">
      <formula1>$S$2:$S$3</formula1>
    </dataValidation>
    <dataValidation type="list" allowBlank="1" showInputMessage="1" showErrorMessage="1" sqref="C24:E24" xr:uid="{8E1B150C-EB16-4494-BF92-3113C3742866}">
      <formula1>$V$2:$V$4</formula1>
    </dataValidation>
    <dataValidation type="list" allowBlank="1" showInputMessage="1" showErrorMessage="1" sqref="K10:N10" xr:uid="{0F7EBEDB-7941-4C5E-94FE-FBE24E27A80F}">
      <formula1>$Y$2:$Y$6</formula1>
    </dataValidation>
  </dataValidations>
  <hyperlinks>
    <hyperlink ref="E8" r:id="rId1" xr:uid="{21C46C43-89C6-4503-AD0E-A105CDB36009}"/>
  </hyperlinks>
  <pageMargins left="0.70866141732283472" right="0.51181102362204722" top="0.74803149606299213" bottom="0.74803149606299213" header="0" footer="0.31496062992125984"/>
  <pageSetup scale="59" firstPageNumber="0" orientation="portrait" horizontalDpi="300" verticalDpi="300" r:id="rId2"/>
  <headerFooter alignWithMargins="0">
    <oddFooter>&amp;R&amp;"Arial,Normal"&amp;8Página &amp;P de &amp;N</oddFooter>
  </headerFooter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B60F8-683F-4894-90E0-21923CAE2310}">
  <dimension ref="A1:Z49"/>
  <sheetViews>
    <sheetView topLeftCell="A22" zoomScale="68" zoomScaleSheetLayoutView="68" workbookViewId="0">
      <selection activeCell="Z29" sqref="Z29"/>
    </sheetView>
  </sheetViews>
  <sheetFormatPr baseColWidth="10" defaultColWidth="11.41796875" defaultRowHeight="12.9" x14ac:dyDescent="0.5"/>
  <cols>
    <col min="1" max="1" width="16.9453125" style="129" customWidth="1"/>
    <col min="2" max="2" width="15.578125" style="129" customWidth="1"/>
    <col min="3" max="3" width="12.5234375" style="129" customWidth="1"/>
    <col min="4" max="4" width="9.26171875" style="129" customWidth="1"/>
    <col min="5" max="5" width="8.734375" style="129" customWidth="1"/>
    <col min="6" max="6" width="6.83984375" style="129" customWidth="1"/>
    <col min="7" max="7" width="7.5234375" style="129" customWidth="1"/>
    <col min="8" max="8" width="11.41796875" style="129" customWidth="1"/>
    <col min="9" max="9" width="9.7890625" style="129" customWidth="1"/>
    <col min="10" max="10" width="10.20703125" style="129" customWidth="1"/>
    <col min="11" max="11" width="13.734375" style="129" customWidth="1"/>
    <col min="12" max="14" width="8.20703125" style="129" customWidth="1"/>
    <col min="15" max="15" width="13.41796875" style="129" customWidth="1"/>
    <col min="16" max="16" width="20.734375" style="129" hidden="1" customWidth="1"/>
    <col min="17" max="23" width="9.15625" style="129" hidden="1" customWidth="1"/>
    <col min="24" max="25" width="0" style="129" hidden="1" customWidth="1"/>
    <col min="26" max="26" width="9.7890625" style="129" bestFit="1" customWidth="1"/>
    <col min="27" max="16384" width="11.41796875" style="129"/>
  </cols>
  <sheetData>
    <row r="1" spans="1:25" ht="22.5" customHeight="1" x14ac:dyDescent="0.5">
      <c r="A1" s="414"/>
      <c r="B1" s="414"/>
      <c r="C1" s="415" t="s">
        <v>134</v>
      </c>
      <c r="D1" s="415"/>
      <c r="E1" s="415"/>
      <c r="F1" s="415"/>
      <c r="G1" s="415"/>
      <c r="H1" s="415"/>
      <c r="I1" s="415"/>
      <c r="J1" s="127" t="s">
        <v>138</v>
      </c>
      <c r="K1" s="128">
        <v>1</v>
      </c>
      <c r="L1" s="414"/>
      <c r="M1" s="414"/>
      <c r="N1" s="414"/>
    </row>
    <row r="2" spans="1:25" ht="28.5" customHeight="1" x14ac:dyDescent="0.5">
      <c r="A2" s="414"/>
      <c r="B2" s="414"/>
      <c r="C2" s="415"/>
      <c r="D2" s="415"/>
      <c r="E2" s="415"/>
      <c r="F2" s="415"/>
      <c r="G2" s="415"/>
      <c r="H2" s="415"/>
      <c r="I2" s="415"/>
      <c r="J2" s="127" t="s">
        <v>139</v>
      </c>
      <c r="K2" s="130">
        <v>42683</v>
      </c>
      <c r="L2" s="414"/>
      <c r="M2" s="414"/>
      <c r="N2" s="414"/>
      <c r="R2" s="129" t="s">
        <v>113</v>
      </c>
      <c r="S2" s="129" t="s">
        <v>136</v>
      </c>
      <c r="V2" s="129" t="s">
        <v>142</v>
      </c>
      <c r="Y2" s="129" t="s">
        <v>144</v>
      </c>
    </row>
    <row r="3" spans="1:25" ht="22.5" customHeight="1" x14ac:dyDescent="0.5">
      <c r="A3" s="414"/>
      <c r="B3" s="414"/>
      <c r="C3" s="415"/>
      <c r="D3" s="415"/>
      <c r="E3" s="415"/>
      <c r="F3" s="415"/>
      <c r="G3" s="415"/>
      <c r="H3" s="415"/>
      <c r="I3" s="415"/>
      <c r="J3" s="127" t="s">
        <v>140</v>
      </c>
      <c r="K3" s="128" t="s">
        <v>141</v>
      </c>
      <c r="L3" s="414"/>
      <c r="M3" s="414"/>
      <c r="N3" s="414"/>
      <c r="R3" s="129" t="s">
        <v>135</v>
      </c>
      <c r="S3" s="129" t="s">
        <v>137</v>
      </c>
      <c r="V3" s="129" t="s">
        <v>143</v>
      </c>
      <c r="Y3" s="129" t="s">
        <v>145</v>
      </c>
    </row>
    <row r="4" spans="1:25" ht="13.2" thickBot="1" x14ac:dyDescent="0.55000000000000004">
      <c r="A4" s="131"/>
      <c r="B4" s="131"/>
      <c r="C4" s="131"/>
      <c r="H4" s="131"/>
      <c r="I4" s="131"/>
      <c r="K4" s="131"/>
      <c r="L4" s="131"/>
      <c r="M4" s="131"/>
      <c r="N4" s="131"/>
      <c r="V4" s="129" t="s">
        <v>126</v>
      </c>
      <c r="Y4" s="129" t="s">
        <v>146</v>
      </c>
    </row>
    <row r="5" spans="1:25" s="133" customFormat="1" ht="22.5" customHeight="1" thickBot="1" x14ac:dyDescent="0.6">
      <c r="A5" s="416" t="s">
        <v>75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8"/>
      <c r="O5" s="132"/>
      <c r="T5" s="133">
        <v>0</v>
      </c>
      <c r="Y5" s="133" t="s">
        <v>147</v>
      </c>
    </row>
    <row r="6" spans="1:25" s="133" customFormat="1" ht="27.75" customHeight="1" thickBot="1" x14ac:dyDescent="0.6">
      <c r="A6" s="311" t="s">
        <v>74</v>
      </c>
      <c r="B6" s="312"/>
      <c r="C6" s="312"/>
      <c r="D6" s="316"/>
      <c r="E6" s="419" t="s">
        <v>161</v>
      </c>
      <c r="F6" s="420"/>
      <c r="G6" s="420"/>
      <c r="H6" s="420"/>
      <c r="I6" s="420"/>
      <c r="J6" s="420"/>
      <c r="K6" s="420"/>
      <c r="L6" s="420"/>
      <c r="M6" s="420"/>
      <c r="N6" s="421"/>
      <c r="O6" s="134"/>
      <c r="T6" s="133">
        <v>1</v>
      </c>
      <c r="Y6" s="133" t="s">
        <v>148</v>
      </c>
    </row>
    <row r="7" spans="1:25" s="133" customFormat="1" ht="25.5" customHeight="1" thickBot="1" x14ac:dyDescent="0.6">
      <c r="A7" s="311" t="s">
        <v>76</v>
      </c>
      <c r="B7" s="312"/>
      <c r="C7" s="312"/>
      <c r="D7" s="312"/>
      <c r="E7" s="135" t="s">
        <v>77</v>
      </c>
      <c r="F7" s="135" t="s">
        <v>154</v>
      </c>
      <c r="G7" s="195" t="s">
        <v>78</v>
      </c>
      <c r="H7" s="137"/>
      <c r="I7" s="422" t="s">
        <v>79</v>
      </c>
      <c r="J7" s="423"/>
      <c r="K7" s="424">
        <v>53118487</v>
      </c>
      <c r="L7" s="425"/>
      <c r="M7" s="425"/>
      <c r="N7" s="426"/>
      <c r="O7" s="138"/>
      <c r="T7" s="133">
        <v>2</v>
      </c>
    </row>
    <row r="8" spans="1:25" s="133" customFormat="1" ht="29.25" customHeight="1" thickBot="1" x14ac:dyDescent="0.6">
      <c r="A8" s="311" t="s">
        <v>92</v>
      </c>
      <c r="B8" s="312"/>
      <c r="C8" s="312"/>
      <c r="D8" s="312"/>
      <c r="E8" s="427" t="s">
        <v>162</v>
      </c>
      <c r="F8" s="428"/>
      <c r="G8" s="428"/>
      <c r="H8" s="429"/>
      <c r="I8" s="422" t="s">
        <v>96</v>
      </c>
      <c r="J8" s="423"/>
      <c r="K8" s="419">
        <v>3138544966</v>
      </c>
      <c r="L8" s="420"/>
      <c r="M8" s="420"/>
      <c r="N8" s="421"/>
      <c r="O8" s="134"/>
      <c r="T8" s="133">
        <v>3</v>
      </c>
    </row>
    <row r="9" spans="1:25" s="133" customFormat="1" ht="26.25" customHeight="1" thickBot="1" x14ac:dyDescent="0.6">
      <c r="A9" s="311" t="s">
        <v>93</v>
      </c>
      <c r="B9" s="312"/>
      <c r="C9" s="312"/>
      <c r="D9" s="312"/>
      <c r="E9" s="312"/>
      <c r="F9" s="312"/>
      <c r="G9" s="312"/>
      <c r="H9" s="312"/>
      <c r="I9" s="422" t="s">
        <v>158</v>
      </c>
      <c r="J9" s="434"/>
      <c r="K9" s="434"/>
      <c r="L9" s="434"/>
      <c r="M9" s="434"/>
      <c r="N9" s="423"/>
      <c r="O9" s="139"/>
      <c r="T9" s="133">
        <v>4</v>
      </c>
    </row>
    <row r="10" spans="1:25" s="141" customFormat="1" ht="32.25" customHeight="1" thickBot="1" x14ac:dyDescent="0.6">
      <c r="A10" s="435" t="s">
        <v>94</v>
      </c>
      <c r="B10" s="436"/>
      <c r="C10" s="437"/>
      <c r="D10" s="438"/>
      <c r="E10" s="439" t="s">
        <v>126</v>
      </c>
      <c r="F10" s="440"/>
      <c r="G10" s="440"/>
      <c r="H10" s="441"/>
      <c r="I10" s="439" t="s">
        <v>95</v>
      </c>
      <c r="J10" s="441"/>
      <c r="K10" s="439" t="s">
        <v>148</v>
      </c>
      <c r="L10" s="440"/>
      <c r="M10" s="440"/>
      <c r="N10" s="441"/>
      <c r="O10" s="140"/>
      <c r="T10" s="141">
        <v>5</v>
      </c>
    </row>
    <row r="11" spans="1:25" s="143" customFormat="1" ht="24.75" customHeight="1" x14ac:dyDescent="0.55000000000000004">
      <c r="A11" s="442" t="s">
        <v>73</v>
      </c>
      <c r="B11" s="443"/>
      <c r="C11" s="110" t="s">
        <v>150</v>
      </c>
      <c r="D11" s="109" t="s">
        <v>151</v>
      </c>
      <c r="E11" s="110" t="s">
        <v>150</v>
      </c>
      <c r="F11" s="109" t="s">
        <v>151</v>
      </c>
      <c r="G11" s="110" t="s">
        <v>150</v>
      </c>
      <c r="H11" s="109" t="s">
        <v>151</v>
      </c>
      <c r="I11" s="110" t="s">
        <v>150</v>
      </c>
      <c r="J11" s="109" t="s">
        <v>151</v>
      </c>
      <c r="K11" s="110" t="s">
        <v>152</v>
      </c>
      <c r="L11" s="109" t="s">
        <v>151</v>
      </c>
      <c r="M11" s="110" t="s">
        <v>150</v>
      </c>
      <c r="N11" s="109" t="s">
        <v>151</v>
      </c>
      <c r="O11" s="142"/>
    </row>
    <row r="12" spans="1:25" ht="24" customHeight="1" thickBot="1" x14ac:dyDescent="0.6">
      <c r="A12" s="444"/>
      <c r="B12" s="445"/>
      <c r="C12" s="113" t="s">
        <v>159</v>
      </c>
      <c r="D12" s="114">
        <v>1</v>
      </c>
      <c r="E12" s="113"/>
      <c r="F12" s="114"/>
      <c r="G12" s="113"/>
      <c r="H12" s="114"/>
      <c r="I12" s="113"/>
      <c r="J12" s="114"/>
      <c r="K12" s="113"/>
      <c r="L12" s="114"/>
      <c r="M12" s="113"/>
      <c r="N12" s="115"/>
      <c r="O12" s="144"/>
    </row>
    <row r="13" spans="1:25" ht="24" customHeight="1" thickBot="1" x14ac:dyDescent="0.6">
      <c r="A13" s="311" t="s">
        <v>118</v>
      </c>
      <c r="B13" s="316"/>
      <c r="C13" s="432" t="s">
        <v>163</v>
      </c>
      <c r="D13" s="446"/>
      <c r="E13" s="446"/>
      <c r="F13" s="446"/>
      <c r="G13" s="433"/>
      <c r="H13" s="432" t="s">
        <v>116</v>
      </c>
      <c r="I13" s="446"/>
      <c r="J13" s="446"/>
      <c r="K13" s="432" t="s">
        <v>120</v>
      </c>
      <c r="L13" s="446"/>
      <c r="M13" s="446"/>
      <c r="N13" s="433"/>
      <c r="O13" s="144"/>
    </row>
    <row r="14" spans="1:25" ht="24" customHeight="1" thickBot="1" x14ac:dyDescent="0.6">
      <c r="A14" s="145" t="s">
        <v>117</v>
      </c>
      <c r="B14" s="145"/>
      <c r="C14" s="146"/>
      <c r="D14" s="196"/>
      <c r="E14" s="430">
        <v>451570034954</v>
      </c>
      <c r="F14" s="431"/>
      <c r="G14" s="431"/>
      <c r="H14" s="431"/>
      <c r="I14" s="431"/>
      <c r="J14" s="431"/>
      <c r="K14" s="431"/>
      <c r="L14" s="432" t="s">
        <v>149</v>
      </c>
      <c r="M14" s="433"/>
      <c r="N14" s="137" t="s">
        <v>115</v>
      </c>
      <c r="O14" s="144"/>
    </row>
    <row r="15" spans="1:25" ht="16.5" customHeight="1" thickBot="1" x14ac:dyDescent="0.6">
      <c r="A15" s="148"/>
      <c r="B15" s="149"/>
      <c r="C15" s="149"/>
      <c r="D15" s="149"/>
      <c r="E15" s="150"/>
      <c r="F15" s="150"/>
      <c r="G15" s="150"/>
      <c r="H15" s="150"/>
      <c r="I15" s="150"/>
      <c r="J15" s="150"/>
      <c r="K15" s="151"/>
      <c r="L15" s="151"/>
      <c r="M15" s="151"/>
      <c r="N15" s="152"/>
      <c r="O15" s="153"/>
      <c r="P15" s="154"/>
    </row>
    <row r="16" spans="1:25" ht="18" customHeight="1" thickBot="1" x14ac:dyDescent="0.55000000000000004">
      <c r="A16" s="416" t="s">
        <v>110</v>
      </c>
      <c r="B16" s="417"/>
      <c r="C16" s="417"/>
      <c r="D16" s="447"/>
      <c r="E16" s="447"/>
      <c r="F16" s="447"/>
      <c r="G16" s="447"/>
      <c r="H16" s="447"/>
      <c r="I16" s="447"/>
      <c r="J16" s="447"/>
      <c r="K16" s="447"/>
      <c r="L16" s="447"/>
      <c r="M16" s="447"/>
      <c r="N16" s="448"/>
      <c r="O16" s="132"/>
    </row>
    <row r="17" spans="1:26" ht="27" customHeight="1" thickBot="1" x14ac:dyDescent="0.55000000000000004">
      <c r="A17" s="155" t="s">
        <v>97</v>
      </c>
      <c r="B17" s="156"/>
      <c r="C17" s="156"/>
      <c r="D17" s="416" t="s">
        <v>164</v>
      </c>
      <c r="E17" s="417"/>
      <c r="F17" s="417"/>
      <c r="G17" s="418"/>
      <c r="H17" s="311" t="s">
        <v>153</v>
      </c>
      <c r="I17" s="312"/>
      <c r="J17" s="312"/>
      <c r="K17" s="316"/>
      <c r="L17" s="449" t="s">
        <v>170</v>
      </c>
      <c r="M17" s="417"/>
      <c r="N17" s="418"/>
      <c r="O17" s="132"/>
    </row>
    <row r="18" spans="1:26" ht="27" customHeight="1" thickBot="1" x14ac:dyDescent="0.55000000000000004">
      <c r="A18" s="311" t="s">
        <v>129</v>
      </c>
      <c r="B18" s="316"/>
      <c r="C18" s="157">
        <v>1249</v>
      </c>
      <c r="D18" s="158" t="s">
        <v>130</v>
      </c>
      <c r="E18" s="450">
        <v>43308</v>
      </c>
      <c r="F18" s="451"/>
      <c r="G18" s="452" t="s">
        <v>131</v>
      </c>
      <c r="H18" s="453"/>
      <c r="I18" s="453"/>
      <c r="J18" s="159">
        <v>35113</v>
      </c>
      <c r="K18" s="160" t="s">
        <v>130</v>
      </c>
      <c r="L18" s="454">
        <v>43312</v>
      </c>
      <c r="M18" s="455"/>
      <c r="N18" s="456"/>
      <c r="O18" s="132"/>
    </row>
    <row r="19" spans="1:26" ht="33" customHeight="1" x14ac:dyDescent="0.5">
      <c r="A19" s="460" t="s">
        <v>98</v>
      </c>
      <c r="B19" s="461"/>
      <c r="C19" s="462"/>
      <c r="D19" s="466" t="s">
        <v>156</v>
      </c>
      <c r="E19" s="467"/>
      <c r="F19" s="467"/>
      <c r="G19" s="467"/>
      <c r="H19" s="467"/>
      <c r="I19" s="467"/>
      <c r="J19" s="467"/>
      <c r="K19" s="467"/>
      <c r="L19" s="467"/>
      <c r="M19" s="467"/>
      <c r="N19" s="468"/>
      <c r="O19" s="132"/>
    </row>
    <row r="20" spans="1:26" ht="31.5" customHeight="1" thickBot="1" x14ac:dyDescent="0.55000000000000004">
      <c r="A20" s="463"/>
      <c r="B20" s="464"/>
      <c r="C20" s="465"/>
      <c r="D20" s="469"/>
      <c r="E20" s="470"/>
      <c r="F20" s="470"/>
      <c r="G20" s="470"/>
      <c r="H20" s="470"/>
      <c r="I20" s="470"/>
      <c r="J20" s="470"/>
      <c r="K20" s="470"/>
      <c r="L20" s="470"/>
      <c r="M20" s="470"/>
      <c r="N20" s="471"/>
      <c r="O20" s="134"/>
    </row>
    <row r="21" spans="1:26" ht="23.25" customHeight="1" thickBot="1" x14ac:dyDescent="0.55000000000000004">
      <c r="A21" s="460" t="s">
        <v>99</v>
      </c>
      <c r="B21" s="461"/>
      <c r="C21" s="461"/>
      <c r="D21" s="461"/>
      <c r="E21" s="461"/>
      <c r="F21" s="472" t="s">
        <v>80</v>
      </c>
      <c r="G21" s="448"/>
      <c r="H21" s="135" t="s">
        <v>82</v>
      </c>
      <c r="I21" s="135" t="s">
        <v>83</v>
      </c>
      <c r="J21" s="135" t="s">
        <v>84</v>
      </c>
      <c r="K21" s="475" t="s">
        <v>81</v>
      </c>
      <c r="L21" s="135" t="s">
        <v>82</v>
      </c>
      <c r="M21" s="135" t="s">
        <v>83</v>
      </c>
      <c r="N21" s="135" t="s">
        <v>84</v>
      </c>
      <c r="O21" s="132"/>
    </row>
    <row r="22" spans="1:26" ht="22.5" customHeight="1" thickBot="1" x14ac:dyDescent="0.6">
      <c r="A22" s="463"/>
      <c r="B22" s="464"/>
      <c r="C22" s="464"/>
      <c r="D22" s="464"/>
      <c r="E22" s="464"/>
      <c r="F22" s="473"/>
      <c r="G22" s="474"/>
      <c r="H22" s="161">
        <v>1</v>
      </c>
      <c r="I22" s="161">
        <v>8</v>
      </c>
      <c r="J22" s="161">
        <v>2018</v>
      </c>
      <c r="K22" s="476"/>
      <c r="L22" s="161">
        <v>31</v>
      </c>
      <c r="M22" s="161">
        <v>8</v>
      </c>
      <c r="N22" s="161">
        <v>2018</v>
      </c>
      <c r="O22" s="162"/>
      <c r="R22" s="154"/>
    </row>
    <row r="23" spans="1:26" ht="24" customHeight="1" thickBot="1" x14ac:dyDescent="0.6">
      <c r="A23" s="311" t="s">
        <v>100</v>
      </c>
      <c r="B23" s="312"/>
      <c r="C23" s="312"/>
      <c r="D23" s="312"/>
      <c r="E23" s="312"/>
      <c r="F23" s="312"/>
      <c r="G23" s="316"/>
      <c r="H23" s="477">
        <v>3070655</v>
      </c>
      <c r="I23" s="478"/>
      <c r="J23" s="478"/>
      <c r="K23" s="478"/>
      <c r="L23" s="478"/>
      <c r="M23" s="478"/>
      <c r="N23" s="479"/>
      <c r="O23" s="144"/>
    </row>
    <row r="24" spans="1:26" ht="24" customHeight="1" thickBot="1" x14ac:dyDescent="0.6">
      <c r="A24" s="311" t="s">
        <v>122</v>
      </c>
      <c r="B24" s="316"/>
      <c r="C24" s="422" t="s">
        <v>126</v>
      </c>
      <c r="D24" s="434"/>
      <c r="E24" s="423"/>
      <c r="F24" s="422" t="s">
        <v>127</v>
      </c>
      <c r="G24" s="434"/>
      <c r="H24" s="434"/>
      <c r="I24" s="434"/>
      <c r="J24" s="423"/>
      <c r="K24" s="477">
        <v>0</v>
      </c>
      <c r="L24" s="478"/>
      <c r="M24" s="478"/>
      <c r="N24" s="479"/>
      <c r="O24" s="144"/>
    </row>
    <row r="25" spans="1:26" ht="54.75" customHeight="1" thickBot="1" x14ac:dyDescent="0.55000000000000004">
      <c r="A25" s="480" t="s">
        <v>132</v>
      </c>
      <c r="B25" s="481"/>
      <c r="C25" s="481"/>
      <c r="D25" s="481"/>
      <c r="E25" s="481"/>
      <c r="F25" s="481"/>
      <c r="G25" s="481"/>
      <c r="H25" s="481"/>
      <c r="I25" s="481"/>
      <c r="J25" s="481"/>
      <c r="K25" s="481"/>
      <c r="L25" s="481"/>
      <c r="M25" s="481"/>
      <c r="N25" s="482"/>
      <c r="O25" s="163"/>
    </row>
    <row r="26" spans="1:26" ht="18" customHeight="1" thickBot="1" x14ac:dyDescent="0.55000000000000004">
      <c r="A26" s="197"/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9"/>
      <c r="O26" s="163"/>
    </row>
    <row r="27" spans="1:26" ht="19.5" customHeight="1" thickBot="1" x14ac:dyDescent="0.55000000000000004">
      <c r="A27" s="457" t="s">
        <v>106</v>
      </c>
      <c r="B27" s="458"/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9"/>
      <c r="O27" s="167"/>
    </row>
    <row r="28" spans="1:26" ht="19.5" customHeight="1" thickBot="1" x14ac:dyDescent="0.55000000000000004">
      <c r="A28" s="416" t="s">
        <v>91</v>
      </c>
      <c r="B28" s="417"/>
      <c r="C28" s="417"/>
      <c r="D28" s="417"/>
      <c r="E28" s="417"/>
      <c r="F28" s="417"/>
      <c r="G28" s="417"/>
      <c r="H28" s="417"/>
      <c r="I28" s="418"/>
      <c r="J28" s="416" t="s">
        <v>107</v>
      </c>
      <c r="K28" s="417"/>
      <c r="L28" s="417"/>
      <c r="M28" s="417"/>
      <c r="N28" s="418"/>
      <c r="O28" s="132"/>
    </row>
    <row r="29" spans="1:26" ht="19.5" customHeight="1" thickBot="1" x14ac:dyDescent="0.55000000000000004">
      <c r="A29" s="435" t="s">
        <v>108</v>
      </c>
      <c r="B29" s="436"/>
      <c r="C29" s="436"/>
      <c r="D29" s="436"/>
      <c r="E29" s="436"/>
      <c r="F29" s="436"/>
      <c r="G29" s="436"/>
      <c r="H29" s="436"/>
      <c r="I29" s="483"/>
      <c r="J29" s="484">
        <v>10747293</v>
      </c>
      <c r="K29" s="485"/>
      <c r="L29" s="485"/>
      <c r="M29" s="485"/>
      <c r="N29" s="486"/>
      <c r="O29" s="168"/>
      <c r="R29" s="169"/>
      <c r="Z29" s="170"/>
    </row>
    <row r="30" spans="1:26" ht="19.5" customHeight="1" thickBot="1" x14ac:dyDescent="0.55000000000000004">
      <c r="A30" s="435" t="s">
        <v>27</v>
      </c>
      <c r="B30" s="436"/>
      <c r="C30" s="436"/>
      <c r="D30" s="436"/>
      <c r="E30" s="436"/>
      <c r="F30" s="436"/>
      <c r="G30" s="436"/>
      <c r="H30" s="436"/>
      <c r="I30" s="483"/>
      <c r="J30" s="484">
        <v>10747293</v>
      </c>
      <c r="K30" s="485"/>
      <c r="L30" s="485"/>
      <c r="M30" s="485"/>
      <c r="N30" s="486"/>
      <c r="O30" s="171"/>
    </row>
    <row r="31" spans="1:26" ht="19.5" customHeight="1" thickBot="1" x14ac:dyDescent="0.55000000000000004">
      <c r="A31" s="487" t="s">
        <v>109</v>
      </c>
      <c r="B31" s="488"/>
      <c r="C31" s="488"/>
      <c r="D31" s="488"/>
      <c r="E31" s="488"/>
      <c r="F31" s="488"/>
      <c r="G31" s="488"/>
      <c r="H31" s="488"/>
      <c r="I31" s="489"/>
      <c r="J31" s="484">
        <v>3070655</v>
      </c>
      <c r="K31" s="485"/>
      <c r="L31" s="485"/>
      <c r="M31" s="485"/>
      <c r="N31" s="486"/>
      <c r="O31" s="168"/>
      <c r="Z31" s="170"/>
    </row>
    <row r="32" spans="1:26" ht="19.5" customHeight="1" thickBot="1" x14ac:dyDescent="0.55000000000000004">
      <c r="A32" s="435" t="s">
        <v>29</v>
      </c>
      <c r="B32" s="436"/>
      <c r="C32" s="436"/>
      <c r="D32" s="436"/>
      <c r="E32" s="436"/>
      <c r="F32" s="436"/>
      <c r="G32" s="436"/>
      <c r="H32" s="436"/>
      <c r="I32" s="483"/>
      <c r="J32" s="490">
        <v>0</v>
      </c>
      <c r="K32" s="491"/>
      <c r="L32" s="491"/>
      <c r="M32" s="491"/>
      <c r="N32" s="492"/>
      <c r="O32" s="168"/>
    </row>
    <row r="33" spans="1:18" ht="19.5" customHeight="1" thickBot="1" x14ac:dyDescent="0.55000000000000004">
      <c r="A33" s="435" t="s">
        <v>30</v>
      </c>
      <c r="B33" s="436"/>
      <c r="C33" s="436"/>
      <c r="D33" s="436"/>
      <c r="E33" s="436"/>
      <c r="F33" s="436"/>
      <c r="G33" s="436"/>
      <c r="H33" s="436"/>
      <c r="I33" s="483"/>
      <c r="J33" s="484">
        <v>0</v>
      </c>
      <c r="K33" s="485"/>
      <c r="L33" s="485"/>
      <c r="M33" s="485"/>
      <c r="N33" s="486"/>
      <c r="O33" s="168"/>
    </row>
    <row r="34" spans="1:18" ht="19.5" customHeight="1" thickBot="1" x14ac:dyDescent="0.55000000000000004">
      <c r="A34" s="311" t="s">
        <v>31</v>
      </c>
      <c r="B34" s="312"/>
      <c r="C34" s="312"/>
      <c r="D34" s="312"/>
      <c r="E34" s="312"/>
      <c r="F34" s="312"/>
      <c r="G34" s="312"/>
      <c r="H34" s="312"/>
      <c r="I34" s="316"/>
      <c r="J34" s="496">
        <v>1</v>
      </c>
      <c r="K34" s="497"/>
      <c r="L34" s="497"/>
      <c r="M34" s="497"/>
      <c r="N34" s="498"/>
      <c r="O34" s="172"/>
    </row>
    <row r="35" spans="1:18" ht="14.7" thickBot="1" x14ac:dyDescent="0.6">
      <c r="A35" s="173"/>
      <c r="B35" s="174"/>
      <c r="C35" s="174"/>
      <c r="D35" s="175"/>
      <c r="E35" s="176"/>
      <c r="F35" s="176"/>
      <c r="G35" s="177"/>
      <c r="H35" s="177"/>
      <c r="I35" s="177"/>
      <c r="J35" s="177"/>
      <c r="K35" s="177"/>
      <c r="L35" s="177"/>
      <c r="M35" s="177"/>
      <c r="N35" s="178"/>
      <c r="O35" s="179"/>
    </row>
    <row r="36" spans="1:18" ht="15" customHeight="1" x14ac:dyDescent="0.5">
      <c r="A36" s="472" t="s">
        <v>32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8"/>
      <c r="O36" s="180"/>
    </row>
    <row r="37" spans="1:18" ht="16.5" customHeight="1" thickBot="1" x14ac:dyDescent="0.55000000000000004">
      <c r="A37" s="473"/>
      <c r="B37" s="499"/>
      <c r="C37" s="499"/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74"/>
      <c r="O37" s="180"/>
    </row>
    <row r="38" spans="1:18" ht="17.25" customHeight="1" x14ac:dyDescent="0.5">
      <c r="A38" s="500" t="s">
        <v>157</v>
      </c>
      <c r="B38" s="501"/>
      <c r="C38" s="501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3"/>
      <c r="O38" s="181"/>
    </row>
    <row r="39" spans="1:18" ht="35.25" customHeight="1" thickBot="1" x14ac:dyDescent="0.55000000000000004">
      <c r="A39" s="504"/>
      <c r="B39" s="505"/>
      <c r="C39" s="505"/>
      <c r="D39" s="506"/>
      <c r="E39" s="506"/>
      <c r="F39" s="506"/>
      <c r="G39" s="506"/>
      <c r="H39" s="506"/>
      <c r="I39" s="506"/>
      <c r="J39" s="506"/>
      <c r="K39" s="506"/>
      <c r="L39" s="506"/>
      <c r="M39" s="506"/>
      <c r="N39" s="507"/>
      <c r="O39" s="181"/>
    </row>
    <row r="40" spans="1:18" s="185" customFormat="1" ht="31.5" customHeight="1" thickBot="1" x14ac:dyDescent="0.55000000000000004">
      <c r="A40" s="508" t="s">
        <v>33</v>
      </c>
      <c r="B40" s="509"/>
      <c r="C40" s="508" t="s">
        <v>101</v>
      </c>
      <c r="D40" s="509"/>
      <c r="E40" s="508" t="s">
        <v>112</v>
      </c>
      <c r="F40" s="510"/>
      <c r="G40" s="509"/>
      <c r="H40" s="508" t="s">
        <v>111</v>
      </c>
      <c r="I40" s="510"/>
      <c r="J40" s="200" t="s">
        <v>102</v>
      </c>
      <c r="K40" s="183" t="s">
        <v>103</v>
      </c>
      <c r="L40" s="508" t="s">
        <v>104</v>
      </c>
      <c r="M40" s="510"/>
      <c r="N40" s="509"/>
      <c r="O40" s="184"/>
    </row>
    <row r="41" spans="1:18" ht="38.25" customHeight="1" thickBot="1" x14ac:dyDescent="0.55000000000000004">
      <c r="A41" s="511">
        <v>8658560520</v>
      </c>
      <c r="B41" s="512"/>
      <c r="C41" s="513">
        <v>1420000</v>
      </c>
      <c r="D41" s="514"/>
      <c r="E41" s="515">
        <v>177500</v>
      </c>
      <c r="F41" s="516"/>
      <c r="G41" s="517"/>
      <c r="H41" s="515">
        <v>227200</v>
      </c>
      <c r="I41" s="517"/>
      <c r="J41" s="186">
        <v>3</v>
      </c>
      <c r="K41" s="187">
        <v>34591</v>
      </c>
      <c r="L41" s="518">
        <v>439291</v>
      </c>
      <c r="M41" s="519"/>
      <c r="N41" s="520"/>
      <c r="O41" s="188"/>
      <c r="P41" s="170"/>
    </row>
    <row r="42" spans="1:18" ht="43.5" customHeight="1" x14ac:dyDescent="0.5">
      <c r="A42" s="493" t="s">
        <v>171</v>
      </c>
      <c r="B42" s="494"/>
      <c r="C42" s="494"/>
      <c r="D42" s="494"/>
      <c r="E42" s="494"/>
      <c r="F42" s="494"/>
      <c r="G42" s="494"/>
      <c r="H42" s="494"/>
      <c r="I42" s="494"/>
      <c r="J42" s="494"/>
      <c r="K42" s="494"/>
      <c r="L42" s="494"/>
      <c r="M42" s="494"/>
      <c r="N42" s="495"/>
      <c r="O42" s="189"/>
    </row>
    <row r="43" spans="1:18" ht="17.25" customHeight="1" x14ac:dyDescent="0.5">
      <c r="A43" s="190"/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91"/>
      <c r="O43" s="154"/>
    </row>
    <row r="44" spans="1:18" ht="17.25" customHeight="1" x14ac:dyDescent="0.5">
      <c r="A44" s="154"/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O44" s="154"/>
    </row>
    <row r="45" spans="1:18" ht="19.5" customHeight="1" x14ac:dyDescent="0.75">
      <c r="A45" s="521" t="s">
        <v>155</v>
      </c>
      <c r="B45" s="521"/>
      <c r="C45" s="521"/>
      <c r="D45" s="521"/>
      <c r="E45" s="521"/>
      <c r="F45" s="521"/>
      <c r="G45" s="522" t="s">
        <v>161</v>
      </c>
      <c r="H45" s="522"/>
      <c r="I45" s="522"/>
      <c r="J45" s="522"/>
      <c r="K45" s="522"/>
      <c r="L45" s="522"/>
      <c r="M45" s="522"/>
      <c r="N45" s="522"/>
      <c r="O45" s="154"/>
    </row>
    <row r="46" spans="1:18" ht="23.1" x14ac:dyDescent="0.5">
      <c r="A46" s="523" t="s">
        <v>40</v>
      </c>
      <c r="B46" s="523"/>
      <c r="C46" s="523"/>
      <c r="D46" s="523"/>
      <c r="E46" s="523"/>
      <c r="F46" s="523"/>
      <c r="G46" s="523" t="s">
        <v>133</v>
      </c>
      <c r="H46" s="523"/>
      <c r="I46" s="523"/>
      <c r="J46" s="523"/>
      <c r="K46" s="523"/>
      <c r="L46" s="523"/>
      <c r="M46" s="523"/>
      <c r="N46" s="523"/>
      <c r="O46" s="193"/>
      <c r="R46" s="129" t="s">
        <v>39</v>
      </c>
    </row>
    <row r="47" spans="1:18" ht="20.399999999999999" x14ac:dyDescent="0.75">
      <c r="A47" s="154"/>
      <c r="B47" s="154"/>
      <c r="C47" s="154"/>
      <c r="D47" s="154"/>
      <c r="E47" s="521"/>
      <c r="F47" s="521"/>
      <c r="G47" s="521"/>
      <c r="H47" s="521"/>
      <c r="I47" s="521"/>
      <c r="J47" s="521"/>
      <c r="K47" s="154"/>
      <c r="L47" s="154"/>
      <c r="M47" s="154"/>
      <c r="N47" s="154"/>
    </row>
    <row r="48" spans="1:18" ht="23.1" x14ac:dyDescent="0.5">
      <c r="E48" s="154"/>
      <c r="F48" s="194"/>
      <c r="G48" s="194"/>
      <c r="H48" s="194"/>
      <c r="I48" s="194"/>
      <c r="J48" s="194"/>
      <c r="K48" s="194"/>
    </row>
    <row r="49" spans="1:14" ht="13.2" thickBot="1" x14ac:dyDescent="0.55000000000000004">
      <c r="A49" s="192"/>
      <c r="B49" s="192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</row>
  </sheetData>
  <dataConsolidate/>
  <mergeCells count="79"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E8:H8"/>
    <mergeCell ref="I8:J8"/>
    <mergeCell ref="K8:N8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16:N16"/>
    <mergeCell ref="D17:G17"/>
    <mergeCell ref="H17:K17"/>
    <mergeCell ref="L17:N17"/>
    <mergeCell ref="A18:B18"/>
    <mergeCell ref="E18:F18"/>
    <mergeCell ref="G18:I18"/>
    <mergeCell ref="L18:N18"/>
    <mergeCell ref="A27:N27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28:I28"/>
    <mergeCell ref="J28:N28"/>
    <mergeCell ref="A29:I29"/>
    <mergeCell ref="J29:N29"/>
    <mergeCell ref="A30:I30"/>
    <mergeCell ref="J30:N30"/>
    <mergeCell ref="A31:I31"/>
    <mergeCell ref="J31:N31"/>
    <mergeCell ref="A32:I32"/>
    <mergeCell ref="J32:N32"/>
    <mergeCell ref="A33:I33"/>
    <mergeCell ref="J33:N33"/>
    <mergeCell ref="A42:N42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1:B41"/>
    <mergeCell ref="C41:D41"/>
    <mergeCell ref="E41:G41"/>
    <mergeCell ref="H41:I41"/>
    <mergeCell ref="L41:N41"/>
    <mergeCell ref="A45:F45"/>
    <mergeCell ref="G45:N45"/>
    <mergeCell ref="A46:F46"/>
    <mergeCell ref="G46:N46"/>
    <mergeCell ref="E47:J47"/>
  </mergeCells>
  <dataValidations count="5">
    <dataValidation type="list" allowBlank="1" showInputMessage="1" showErrorMessage="1" sqref="K10:N10" xr:uid="{97831131-5507-4DE2-8F2C-0C8253703DAA}">
      <formula1>$Y$2:$Y$6</formula1>
    </dataValidation>
    <dataValidation type="list" allowBlank="1" showInputMessage="1" showErrorMessage="1" sqref="C24:E24" xr:uid="{43C832CA-FFA8-4442-A4DF-05B7F2F50A92}">
      <formula1>$V$2:$V$4</formula1>
    </dataValidation>
    <dataValidation type="list" allowBlank="1" showInputMessage="1" showErrorMessage="1" sqref="K13:N13" xr:uid="{16C67E99-7E4E-430B-B939-738B469B57BE}">
      <formula1>$S$2:$S$3</formula1>
    </dataValidation>
    <dataValidation type="list" allowBlank="1" showInputMessage="1" showErrorMessage="1" sqref="J41" xr:uid="{4C0FE29F-5CAE-441C-BC39-BB793C8B66DD}">
      <formula1>$T$5:$T$10</formula1>
    </dataValidation>
    <dataValidation type="list" allowBlank="1" showInputMessage="1" showErrorMessage="1" sqref="N14" xr:uid="{50725718-EF27-4DDA-8EA9-D67F5FCDAF9D}">
      <formula1>$R$2:$R$3</formula1>
    </dataValidation>
  </dataValidations>
  <hyperlinks>
    <hyperlink ref="E8" r:id="rId1" xr:uid="{DB000089-BC9F-4578-9D83-CCFD86ADD7A5}"/>
  </hyperlinks>
  <pageMargins left="0.70866141732283472" right="0.51181102362204722" top="0.74803149606299213" bottom="0.74803149606299213" header="0" footer="0.31496062992125984"/>
  <pageSetup scale="59" firstPageNumber="0" orientation="portrait" horizontalDpi="300" verticalDpi="300" r:id="rId2"/>
  <headerFooter alignWithMargins="0">
    <oddFooter>&amp;R&amp;"Arial,Normal"&amp;8Página &amp;P de &amp;N</oddFooter>
  </headerFooter>
  <drawing r:id="rId3"/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C1C4F-4A8D-4DD5-AEF3-61A40E489FC3}">
  <dimension ref="A1:Z49"/>
  <sheetViews>
    <sheetView tabSelected="1" topLeftCell="A21" zoomScale="68" zoomScaleSheetLayoutView="68" workbookViewId="0">
      <selection activeCell="O25" sqref="O25"/>
    </sheetView>
  </sheetViews>
  <sheetFormatPr baseColWidth="10" defaultColWidth="11.41796875" defaultRowHeight="12.9" x14ac:dyDescent="0.5"/>
  <cols>
    <col min="1" max="1" width="16.9453125" style="129" customWidth="1"/>
    <col min="2" max="2" width="15.578125" style="129" customWidth="1"/>
    <col min="3" max="3" width="12.5234375" style="129" customWidth="1"/>
    <col min="4" max="4" width="9.26171875" style="129" customWidth="1"/>
    <col min="5" max="5" width="8.734375" style="129" customWidth="1"/>
    <col min="6" max="6" width="6.83984375" style="129" customWidth="1"/>
    <col min="7" max="7" width="7.5234375" style="129" customWidth="1"/>
    <col min="8" max="8" width="11.41796875" style="129" customWidth="1"/>
    <col min="9" max="9" width="9.7890625" style="129" customWidth="1"/>
    <col min="10" max="10" width="10.20703125" style="129" customWidth="1"/>
    <col min="11" max="11" width="13.734375" style="129" customWidth="1"/>
    <col min="12" max="14" width="8.20703125" style="129" customWidth="1"/>
    <col min="15" max="15" width="13.41796875" style="129" customWidth="1"/>
    <col min="16" max="16" width="20.734375" style="129" hidden="1" customWidth="1"/>
    <col min="17" max="23" width="9.15625" style="129" hidden="1" customWidth="1"/>
    <col min="24" max="25" width="0" style="129" hidden="1" customWidth="1"/>
    <col min="26" max="26" width="9.7890625" style="129" bestFit="1" customWidth="1"/>
    <col min="27" max="16384" width="11.41796875" style="129"/>
  </cols>
  <sheetData>
    <row r="1" spans="1:25" ht="22.5" customHeight="1" x14ac:dyDescent="0.5">
      <c r="A1" s="414"/>
      <c r="B1" s="414"/>
      <c r="C1" s="415" t="s">
        <v>134</v>
      </c>
      <c r="D1" s="415"/>
      <c r="E1" s="415"/>
      <c r="F1" s="415"/>
      <c r="G1" s="415"/>
      <c r="H1" s="415"/>
      <c r="I1" s="415"/>
      <c r="J1" s="127" t="s">
        <v>138</v>
      </c>
      <c r="K1" s="128">
        <v>1</v>
      </c>
      <c r="L1" s="414"/>
      <c r="M1" s="414"/>
      <c r="N1" s="414"/>
    </row>
    <row r="2" spans="1:25" ht="28.5" customHeight="1" x14ac:dyDescent="0.5">
      <c r="A2" s="414"/>
      <c r="B2" s="414"/>
      <c r="C2" s="415"/>
      <c r="D2" s="415"/>
      <c r="E2" s="415"/>
      <c r="F2" s="415"/>
      <c r="G2" s="415"/>
      <c r="H2" s="415"/>
      <c r="I2" s="415"/>
      <c r="J2" s="127" t="s">
        <v>139</v>
      </c>
      <c r="K2" s="130">
        <v>42683</v>
      </c>
      <c r="L2" s="414"/>
      <c r="M2" s="414"/>
      <c r="N2" s="414"/>
      <c r="R2" s="129" t="s">
        <v>113</v>
      </c>
      <c r="S2" s="129" t="s">
        <v>136</v>
      </c>
      <c r="V2" s="129" t="s">
        <v>142</v>
      </c>
      <c r="Y2" s="129" t="s">
        <v>144</v>
      </c>
    </row>
    <row r="3" spans="1:25" ht="22.5" customHeight="1" x14ac:dyDescent="0.5">
      <c r="A3" s="414"/>
      <c r="B3" s="414"/>
      <c r="C3" s="415"/>
      <c r="D3" s="415"/>
      <c r="E3" s="415"/>
      <c r="F3" s="415"/>
      <c r="G3" s="415"/>
      <c r="H3" s="415"/>
      <c r="I3" s="415"/>
      <c r="J3" s="127" t="s">
        <v>140</v>
      </c>
      <c r="K3" s="128" t="s">
        <v>141</v>
      </c>
      <c r="L3" s="414"/>
      <c r="M3" s="414"/>
      <c r="N3" s="414"/>
      <c r="R3" s="129" t="s">
        <v>135</v>
      </c>
      <c r="S3" s="129" t="s">
        <v>137</v>
      </c>
      <c r="V3" s="129" t="s">
        <v>143</v>
      </c>
      <c r="Y3" s="129" t="s">
        <v>145</v>
      </c>
    </row>
    <row r="4" spans="1:25" ht="13.2" thickBot="1" x14ac:dyDescent="0.55000000000000004">
      <c r="A4" s="131"/>
      <c r="B4" s="131"/>
      <c r="C4" s="131"/>
      <c r="H4" s="131"/>
      <c r="I4" s="131"/>
      <c r="K4" s="131"/>
      <c r="L4" s="131"/>
      <c r="M4" s="131"/>
      <c r="N4" s="131"/>
      <c r="V4" s="129" t="s">
        <v>126</v>
      </c>
      <c r="Y4" s="129" t="s">
        <v>146</v>
      </c>
    </row>
    <row r="5" spans="1:25" s="133" customFormat="1" ht="22.5" customHeight="1" thickBot="1" x14ac:dyDescent="0.6">
      <c r="A5" s="416" t="s">
        <v>75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8"/>
      <c r="O5" s="132"/>
      <c r="T5" s="133">
        <v>0</v>
      </c>
      <c r="Y5" s="133" t="s">
        <v>147</v>
      </c>
    </row>
    <row r="6" spans="1:25" s="133" customFormat="1" ht="27.75" customHeight="1" thickBot="1" x14ac:dyDescent="0.6">
      <c r="A6" s="311" t="s">
        <v>74</v>
      </c>
      <c r="B6" s="312"/>
      <c r="C6" s="312"/>
      <c r="D6" s="316"/>
      <c r="E6" s="419" t="s">
        <v>161</v>
      </c>
      <c r="F6" s="420"/>
      <c r="G6" s="420"/>
      <c r="H6" s="420"/>
      <c r="I6" s="420"/>
      <c r="J6" s="420"/>
      <c r="K6" s="420"/>
      <c r="L6" s="420"/>
      <c r="M6" s="420"/>
      <c r="N6" s="421"/>
      <c r="O6" s="134"/>
      <c r="T6" s="133">
        <v>1</v>
      </c>
      <c r="Y6" s="133" t="s">
        <v>148</v>
      </c>
    </row>
    <row r="7" spans="1:25" s="133" customFormat="1" ht="25.5" customHeight="1" thickBot="1" x14ac:dyDescent="0.6">
      <c r="A7" s="311" t="s">
        <v>76</v>
      </c>
      <c r="B7" s="312"/>
      <c r="C7" s="312"/>
      <c r="D7" s="312"/>
      <c r="E7" s="135" t="s">
        <v>77</v>
      </c>
      <c r="F7" s="135" t="s">
        <v>154</v>
      </c>
      <c r="G7" s="202" t="s">
        <v>78</v>
      </c>
      <c r="H7" s="137"/>
      <c r="I7" s="422" t="s">
        <v>79</v>
      </c>
      <c r="J7" s="423"/>
      <c r="K7" s="424">
        <v>53118487</v>
      </c>
      <c r="L7" s="425"/>
      <c r="M7" s="425"/>
      <c r="N7" s="426"/>
      <c r="O7" s="138"/>
      <c r="T7" s="133">
        <v>2</v>
      </c>
    </row>
    <row r="8" spans="1:25" s="133" customFormat="1" ht="29.25" customHeight="1" thickBot="1" x14ac:dyDescent="0.6">
      <c r="A8" s="311" t="s">
        <v>92</v>
      </c>
      <c r="B8" s="312"/>
      <c r="C8" s="312"/>
      <c r="D8" s="312"/>
      <c r="E8" s="427" t="s">
        <v>162</v>
      </c>
      <c r="F8" s="428"/>
      <c r="G8" s="428"/>
      <c r="H8" s="429"/>
      <c r="I8" s="422" t="s">
        <v>96</v>
      </c>
      <c r="J8" s="423"/>
      <c r="K8" s="419">
        <v>3138544966</v>
      </c>
      <c r="L8" s="420"/>
      <c r="M8" s="420"/>
      <c r="N8" s="421"/>
      <c r="O8" s="134"/>
      <c r="T8" s="133">
        <v>3</v>
      </c>
    </row>
    <row r="9" spans="1:25" s="133" customFormat="1" ht="26.25" customHeight="1" thickBot="1" x14ac:dyDescent="0.6">
      <c r="A9" s="311" t="s">
        <v>93</v>
      </c>
      <c r="B9" s="312"/>
      <c r="C9" s="312"/>
      <c r="D9" s="312"/>
      <c r="E9" s="312"/>
      <c r="F9" s="312"/>
      <c r="G9" s="312"/>
      <c r="H9" s="312"/>
      <c r="I9" s="422" t="s">
        <v>158</v>
      </c>
      <c r="J9" s="434"/>
      <c r="K9" s="434"/>
      <c r="L9" s="434"/>
      <c r="M9" s="434"/>
      <c r="N9" s="423"/>
      <c r="O9" s="139"/>
      <c r="T9" s="133">
        <v>4</v>
      </c>
    </row>
    <row r="10" spans="1:25" s="141" customFormat="1" ht="32.25" customHeight="1" thickBot="1" x14ac:dyDescent="0.6">
      <c r="A10" s="435" t="s">
        <v>94</v>
      </c>
      <c r="B10" s="436"/>
      <c r="C10" s="437"/>
      <c r="D10" s="438"/>
      <c r="E10" s="439" t="s">
        <v>126</v>
      </c>
      <c r="F10" s="440"/>
      <c r="G10" s="440"/>
      <c r="H10" s="441"/>
      <c r="I10" s="439" t="s">
        <v>95</v>
      </c>
      <c r="J10" s="441"/>
      <c r="K10" s="439" t="s">
        <v>148</v>
      </c>
      <c r="L10" s="440"/>
      <c r="M10" s="440"/>
      <c r="N10" s="441"/>
      <c r="O10" s="140"/>
      <c r="T10" s="141">
        <v>5</v>
      </c>
    </row>
    <row r="11" spans="1:25" s="143" customFormat="1" ht="24.75" customHeight="1" x14ac:dyDescent="0.55000000000000004">
      <c r="A11" s="442" t="s">
        <v>73</v>
      </c>
      <c r="B11" s="443"/>
      <c r="C11" s="110" t="s">
        <v>150</v>
      </c>
      <c r="D11" s="109" t="s">
        <v>151</v>
      </c>
      <c r="E11" s="110" t="s">
        <v>150</v>
      </c>
      <c r="F11" s="109" t="s">
        <v>151</v>
      </c>
      <c r="G11" s="110" t="s">
        <v>150</v>
      </c>
      <c r="H11" s="109" t="s">
        <v>151</v>
      </c>
      <c r="I11" s="110" t="s">
        <v>150</v>
      </c>
      <c r="J11" s="109" t="s">
        <v>151</v>
      </c>
      <c r="K11" s="110" t="s">
        <v>152</v>
      </c>
      <c r="L11" s="109" t="s">
        <v>151</v>
      </c>
      <c r="M11" s="110" t="s">
        <v>150</v>
      </c>
      <c r="N11" s="109" t="s">
        <v>151</v>
      </c>
      <c r="O11" s="142"/>
    </row>
    <row r="12" spans="1:25" ht="24" customHeight="1" thickBot="1" x14ac:dyDescent="0.6">
      <c r="A12" s="444"/>
      <c r="B12" s="445"/>
      <c r="C12" s="113" t="s">
        <v>159</v>
      </c>
      <c r="D12" s="114">
        <v>1</v>
      </c>
      <c r="E12" s="113"/>
      <c r="F12" s="114"/>
      <c r="G12" s="113"/>
      <c r="H12" s="114"/>
      <c r="I12" s="113"/>
      <c r="J12" s="114"/>
      <c r="K12" s="113"/>
      <c r="L12" s="114"/>
      <c r="M12" s="113"/>
      <c r="N12" s="115"/>
      <c r="O12" s="144"/>
    </row>
    <row r="13" spans="1:25" ht="24" customHeight="1" thickBot="1" x14ac:dyDescent="0.6">
      <c r="A13" s="311" t="s">
        <v>118</v>
      </c>
      <c r="B13" s="316"/>
      <c r="C13" s="432" t="s">
        <v>163</v>
      </c>
      <c r="D13" s="446"/>
      <c r="E13" s="446"/>
      <c r="F13" s="446"/>
      <c r="G13" s="433"/>
      <c r="H13" s="432" t="s">
        <v>116</v>
      </c>
      <c r="I13" s="446"/>
      <c r="J13" s="446"/>
      <c r="K13" s="432" t="s">
        <v>120</v>
      </c>
      <c r="L13" s="446"/>
      <c r="M13" s="446"/>
      <c r="N13" s="433"/>
      <c r="O13" s="144"/>
    </row>
    <row r="14" spans="1:25" ht="24" customHeight="1" thickBot="1" x14ac:dyDescent="0.6">
      <c r="A14" s="145" t="s">
        <v>117</v>
      </c>
      <c r="B14" s="145"/>
      <c r="C14" s="146"/>
      <c r="D14" s="206"/>
      <c r="E14" s="430">
        <v>451570034954</v>
      </c>
      <c r="F14" s="431"/>
      <c r="G14" s="431"/>
      <c r="H14" s="431"/>
      <c r="I14" s="431"/>
      <c r="J14" s="431"/>
      <c r="K14" s="431"/>
      <c r="L14" s="432" t="s">
        <v>149</v>
      </c>
      <c r="M14" s="433"/>
      <c r="N14" s="137" t="s">
        <v>115</v>
      </c>
      <c r="O14" s="144"/>
    </row>
    <row r="15" spans="1:25" ht="16.5" customHeight="1" thickBot="1" x14ac:dyDescent="0.6">
      <c r="A15" s="148"/>
      <c r="B15" s="149"/>
      <c r="C15" s="149"/>
      <c r="D15" s="149"/>
      <c r="E15" s="150"/>
      <c r="F15" s="150"/>
      <c r="G15" s="150"/>
      <c r="H15" s="150"/>
      <c r="I15" s="150"/>
      <c r="J15" s="150"/>
      <c r="K15" s="151"/>
      <c r="L15" s="151"/>
      <c r="M15" s="151"/>
      <c r="N15" s="152"/>
      <c r="O15" s="153"/>
      <c r="P15" s="154"/>
    </row>
    <row r="16" spans="1:25" ht="18" customHeight="1" thickBot="1" x14ac:dyDescent="0.55000000000000004">
      <c r="A16" s="416" t="s">
        <v>110</v>
      </c>
      <c r="B16" s="417"/>
      <c r="C16" s="417"/>
      <c r="D16" s="447"/>
      <c r="E16" s="447"/>
      <c r="F16" s="447"/>
      <c r="G16" s="447"/>
      <c r="H16" s="447"/>
      <c r="I16" s="447"/>
      <c r="J16" s="447"/>
      <c r="K16" s="447"/>
      <c r="L16" s="447"/>
      <c r="M16" s="447"/>
      <c r="N16" s="448"/>
      <c r="O16" s="132"/>
    </row>
    <row r="17" spans="1:26" ht="27" customHeight="1" thickBot="1" x14ac:dyDescent="0.55000000000000004">
      <c r="A17" s="155" t="s">
        <v>97</v>
      </c>
      <c r="B17" s="156"/>
      <c r="C17" s="156"/>
      <c r="D17" s="416" t="s">
        <v>164</v>
      </c>
      <c r="E17" s="417"/>
      <c r="F17" s="417"/>
      <c r="G17" s="418"/>
      <c r="H17" s="311" t="s">
        <v>153</v>
      </c>
      <c r="I17" s="312"/>
      <c r="J17" s="312"/>
      <c r="K17" s="316"/>
      <c r="L17" s="449" t="s">
        <v>173</v>
      </c>
      <c r="M17" s="417"/>
      <c r="N17" s="418"/>
      <c r="O17" s="132"/>
    </row>
    <row r="18" spans="1:26" ht="27" customHeight="1" thickBot="1" x14ac:dyDescent="0.55000000000000004">
      <c r="A18" s="311" t="s">
        <v>129</v>
      </c>
      <c r="B18" s="316"/>
      <c r="C18" s="157">
        <v>1416</v>
      </c>
      <c r="D18" s="158" t="s">
        <v>130</v>
      </c>
      <c r="E18" s="450">
        <v>43334</v>
      </c>
      <c r="F18" s="451"/>
      <c r="G18" s="452" t="s">
        <v>131</v>
      </c>
      <c r="H18" s="453"/>
      <c r="I18" s="453"/>
      <c r="J18" s="159">
        <v>39424</v>
      </c>
      <c r="K18" s="160" t="s">
        <v>130</v>
      </c>
      <c r="L18" s="454">
        <v>43343</v>
      </c>
      <c r="M18" s="455"/>
      <c r="N18" s="456"/>
      <c r="O18" s="132"/>
    </row>
    <row r="19" spans="1:26" ht="33" customHeight="1" x14ac:dyDescent="0.5">
      <c r="A19" s="460" t="s">
        <v>98</v>
      </c>
      <c r="B19" s="461"/>
      <c r="C19" s="462"/>
      <c r="D19" s="466" t="s">
        <v>156</v>
      </c>
      <c r="E19" s="467"/>
      <c r="F19" s="467"/>
      <c r="G19" s="467"/>
      <c r="H19" s="467"/>
      <c r="I19" s="467"/>
      <c r="J19" s="467"/>
      <c r="K19" s="467"/>
      <c r="L19" s="467"/>
      <c r="M19" s="467"/>
      <c r="N19" s="468"/>
      <c r="O19" s="132"/>
    </row>
    <row r="20" spans="1:26" ht="31.5" customHeight="1" thickBot="1" x14ac:dyDescent="0.55000000000000004">
      <c r="A20" s="463"/>
      <c r="B20" s="464"/>
      <c r="C20" s="465"/>
      <c r="D20" s="469"/>
      <c r="E20" s="470"/>
      <c r="F20" s="470"/>
      <c r="G20" s="470"/>
      <c r="H20" s="470"/>
      <c r="I20" s="470"/>
      <c r="J20" s="470"/>
      <c r="K20" s="470"/>
      <c r="L20" s="470"/>
      <c r="M20" s="470"/>
      <c r="N20" s="471"/>
      <c r="O20" s="134"/>
    </row>
    <row r="21" spans="1:26" ht="23.25" customHeight="1" thickBot="1" x14ac:dyDescent="0.55000000000000004">
      <c r="A21" s="460" t="s">
        <v>99</v>
      </c>
      <c r="B21" s="461"/>
      <c r="C21" s="461"/>
      <c r="D21" s="461"/>
      <c r="E21" s="461"/>
      <c r="F21" s="472" t="s">
        <v>80</v>
      </c>
      <c r="G21" s="448"/>
      <c r="H21" s="135" t="s">
        <v>82</v>
      </c>
      <c r="I21" s="135" t="s">
        <v>83</v>
      </c>
      <c r="J21" s="135" t="s">
        <v>84</v>
      </c>
      <c r="K21" s="475" t="s">
        <v>81</v>
      </c>
      <c r="L21" s="135" t="s">
        <v>82</v>
      </c>
      <c r="M21" s="135" t="s">
        <v>83</v>
      </c>
      <c r="N21" s="135" t="s">
        <v>84</v>
      </c>
      <c r="O21" s="132"/>
    </row>
    <row r="22" spans="1:26" ht="22.5" customHeight="1" thickBot="1" x14ac:dyDescent="0.6">
      <c r="A22" s="463"/>
      <c r="B22" s="464"/>
      <c r="C22" s="464"/>
      <c r="D22" s="464"/>
      <c r="E22" s="464"/>
      <c r="F22" s="473"/>
      <c r="G22" s="474"/>
      <c r="H22" s="161">
        <v>1</v>
      </c>
      <c r="I22" s="161">
        <v>9</v>
      </c>
      <c r="J22" s="161">
        <v>2018</v>
      </c>
      <c r="K22" s="476"/>
      <c r="L22" s="161">
        <v>30</v>
      </c>
      <c r="M22" s="161">
        <v>9</v>
      </c>
      <c r="N22" s="161">
        <v>2018</v>
      </c>
      <c r="O22" s="162"/>
      <c r="R22" s="154"/>
    </row>
    <row r="23" spans="1:26" ht="24" customHeight="1" thickBot="1" x14ac:dyDescent="0.6">
      <c r="A23" s="311" t="s">
        <v>100</v>
      </c>
      <c r="B23" s="312"/>
      <c r="C23" s="312"/>
      <c r="D23" s="312"/>
      <c r="E23" s="312"/>
      <c r="F23" s="312"/>
      <c r="G23" s="316"/>
      <c r="H23" s="477">
        <v>3070655</v>
      </c>
      <c r="I23" s="478"/>
      <c r="J23" s="478"/>
      <c r="K23" s="478"/>
      <c r="L23" s="478"/>
      <c r="M23" s="478"/>
      <c r="N23" s="479"/>
      <c r="O23" s="144"/>
    </row>
    <row r="24" spans="1:26" ht="24" customHeight="1" thickBot="1" x14ac:dyDescent="0.6">
      <c r="A24" s="311" t="s">
        <v>122</v>
      </c>
      <c r="B24" s="316"/>
      <c r="C24" s="422" t="s">
        <v>126</v>
      </c>
      <c r="D24" s="434"/>
      <c r="E24" s="423"/>
      <c r="F24" s="422" t="s">
        <v>127</v>
      </c>
      <c r="G24" s="434"/>
      <c r="H24" s="434"/>
      <c r="I24" s="434"/>
      <c r="J24" s="423"/>
      <c r="K24" s="477">
        <v>0</v>
      </c>
      <c r="L24" s="478"/>
      <c r="M24" s="478"/>
      <c r="N24" s="479"/>
      <c r="O24" s="144"/>
    </row>
    <row r="25" spans="1:26" ht="54.75" customHeight="1" thickBot="1" x14ac:dyDescent="0.55000000000000004">
      <c r="A25" s="480" t="s">
        <v>132</v>
      </c>
      <c r="B25" s="481"/>
      <c r="C25" s="481"/>
      <c r="D25" s="481"/>
      <c r="E25" s="481"/>
      <c r="F25" s="481"/>
      <c r="G25" s="481"/>
      <c r="H25" s="481"/>
      <c r="I25" s="481"/>
      <c r="J25" s="481"/>
      <c r="K25" s="481"/>
      <c r="L25" s="481"/>
      <c r="M25" s="481"/>
      <c r="N25" s="482"/>
      <c r="O25" s="163"/>
    </row>
    <row r="26" spans="1:26" ht="18" customHeight="1" thickBot="1" x14ac:dyDescent="0.55000000000000004">
      <c r="A26" s="203"/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5"/>
      <c r="O26" s="163"/>
    </row>
    <row r="27" spans="1:26" ht="19.5" customHeight="1" thickBot="1" x14ac:dyDescent="0.55000000000000004">
      <c r="A27" s="457" t="s">
        <v>106</v>
      </c>
      <c r="B27" s="458"/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9"/>
      <c r="O27" s="167"/>
    </row>
    <row r="28" spans="1:26" ht="19.5" customHeight="1" thickBot="1" x14ac:dyDescent="0.55000000000000004">
      <c r="A28" s="416" t="s">
        <v>91</v>
      </c>
      <c r="B28" s="417"/>
      <c r="C28" s="417"/>
      <c r="D28" s="417"/>
      <c r="E28" s="417"/>
      <c r="F28" s="417"/>
      <c r="G28" s="417"/>
      <c r="H28" s="417"/>
      <c r="I28" s="418"/>
      <c r="J28" s="416" t="s">
        <v>107</v>
      </c>
      <c r="K28" s="417"/>
      <c r="L28" s="417"/>
      <c r="M28" s="417"/>
      <c r="N28" s="418"/>
      <c r="O28" s="132"/>
    </row>
    <row r="29" spans="1:26" ht="19.5" customHeight="1" thickBot="1" x14ac:dyDescent="0.55000000000000004">
      <c r="A29" s="435" t="s">
        <v>108</v>
      </c>
      <c r="B29" s="436"/>
      <c r="C29" s="436"/>
      <c r="D29" s="436"/>
      <c r="E29" s="436"/>
      <c r="F29" s="436"/>
      <c r="G29" s="436"/>
      <c r="H29" s="436"/>
      <c r="I29" s="483"/>
      <c r="J29" s="484">
        <v>23029913</v>
      </c>
      <c r="K29" s="485"/>
      <c r="L29" s="485"/>
      <c r="M29" s="485"/>
      <c r="N29" s="486"/>
      <c r="O29" s="168"/>
      <c r="R29" s="169"/>
      <c r="Z29" s="170"/>
    </row>
    <row r="30" spans="1:26" ht="19.5" customHeight="1" thickBot="1" x14ac:dyDescent="0.55000000000000004">
      <c r="A30" s="435" t="s">
        <v>27</v>
      </c>
      <c r="B30" s="436"/>
      <c r="C30" s="436"/>
      <c r="D30" s="436"/>
      <c r="E30" s="436"/>
      <c r="F30" s="436"/>
      <c r="G30" s="436"/>
      <c r="H30" s="436"/>
      <c r="I30" s="483"/>
      <c r="J30" s="484">
        <v>13817948</v>
      </c>
      <c r="K30" s="485"/>
      <c r="L30" s="485"/>
      <c r="M30" s="485"/>
      <c r="N30" s="486"/>
      <c r="O30" s="171"/>
    </row>
    <row r="31" spans="1:26" ht="19.5" customHeight="1" thickBot="1" x14ac:dyDescent="0.55000000000000004">
      <c r="A31" s="487" t="s">
        <v>109</v>
      </c>
      <c r="B31" s="488"/>
      <c r="C31" s="488"/>
      <c r="D31" s="488"/>
      <c r="E31" s="488"/>
      <c r="F31" s="488"/>
      <c r="G31" s="488"/>
      <c r="H31" s="488"/>
      <c r="I31" s="489"/>
      <c r="J31" s="484">
        <v>3070655</v>
      </c>
      <c r="K31" s="485"/>
      <c r="L31" s="485"/>
      <c r="M31" s="485"/>
      <c r="N31" s="486"/>
      <c r="O31" s="168"/>
      <c r="Z31" s="170"/>
    </row>
    <row r="32" spans="1:26" ht="19.5" customHeight="1" thickBot="1" x14ac:dyDescent="0.55000000000000004">
      <c r="A32" s="435" t="s">
        <v>29</v>
      </c>
      <c r="B32" s="436"/>
      <c r="C32" s="436"/>
      <c r="D32" s="436"/>
      <c r="E32" s="436"/>
      <c r="F32" s="436"/>
      <c r="G32" s="436"/>
      <c r="H32" s="436"/>
      <c r="I32" s="483"/>
      <c r="J32" s="490">
        <v>0</v>
      </c>
      <c r="K32" s="491"/>
      <c r="L32" s="491"/>
      <c r="M32" s="491"/>
      <c r="N32" s="492"/>
      <c r="O32" s="168"/>
    </row>
    <row r="33" spans="1:18" ht="19.5" customHeight="1" thickBot="1" x14ac:dyDescent="0.55000000000000004">
      <c r="A33" s="435" t="s">
        <v>30</v>
      </c>
      <c r="B33" s="436"/>
      <c r="C33" s="436"/>
      <c r="D33" s="436"/>
      <c r="E33" s="436"/>
      <c r="F33" s="436"/>
      <c r="G33" s="436"/>
      <c r="H33" s="436"/>
      <c r="I33" s="483"/>
      <c r="J33" s="484">
        <v>9211965</v>
      </c>
      <c r="K33" s="485"/>
      <c r="L33" s="485"/>
      <c r="M33" s="485"/>
      <c r="N33" s="486"/>
      <c r="O33" s="168"/>
    </row>
    <row r="34" spans="1:18" ht="19.5" customHeight="1" thickBot="1" x14ac:dyDescent="0.55000000000000004">
      <c r="A34" s="311" t="s">
        <v>31</v>
      </c>
      <c r="B34" s="312"/>
      <c r="C34" s="312"/>
      <c r="D34" s="312"/>
      <c r="E34" s="312"/>
      <c r="F34" s="312"/>
      <c r="G34" s="312"/>
      <c r="H34" s="312"/>
      <c r="I34" s="316"/>
      <c r="J34" s="496">
        <v>0.6</v>
      </c>
      <c r="K34" s="497"/>
      <c r="L34" s="497"/>
      <c r="M34" s="497"/>
      <c r="N34" s="498"/>
      <c r="O34" s="172"/>
    </row>
    <row r="35" spans="1:18" ht="14.7" thickBot="1" x14ac:dyDescent="0.6">
      <c r="A35" s="173"/>
      <c r="B35" s="174"/>
      <c r="C35" s="174"/>
      <c r="D35" s="175"/>
      <c r="E35" s="176"/>
      <c r="F35" s="176"/>
      <c r="G35" s="177"/>
      <c r="H35" s="177"/>
      <c r="I35" s="177"/>
      <c r="J35" s="177"/>
      <c r="K35" s="177"/>
      <c r="L35" s="177"/>
      <c r="M35" s="177"/>
      <c r="N35" s="178"/>
      <c r="O35" s="179"/>
    </row>
    <row r="36" spans="1:18" ht="15" customHeight="1" x14ac:dyDescent="0.5">
      <c r="A36" s="472" t="s">
        <v>32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8"/>
      <c r="O36" s="180"/>
    </row>
    <row r="37" spans="1:18" ht="16.5" customHeight="1" thickBot="1" x14ac:dyDescent="0.55000000000000004">
      <c r="A37" s="473"/>
      <c r="B37" s="499"/>
      <c r="C37" s="499"/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74"/>
      <c r="O37" s="180"/>
    </row>
    <row r="38" spans="1:18" ht="17.25" customHeight="1" x14ac:dyDescent="0.5">
      <c r="A38" s="500" t="s">
        <v>157</v>
      </c>
      <c r="B38" s="501"/>
      <c r="C38" s="501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3"/>
      <c r="O38" s="181"/>
    </row>
    <row r="39" spans="1:18" ht="35.25" customHeight="1" thickBot="1" x14ac:dyDescent="0.55000000000000004">
      <c r="A39" s="504"/>
      <c r="B39" s="505"/>
      <c r="C39" s="505"/>
      <c r="D39" s="506"/>
      <c r="E39" s="506"/>
      <c r="F39" s="506"/>
      <c r="G39" s="506"/>
      <c r="H39" s="506"/>
      <c r="I39" s="506"/>
      <c r="J39" s="506"/>
      <c r="K39" s="506"/>
      <c r="L39" s="506"/>
      <c r="M39" s="506"/>
      <c r="N39" s="507"/>
      <c r="O39" s="181"/>
    </row>
    <row r="40" spans="1:18" s="185" customFormat="1" ht="31.5" customHeight="1" thickBot="1" x14ac:dyDescent="0.55000000000000004">
      <c r="A40" s="508" t="s">
        <v>33</v>
      </c>
      <c r="B40" s="509"/>
      <c r="C40" s="508" t="s">
        <v>101</v>
      </c>
      <c r="D40" s="509"/>
      <c r="E40" s="508" t="s">
        <v>112</v>
      </c>
      <c r="F40" s="510"/>
      <c r="G40" s="509"/>
      <c r="H40" s="508" t="s">
        <v>111</v>
      </c>
      <c r="I40" s="510"/>
      <c r="J40" s="201" t="s">
        <v>102</v>
      </c>
      <c r="K40" s="183" t="s">
        <v>103</v>
      </c>
      <c r="L40" s="508" t="s">
        <v>104</v>
      </c>
      <c r="M40" s="510"/>
      <c r="N40" s="509"/>
      <c r="O40" s="184"/>
    </row>
    <row r="41" spans="1:18" ht="28.8" customHeight="1" thickBot="1" x14ac:dyDescent="0.55000000000000004">
      <c r="A41" s="511">
        <v>8658560520</v>
      </c>
      <c r="B41" s="512"/>
      <c r="C41" s="513">
        <v>1420000</v>
      </c>
      <c r="D41" s="514"/>
      <c r="E41" s="515">
        <v>177500</v>
      </c>
      <c r="F41" s="516"/>
      <c r="G41" s="517"/>
      <c r="H41" s="515">
        <v>227200</v>
      </c>
      <c r="I41" s="517"/>
      <c r="J41" s="186">
        <v>3</v>
      </c>
      <c r="K41" s="187">
        <v>34591</v>
      </c>
      <c r="L41" s="518">
        <v>439291</v>
      </c>
      <c r="M41" s="519"/>
      <c r="N41" s="520"/>
      <c r="O41" s="188"/>
      <c r="P41" s="170"/>
    </row>
    <row r="42" spans="1:18" ht="43.5" customHeight="1" x14ac:dyDescent="0.5">
      <c r="A42" s="493" t="s">
        <v>172</v>
      </c>
      <c r="B42" s="494"/>
      <c r="C42" s="494"/>
      <c r="D42" s="494"/>
      <c r="E42" s="494"/>
      <c r="F42" s="494"/>
      <c r="G42" s="494"/>
      <c r="H42" s="494"/>
      <c r="I42" s="494"/>
      <c r="J42" s="494"/>
      <c r="K42" s="494"/>
      <c r="L42" s="494"/>
      <c r="M42" s="494"/>
      <c r="N42" s="495"/>
      <c r="O42" s="189"/>
    </row>
    <row r="43" spans="1:18" ht="17.25" customHeight="1" x14ac:dyDescent="0.5">
      <c r="A43" s="190"/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91"/>
      <c r="O43" s="154"/>
    </row>
    <row r="44" spans="1:18" ht="17.25" customHeight="1" x14ac:dyDescent="0.5">
      <c r="A44" s="154"/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O44" s="154"/>
    </row>
    <row r="45" spans="1:18" ht="19.5" customHeight="1" x14ac:dyDescent="0.75">
      <c r="A45" s="521" t="s">
        <v>155</v>
      </c>
      <c r="B45" s="521"/>
      <c r="C45" s="521"/>
      <c r="D45" s="521"/>
      <c r="E45" s="521"/>
      <c r="F45" s="521"/>
      <c r="G45" s="522" t="s">
        <v>161</v>
      </c>
      <c r="H45" s="522"/>
      <c r="I45" s="522"/>
      <c r="J45" s="522"/>
      <c r="K45" s="522"/>
      <c r="L45" s="522"/>
      <c r="M45" s="522"/>
      <c r="N45" s="522"/>
      <c r="O45" s="154"/>
    </row>
    <row r="46" spans="1:18" ht="23.1" x14ac:dyDescent="0.5">
      <c r="A46" s="523" t="s">
        <v>40</v>
      </c>
      <c r="B46" s="523"/>
      <c r="C46" s="523"/>
      <c r="D46" s="523"/>
      <c r="E46" s="523"/>
      <c r="F46" s="523"/>
      <c r="G46" s="523" t="s">
        <v>133</v>
      </c>
      <c r="H46" s="523"/>
      <c r="I46" s="523"/>
      <c r="J46" s="523"/>
      <c r="K46" s="523"/>
      <c r="L46" s="523"/>
      <c r="M46" s="523"/>
      <c r="N46" s="523"/>
      <c r="O46" s="193"/>
      <c r="R46" s="129" t="s">
        <v>39</v>
      </c>
    </row>
    <row r="47" spans="1:18" ht="20.399999999999999" x14ac:dyDescent="0.75">
      <c r="A47" s="154"/>
      <c r="B47" s="154"/>
      <c r="C47" s="154"/>
      <c r="D47" s="154"/>
      <c r="E47" s="521"/>
      <c r="F47" s="521"/>
      <c r="G47" s="521"/>
      <c r="H47" s="521"/>
      <c r="I47" s="521"/>
      <c r="J47" s="521"/>
      <c r="K47" s="154"/>
      <c r="L47" s="154"/>
      <c r="M47" s="154"/>
      <c r="N47" s="154"/>
    </row>
    <row r="48" spans="1:18" ht="23.1" x14ac:dyDescent="0.5">
      <c r="E48" s="154"/>
      <c r="F48" s="194"/>
      <c r="G48" s="194"/>
      <c r="H48" s="194"/>
      <c r="I48" s="194"/>
      <c r="J48" s="194"/>
      <c r="K48" s="194"/>
    </row>
    <row r="49" spans="1:14" ht="13.2" thickBot="1" x14ac:dyDescent="0.55000000000000004">
      <c r="A49" s="192"/>
      <c r="B49" s="192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</row>
  </sheetData>
  <dataConsolidate/>
  <mergeCells count="79">
    <mergeCell ref="A45:F45"/>
    <mergeCell ref="G45:N45"/>
    <mergeCell ref="A46:F46"/>
    <mergeCell ref="G46:N46"/>
    <mergeCell ref="E47:J47"/>
    <mergeCell ref="A41:B41"/>
    <mergeCell ref="C41:D41"/>
    <mergeCell ref="E41:G41"/>
    <mergeCell ref="H41:I41"/>
    <mergeCell ref="L41:N41"/>
    <mergeCell ref="A42:N42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31:I31"/>
    <mergeCell ref="J31:N31"/>
    <mergeCell ref="A32:I32"/>
    <mergeCell ref="J32:N32"/>
    <mergeCell ref="A33:I33"/>
    <mergeCell ref="J33:N33"/>
    <mergeCell ref="A28:I28"/>
    <mergeCell ref="J28:N28"/>
    <mergeCell ref="A29:I29"/>
    <mergeCell ref="J29:N29"/>
    <mergeCell ref="A30:I30"/>
    <mergeCell ref="J30:N30"/>
    <mergeCell ref="A24:B24"/>
    <mergeCell ref="C24:E24"/>
    <mergeCell ref="F24:J24"/>
    <mergeCell ref="K24:N24"/>
    <mergeCell ref="A25:N25"/>
    <mergeCell ref="A27:N27"/>
    <mergeCell ref="A19:C20"/>
    <mergeCell ref="D19:N20"/>
    <mergeCell ref="A21:E22"/>
    <mergeCell ref="F21:G22"/>
    <mergeCell ref="K21:K22"/>
    <mergeCell ref="A23:G23"/>
    <mergeCell ref="H23:N23"/>
    <mergeCell ref="A16:N16"/>
    <mergeCell ref="D17:G17"/>
    <mergeCell ref="H17:K17"/>
    <mergeCell ref="L17:N17"/>
    <mergeCell ref="A18:B18"/>
    <mergeCell ref="E18:F18"/>
    <mergeCell ref="G18:I18"/>
    <mergeCell ref="L18:N18"/>
    <mergeCell ref="A11:B12"/>
    <mergeCell ref="A13:B13"/>
    <mergeCell ref="C13:G13"/>
    <mergeCell ref="H13:J13"/>
    <mergeCell ref="K13:N13"/>
    <mergeCell ref="E14:K14"/>
    <mergeCell ref="L14:M14"/>
    <mergeCell ref="A9:H9"/>
    <mergeCell ref="I9:N9"/>
    <mergeCell ref="A10:D10"/>
    <mergeCell ref="E10:H10"/>
    <mergeCell ref="I10:J10"/>
    <mergeCell ref="K10:N10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dataValidations count="5">
    <dataValidation type="list" allowBlank="1" showInputMessage="1" showErrorMessage="1" sqref="N14" xr:uid="{C5147F77-D870-4BE5-A7F0-1190A5D7CF3A}">
      <formula1>$R$2:$R$3</formula1>
    </dataValidation>
    <dataValidation type="list" allowBlank="1" showInputMessage="1" showErrorMessage="1" sqref="J41" xr:uid="{979C5B61-64C0-4A7F-A0B8-A80D93663F07}">
      <formula1>$T$5:$T$10</formula1>
    </dataValidation>
    <dataValidation type="list" allowBlank="1" showInputMessage="1" showErrorMessage="1" sqref="K13:N13" xr:uid="{50867754-B578-4E9A-9869-9683B9342A41}">
      <formula1>$S$2:$S$3</formula1>
    </dataValidation>
    <dataValidation type="list" allowBlank="1" showInputMessage="1" showErrorMessage="1" sqref="C24:E24" xr:uid="{43E0649A-005E-4263-AFBF-209903E0FB07}">
      <formula1>$V$2:$V$4</formula1>
    </dataValidation>
    <dataValidation type="list" allowBlank="1" showInputMessage="1" showErrorMessage="1" sqref="K10:N10" xr:uid="{B746D299-816B-4A20-8A7B-7A22CA546B7B}">
      <formula1>$Y$2:$Y$6</formula1>
    </dataValidation>
  </dataValidations>
  <hyperlinks>
    <hyperlink ref="E8" r:id="rId1" xr:uid="{29EF8332-B49C-4E6D-BE73-DA36787A8F6C}"/>
  </hyperlinks>
  <pageMargins left="0.70866141732283472" right="0.51181102362204722" top="0.74803149606299213" bottom="0.74803149606299213" header="0" footer="0.31496062992125984"/>
  <pageSetup scale="59" firstPageNumber="0" orientation="portrait" horizontalDpi="300" verticalDpi="300" r:id="rId2"/>
  <headerFooter alignWithMargins="0">
    <oddFooter>&amp;R&amp;"Arial,Normal"&amp;8Página &amp;P de &amp;N</oddFooter>
  </headerFooter>
  <drawing r:id="rId3"/>
  <legacy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4"/>
  <sheetViews>
    <sheetView topLeftCell="A7" zoomScaleSheetLayoutView="100" workbookViewId="0">
      <selection activeCell="A19" sqref="A19:M23"/>
    </sheetView>
  </sheetViews>
  <sheetFormatPr baseColWidth="10" defaultColWidth="9.15625" defaultRowHeight="12.9" x14ac:dyDescent="0.5"/>
  <cols>
    <col min="1" max="1" width="19.3671875" style="11" customWidth="1"/>
    <col min="2" max="2" width="5" style="11" customWidth="1"/>
    <col min="3" max="3" width="5.89453125" style="11" customWidth="1"/>
    <col min="4" max="4" width="12.20703125" style="11" customWidth="1"/>
    <col min="5" max="5" width="4.83984375" style="11" customWidth="1"/>
    <col min="6" max="6" width="13.15625" style="11" customWidth="1"/>
    <col min="7" max="7" width="6.578125" style="11" customWidth="1"/>
    <col min="8" max="8" width="7" style="11" customWidth="1"/>
    <col min="9" max="9" width="6.83984375" style="11" customWidth="1"/>
    <col min="10" max="10" width="6.3125" style="11" customWidth="1"/>
    <col min="11" max="11" width="6.578125" style="11" customWidth="1"/>
    <col min="12" max="12" width="5.26171875" style="11" customWidth="1"/>
    <col min="13" max="13" width="9.41796875" style="11" customWidth="1"/>
    <col min="14" max="14" width="39.41796875" style="11" customWidth="1"/>
    <col min="15" max="15" width="20.734375" style="11" customWidth="1"/>
    <col min="16" max="16" width="10.89453125" style="11" bestFit="1" customWidth="1"/>
    <col min="17" max="256" width="11.41796875" style="11" customWidth="1"/>
    <col min="257" max="16384" width="9.15625" style="11"/>
  </cols>
  <sheetData>
    <row r="1" spans="1:16" x14ac:dyDescent="0.5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 t="s">
        <v>9</v>
      </c>
      <c r="M1" s="28"/>
      <c r="N1" s="209" t="s">
        <v>50</v>
      </c>
    </row>
    <row r="2" spans="1:16" x14ac:dyDescent="0.5">
      <c r="A2" s="29"/>
      <c r="B2" s="14"/>
      <c r="C2" s="14"/>
      <c r="D2" s="14"/>
      <c r="E2" s="14"/>
      <c r="F2" s="14"/>
      <c r="G2" s="14"/>
      <c r="H2" s="14"/>
      <c r="I2" s="14"/>
      <c r="J2" s="14"/>
      <c r="K2" s="14"/>
      <c r="L2" s="14" t="s">
        <v>10</v>
      </c>
      <c r="M2" s="30"/>
      <c r="N2" s="209"/>
    </row>
    <row r="3" spans="1:16" x14ac:dyDescent="0.5">
      <c r="A3" s="29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30"/>
      <c r="N3" s="209"/>
    </row>
    <row r="4" spans="1:16" x14ac:dyDescent="0.5">
      <c r="A4" s="29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30"/>
      <c r="N4" s="209"/>
    </row>
    <row r="5" spans="1:16" x14ac:dyDescent="0.5">
      <c r="A5" s="29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30"/>
      <c r="N5" s="209"/>
    </row>
    <row r="6" spans="1:16" ht="8.25" customHeight="1" x14ac:dyDescent="0.5">
      <c r="A6" s="29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30"/>
      <c r="N6" s="209"/>
    </row>
    <row r="7" spans="1:16" x14ac:dyDescent="0.5">
      <c r="A7" s="218" t="s">
        <v>61</v>
      </c>
      <c r="B7" s="219"/>
      <c r="C7" s="219"/>
      <c r="D7" s="219"/>
      <c r="E7" s="220" t="s">
        <v>62</v>
      </c>
      <c r="F7" s="220"/>
      <c r="G7" s="220"/>
      <c r="H7" s="220"/>
      <c r="I7" s="220"/>
      <c r="J7" s="220"/>
      <c r="K7" s="220"/>
      <c r="L7" s="220"/>
      <c r="M7" s="221"/>
      <c r="N7" s="214" t="s">
        <v>43</v>
      </c>
    </row>
    <row r="8" spans="1:16" ht="15" customHeight="1" x14ac:dyDescent="0.5">
      <c r="A8" s="31" t="s">
        <v>11</v>
      </c>
      <c r="B8" s="222" t="s">
        <v>12</v>
      </c>
      <c r="C8" s="222"/>
      <c r="D8" s="222"/>
      <c r="E8" s="222"/>
      <c r="F8" s="223" t="s">
        <v>13</v>
      </c>
      <c r="G8" s="12" t="s">
        <v>14</v>
      </c>
      <c r="H8" s="12" t="s">
        <v>15</v>
      </c>
      <c r="I8" s="12" t="s">
        <v>16</v>
      </c>
      <c r="J8" s="224" t="s">
        <v>17</v>
      </c>
      <c r="K8" s="12" t="s">
        <v>14</v>
      </c>
      <c r="L8" s="12" t="s">
        <v>15</v>
      </c>
      <c r="M8" s="32" t="s">
        <v>16</v>
      </c>
      <c r="N8" s="214"/>
      <c r="P8" s="42">
        <v>9092475</v>
      </c>
    </row>
    <row r="9" spans="1:16" s="45" customFormat="1" ht="35.25" customHeight="1" x14ac:dyDescent="0.55000000000000004">
      <c r="A9" s="33"/>
      <c r="B9" s="225"/>
      <c r="C9" s="225"/>
      <c r="D9" s="225"/>
      <c r="E9" s="225"/>
      <c r="F9" s="223"/>
      <c r="G9" s="43">
        <v>1</v>
      </c>
      <c r="H9" s="43">
        <v>8</v>
      </c>
      <c r="I9" s="43">
        <v>2016</v>
      </c>
      <c r="J9" s="224"/>
      <c r="K9" s="43">
        <v>31</v>
      </c>
      <c r="L9" s="43">
        <v>8</v>
      </c>
      <c r="M9" s="44">
        <v>2016</v>
      </c>
      <c r="N9" s="214"/>
    </row>
    <row r="10" spans="1:16" x14ac:dyDescent="0.5">
      <c r="A10" s="264" t="s">
        <v>71</v>
      </c>
      <c r="B10" s="265"/>
      <c r="C10" s="265"/>
      <c r="D10" s="265"/>
      <c r="E10" s="265"/>
      <c r="F10" s="265"/>
      <c r="G10" s="265"/>
      <c r="H10" s="265"/>
      <c r="I10" s="265"/>
      <c r="J10" s="265"/>
      <c r="K10" s="265"/>
      <c r="L10" s="265"/>
      <c r="M10" s="266"/>
      <c r="N10" s="214"/>
    </row>
    <row r="11" spans="1:16" x14ac:dyDescent="0.5">
      <c r="A11" s="264" t="s">
        <v>72</v>
      </c>
      <c r="B11" s="265"/>
      <c r="C11" s="265"/>
      <c r="D11" s="265"/>
      <c r="E11" s="265"/>
      <c r="F11" s="265"/>
      <c r="G11" s="265"/>
      <c r="H11" s="265"/>
      <c r="I11" s="265"/>
      <c r="J11" s="265"/>
      <c r="K11" s="265"/>
      <c r="L11" s="265"/>
      <c r="M11" s="266"/>
      <c r="N11" s="214"/>
    </row>
    <row r="12" spans="1:16" s="13" customFormat="1" ht="48" customHeight="1" x14ac:dyDescent="0.5">
      <c r="A12" s="267" t="s">
        <v>63</v>
      </c>
      <c r="B12" s="268"/>
      <c r="C12" s="268"/>
      <c r="D12" s="268"/>
      <c r="E12" s="268"/>
      <c r="F12" s="268"/>
      <c r="G12" s="268"/>
      <c r="H12" s="268"/>
      <c r="I12" s="268"/>
      <c r="J12" s="268"/>
      <c r="K12" s="268"/>
      <c r="L12" s="268"/>
      <c r="M12" s="269"/>
      <c r="N12" s="21" t="s">
        <v>44</v>
      </c>
      <c r="O12" s="11"/>
    </row>
    <row r="13" spans="1:16" ht="24" customHeight="1" x14ac:dyDescent="0.5">
      <c r="A13" s="210" t="s">
        <v>64</v>
      </c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2"/>
      <c r="N13" s="213" t="s">
        <v>51</v>
      </c>
    </row>
    <row r="14" spans="1:16" ht="12.75" customHeight="1" x14ac:dyDescent="0.5">
      <c r="A14" s="270" t="s">
        <v>18</v>
      </c>
      <c r="B14" s="271"/>
      <c r="C14" s="271"/>
      <c r="D14" s="271"/>
      <c r="E14" s="271"/>
      <c r="F14" s="271"/>
      <c r="G14" s="271"/>
      <c r="H14" s="271"/>
      <c r="I14" s="271"/>
      <c r="J14" s="271"/>
      <c r="K14" s="271"/>
      <c r="L14" s="271"/>
      <c r="M14" s="272"/>
      <c r="N14" s="213"/>
    </row>
    <row r="15" spans="1:16" ht="42" customHeight="1" x14ac:dyDescent="0.5">
      <c r="A15" s="273" t="s">
        <v>19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5"/>
      <c r="N15" s="213"/>
    </row>
    <row r="16" spans="1:16" ht="42" customHeight="1" x14ac:dyDescent="0.5">
      <c r="A16" s="276" t="s">
        <v>20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8"/>
      <c r="N16" s="213"/>
    </row>
    <row r="17" spans="1:18" ht="13.5" customHeight="1" thickBot="1" x14ac:dyDescent="0.55000000000000004">
      <c r="A17" s="279"/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1"/>
      <c r="N17" s="22"/>
    </row>
    <row r="18" spans="1:18" ht="13.5" customHeight="1" thickTop="1" x14ac:dyDescent="0.5">
      <c r="A18" s="282" t="s">
        <v>21</v>
      </c>
      <c r="B18" s="283"/>
      <c r="C18" s="283"/>
      <c r="D18" s="283"/>
      <c r="E18" s="283"/>
      <c r="F18" s="283"/>
      <c r="G18" s="283"/>
      <c r="H18" s="283"/>
      <c r="I18" s="283"/>
      <c r="J18" s="283"/>
      <c r="K18" s="283"/>
      <c r="L18" s="283"/>
      <c r="M18" s="284"/>
      <c r="N18" s="22"/>
    </row>
    <row r="19" spans="1:18" ht="31.5" customHeight="1" x14ac:dyDescent="0.5">
      <c r="A19" s="524" t="s">
        <v>70</v>
      </c>
      <c r="B19" s="525"/>
      <c r="C19" s="525"/>
      <c r="D19" s="525"/>
      <c r="E19" s="525"/>
      <c r="F19" s="525"/>
      <c r="G19" s="525"/>
      <c r="H19" s="525"/>
      <c r="I19" s="525"/>
      <c r="J19" s="525"/>
      <c r="K19" s="525"/>
      <c r="L19" s="525"/>
      <c r="M19" s="526"/>
      <c r="N19" s="214" t="s">
        <v>45</v>
      </c>
      <c r="O19" s="11">
        <v>17829636</v>
      </c>
    </row>
    <row r="20" spans="1:18" ht="14.25" customHeight="1" x14ac:dyDescent="0.5">
      <c r="A20" s="524"/>
      <c r="B20" s="525"/>
      <c r="C20" s="525"/>
      <c r="D20" s="525"/>
      <c r="E20" s="525"/>
      <c r="F20" s="525"/>
      <c r="G20" s="525"/>
      <c r="H20" s="525"/>
      <c r="I20" s="525"/>
      <c r="J20" s="525"/>
      <c r="K20" s="525"/>
      <c r="L20" s="525"/>
      <c r="M20" s="526"/>
      <c r="N20" s="214"/>
    </row>
    <row r="21" spans="1:18" hidden="1" x14ac:dyDescent="0.5">
      <c r="A21" s="524"/>
      <c r="B21" s="525"/>
      <c r="C21" s="525"/>
      <c r="D21" s="525"/>
      <c r="E21" s="525"/>
      <c r="F21" s="525"/>
      <c r="G21" s="525"/>
      <c r="H21" s="525"/>
      <c r="I21" s="525"/>
      <c r="J21" s="525"/>
      <c r="K21" s="525"/>
      <c r="L21" s="525"/>
      <c r="M21" s="526"/>
      <c r="N21" s="22"/>
    </row>
    <row r="22" spans="1:18" ht="16.5" hidden="1" customHeight="1" x14ac:dyDescent="0.5">
      <c r="A22" s="524"/>
      <c r="B22" s="525"/>
      <c r="C22" s="525"/>
      <c r="D22" s="525"/>
      <c r="E22" s="525"/>
      <c r="F22" s="525"/>
      <c r="G22" s="525"/>
      <c r="H22" s="525"/>
      <c r="I22" s="525"/>
      <c r="J22" s="525"/>
      <c r="K22" s="525"/>
      <c r="L22" s="525"/>
      <c r="M22" s="526"/>
      <c r="N22" s="22"/>
    </row>
    <row r="23" spans="1:18" ht="12.75" hidden="1" customHeight="1" x14ac:dyDescent="0.5">
      <c r="A23" s="524"/>
      <c r="B23" s="525"/>
      <c r="C23" s="525"/>
      <c r="D23" s="525"/>
      <c r="E23" s="525"/>
      <c r="F23" s="525"/>
      <c r="G23" s="525"/>
      <c r="H23" s="525"/>
      <c r="I23" s="525"/>
      <c r="J23" s="525"/>
      <c r="K23" s="525"/>
      <c r="L23" s="525"/>
      <c r="M23" s="526"/>
      <c r="N23" s="22"/>
    </row>
    <row r="24" spans="1:18" ht="49.5" customHeight="1" x14ac:dyDescent="0.5">
      <c r="A24" s="258" t="s">
        <v>22</v>
      </c>
      <c r="B24" s="259"/>
      <c r="C24" s="259"/>
      <c r="D24" s="259"/>
      <c r="E24" s="259"/>
      <c r="F24" s="259"/>
      <c r="G24" s="259"/>
      <c r="H24" s="259"/>
      <c r="I24" s="259"/>
      <c r="J24" s="259"/>
      <c r="K24" s="259"/>
      <c r="L24" s="259"/>
      <c r="M24" s="260"/>
      <c r="N24" s="22"/>
      <c r="O24" s="11">
        <f>2593402+648350</f>
        <v>3241752</v>
      </c>
    </row>
    <row r="25" spans="1:18" ht="61.5" customHeight="1" x14ac:dyDescent="0.5">
      <c r="A25" s="261" t="s">
        <v>41</v>
      </c>
      <c r="B25" s="262"/>
      <c r="C25" s="262"/>
      <c r="D25" s="262"/>
      <c r="E25" s="262"/>
      <c r="F25" s="262"/>
      <c r="G25" s="262"/>
      <c r="H25" s="262"/>
      <c r="I25" s="262"/>
      <c r="J25" s="262"/>
      <c r="K25" s="262"/>
      <c r="L25" s="262"/>
      <c r="M25" s="263"/>
      <c r="N25" s="22"/>
      <c r="P25" s="11">
        <v>14587884</v>
      </c>
    </row>
    <row r="26" spans="1:18" ht="20.25" customHeight="1" x14ac:dyDescent="0.5">
      <c r="A26" s="34" t="s">
        <v>23</v>
      </c>
      <c r="B26" s="254" t="s">
        <v>24</v>
      </c>
      <c r="C26" s="254"/>
      <c r="D26" s="254"/>
      <c r="E26" s="254"/>
      <c r="F26" s="254" t="s">
        <v>25</v>
      </c>
      <c r="G26" s="254"/>
      <c r="H26" s="254"/>
      <c r="I26" s="254"/>
      <c r="J26" s="254"/>
      <c r="K26" s="254"/>
      <c r="L26" s="254"/>
      <c r="M26" s="256"/>
      <c r="N26" s="22"/>
    </row>
    <row r="27" spans="1:18" ht="38.25" customHeight="1" x14ac:dyDescent="0.5">
      <c r="A27" s="35" t="s">
        <v>26</v>
      </c>
      <c r="B27" s="234">
        <v>17829636</v>
      </c>
      <c r="C27" s="234"/>
      <c r="D27" s="234"/>
      <c r="E27" s="234"/>
      <c r="F27" s="235" t="str">
        <f>CONCATENATE(UPPER(CONVERTIRNUM(B27,TRUE)),"( MCTE )")</f>
        <v>DIECISIETE MILLONES OCHOCIENTOS VEINTINUEVE MIL SEISCIENTOS TREINTA Y SEIS PESOS CON CERO CENTAVOS( MCTE )</v>
      </c>
      <c r="G27" s="236" t="str">
        <f t="shared" ref="G27:M31" si="0">CONCATENATE(UPPER(CONVERTIRNUM(G26,TRUE)), " MCTE)")</f>
        <v>CERO PESOS CON CERO CENTAVOS MCTE)</v>
      </c>
      <c r="H27" s="236" t="str">
        <f t="shared" si="0"/>
        <v>CERO PESOS CON CERO CENTAVOS MCTE)</v>
      </c>
      <c r="I27" s="236" t="str">
        <f t="shared" si="0"/>
        <v>CERO PESOS CON CERO CENTAVOS MCTE)</v>
      </c>
      <c r="J27" s="236" t="str">
        <f t="shared" si="0"/>
        <v>CERO PESOS CON CERO CENTAVOS MCTE)</v>
      </c>
      <c r="K27" s="236" t="str">
        <f t="shared" si="0"/>
        <v>CERO PESOS CON CERO CENTAVOS MCTE)</v>
      </c>
      <c r="L27" s="236" t="str">
        <f t="shared" si="0"/>
        <v>CERO PESOS CON CERO CENTAVOS MCTE)</v>
      </c>
      <c r="M27" s="237" t="str">
        <f t="shared" si="0"/>
        <v>CERO PESOS CON CERO CENTAVOS MCTE)</v>
      </c>
      <c r="N27" s="213" t="s">
        <v>47</v>
      </c>
      <c r="O27" s="11">
        <v>3109800</v>
      </c>
    </row>
    <row r="28" spans="1:18" ht="25.5" customHeight="1" x14ac:dyDescent="0.5">
      <c r="A28" s="36" t="s">
        <v>27</v>
      </c>
      <c r="B28" s="234">
        <f>+B27-648350</f>
        <v>17181286</v>
      </c>
      <c r="C28" s="234"/>
      <c r="D28" s="234"/>
      <c r="E28" s="234"/>
      <c r="F28" s="235" t="str">
        <f>CONCATENATE(UPPER(CONVERTIRNUM(B28,TRUE)),"( MCTE )")</f>
        <v>DIECISIETE MILLONES CIENTO OCHENTA Y UN MIL DOSCIENTOS OCHENTA Y SEIS PESOS CON CERO CENTAVOS( MCTE )</v>
      </c>
      <c r="G28" s="236" t="e">
        <f t="shared" si="0"/>
        <v>#VALUE!</v>
      </c>
      <c r="H28" s="236" t="e">
        <f t="shared" si="0"/>
        <v>#VALUE!</v>
      </c>
      <c r="I28" s="236" t="e">
        <f t="shared" si="0"/>
        <v>#VALUE!</v>
      </c>
      <c r="J28" s="236" t="e">
        <f t="shared" si="0"/>
        <v>#VALUE!</v>
      </c>
      <c r="K28" s="236" t="e">
        <f t="shared" si="0"/>
        <v>#VALUE!</v>
      </c>
      <c r="L28" s="236" t="e">
        <f t="shared" si="0"/>
        <v>#VALUE!</v>
      </c>
      <c r="M28" s="237" t="e">
        <f t="shared" si="0"/>
        <v>#VALUE!</v>
      </c>
      <c r="N28" s="213"/>
      <c r="O28" s="11">
        <v>20785288</v>
      </c>
      <c r="R28" s="11">
        <f>17181286+648350</f>
        <v>17829636</v>
      </c>
    </row>
    <row r="29" spans="1:18" ht="25.5" customHeight="1" x14ac:dyDescent="0.5">
      <c r="A29" s="35" t="s">
        <v>28</v>
      </c>
      <c r="B29" s="234">
        <v>2593402</v>
      </c>
      <c r="C29" s="234"/>
      <c r="D29" s="234"/>
      <c r="E29" s="234"/>
      <c r="F29" s="235" t="str">
        <f>CONCATENATE(UPPER(CONVERTIRNUM(B29,TRUE)),"( MCTE )")</f>
        <v>DOS MILLONES QUINIENTOS NOVENTA Y TRES MIL CUATROCIENTOS DOS PESOS CON CERO CENTAVOS( MCTE )</v>
      </c>
      <c r="G29" s="236" t="e">
        <f t="shared" si="0"/>
        <v>#VALUE!</v>
      </c>
      <c r="H29" s="236" t="e">
        <f t="shared" si="0"/>
        <v>#VALUE!</v>
      </c>
      <c r="I29" s="236" t="e">
        <f t="shared" si="0"/>
        <v>#VALUE!</v>
      </c>
      <c r="J29" s="236" t="e">
        <f t="shared" si="0"/>
        <v>#VALUE!</v>
      </c>
      <c r="K29" s="236" t="e">
        <f t="shared" si="0"/>
        <v>#VALUE!</v>
      </c>
      <c r="L29" s="236" t="e">
        <f t="shared" si="0"/>
        <v>#VALUE!</v>
      </c>
      <c r="M29" s="237" t="e">
        <f t="shared" si="0"/>
        <v>#VALUE!</v>
      </c>
      <c r="N29" s="213"/>
    </row>
    <row r="30" spans="1:18" ht="25.5" customHeight="1" x14ac:dyDescent="0.5">
      <c r="A30" s="35" t="s">
        <v>29</v>
      </c>
      <c r="B30" s="234">
        <v>0</v>
      </c>
      <c r="C30" s="234"/>
      <c r="D30" s="234"/>
      <c r="E30" s="234"/>
      <c r="F30" s="235" t="str">
        <f>CONCATENATE(UPPER(CONVERTIRNUM(B30,TRUE)),"( MCTE )")</f>
        <v>CERO PESOS CON CERO CENTAVOS( MCTE )</v>
      </c>
      <c r="G30" s="236" t="e">
        <f t="shared" si="0"/>
        <v>#VALUE!</v>
      </c>
      <c r="H30" s="236" t="e">
        <f t="shared" si="0"/>
        <v>#VALUE!</v>
      </c>
      <c r="I30" s="236" t="e">
        <f t="shared" si="0"/>
        <v>#VALUE!</v>
      </c>
      <c r="J30" s="236" t="e">
        <f t="shared" si="0"/>
        <v>#VALUE!</v>
      </c>
      <c r="K30" s="236" t="e">
        <f t="shared" si="0"/>
        <v>#VALUE!</v>
      </c>
      <c r="L30" s="236" t="e">
        <f t="shared" si="0"/>
        <v>#VALUE!</v>
      </c>
      <c r="M30" s="237" t="e">
        <f t="shared" si="0"/>
        <v>#VALUE!</v>
      </c>
      <c r="N30" s="213"/>
      <c r="O30" s="11">
        <f>+B29*0.8</f>
        <v>2074721.6</v>
      </c>
    </row>
    <row r="31" spans="1:18" x14ac:dyDescent="0.5">
      <c r="A31" s="35" t="s">
        <v>30</v>
      </c>
      <c r="B31" s="234">
        <f>+B27-B28</f>
        <v>648350</v>
      </c>
      <c r="C31" s="234"/>
      <c r="D31" s="234"/>
      <c r="E31" s="234"/>
      <c r="F31" s="235" t="str">
        <f>CONCATENATE(UPPER(CONVERTIRNUM(B31,TRUE)),"( MCTE )")</f>
        <v>SEISCIENTOS CUARENTA Y OCHO MIL TRESCIENTOS CINCUENTA PESOS CON CERO CENTAVOS( MCTE )</v>
      </c>
      <c r="G31" s="236" t="e">
        <f t="shared" si="0"/>
        <v>#VALUE!</v>
      </c>
      <c r="H31" s="236" t="e">
        <f t="shared" si="0"/>
        <v>#VALUE!</v>
      </c>
      <c r="I31" s="236" t="e">
        <f t="shared" si="0"/>
        <v>#VALUE!</v>
      </c>
      <c r="J31" s="236" t="e">
        <f t="shared" si="0"/>
        <v>#VALUE!</v>
      </c>
      <c r="K31" s="236" t="e">
        <f t="shared" si="0"/>
        <v>#VALUE!</v>
      </c>
      <c r="L31" s="236" t="e">
        <f t="shared" si="0"/>
        <v>#VALUE!</v>
      </c>
      <c r="M31" s="237" t="e">
        <f t="shared" si="0"/>
        <v>#VALUE!</v>
      </c>
      <c r="N31" s="213"/>
    </row>
    <row r="32" spans="1:18" ht="25.8" x14ac:dyDescent="0.85">
      <c r="A32" s="35" t="s">
        <v>31</v>
      </c>
      <c r="B32" s="244">
        <f>+(B28*100)/B27</f>
        <v>96.363638607092142</v>
      </c>
      <c r="C32" s="244"/>
      <c r="D32" s="244"/>
      <c r="E32" s="244"/>
      <c r="F32" s="245" t="s">
        <v>69</v>
      </c>
      <c r="G32" s="245"/>
      <c r="H32" s="245"/>
      <c r="I32" s="245"/>
      <c r="J32" s="245"/>
      <c r="K32" s="245"/>
      <c r="L32" s="245"/>
      <c r="M32" s="246"/>
      <c r="N32" s="23" t="s">
        <v>52</v>
      </c>
      <c r="O32" s="11">
        <v>3241752</v>
      </c>
    </row>
    <row r="33" spans="1:17" x14ac:dyDescent="0.5">
      <c r="A33" s="37"/>
      <c r="B33" s="15"/>
      <c r="C33" s="15"/>
      <c r="D33" s="16"/>
      <c r="E33" s="16"/>
      <c r="F33" s="17"/>
      <c r="G33" s="17"/>
      <c r="H33" s="17"/>
      <c r="I33" s="17"/>
      <c r="J33" s="17"/>
      <c r="K33" s="17"/>
      <c r="L33" s="17"/>
      <c r="M33" s="38"/>
      <c r="N33" s="238"/>
    </row>
    <row r="34" spans="1:17" ht="15" customHeight="1" x14ac:dyDescent="0.5">
      <c r="A34" s="247" t="s">
        <v>32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9"/>
      <c r="N34" s="239"/>
      <c r="O34" s="11">
        <v>-648350</v>
      </c>
    </row>
    <row r="35" spans="1:17" ht="4.5" customHeight="1" x14ac:dyDescent="0.5">
      <c r="A35" s="247"/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9"/>
      <c r="N35" s="239"/>
    </row>
    <row r="36" spans="1:17" ht="12.75" customHeight="1" x14ac:dyDescent="0.5">
      <c r="A36" s="250" t="s">
        <v>42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2"/>
      <c r="N36" s="239"/>
    </row>
    <row r="37" spans="1:17" ht="30.75" customHeight="1" x14ac:dyDescent="0.5">
      <c r="A37" s="250"/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2"/>
      <c r="N37" s="240"/>
    </row>
    <row r="38" spans="1:17" ht="12.75" customHeight="1" x14ac:dyDescent="0.5">
      <c r="A38" s="39" t="s">
        <v>33</v>
      </c>
      <c r="B38" s="253" t="s">
        <v>34</v>
      </c>
      <c r="C38" s="253"/>
      <c r="D38" s="253"/>
      <c r="E38" s="253"/>
      <c r="F38" s="18" t="s">
        <v>35</v>
      </c>
      <c r="G38" s="254" t="s">
        <v>36</v>
      </c>
      <c r="H38" s="254"/>
      <c r="I38" s="254" t="s">
        <v>37</v>
      </c>
      <c r="J38" s="254"/>
      <c r="K38" s="255" t="s">
        <v>38</v>
      </c>
      <c r="L38" s="255"/>
      <c r="M38" s="256"/>
      <c r="N38" s="22"/>
      <c r="P38" s="46">
        <f>+B29+B28</f>
        <v>19774688</v>
      </c>
    </row>
    <row r="39" spans="1:17" ht="37.5" customHeight="1" x14ac:dyDescent="0.85">
      <c r="A39" s="40"/>
      <c r="B39" s="227">
        <v>3241752</v>
      </c>
      <c r="C39" s="227"/>
      <c r="D39" s="227"/>
      <c r="E39" s="227"/>
      <c r="F39" s="19">
        <f>IF(B39&lt;=(1723650),(689450),(B39*0.4))</f>
        <v>1296700.8</v>
      </c>
      <c r="G39" s="228">
        <f>(F39*12.5)/100</f>
        <v>162087.6</v>
      </c>
      <c r="H39" s="228"/>
      <c r="I39" s="228">
        <f>(F39*16)/100</f>
        <v>207472.128</v>
      </c>
      <c r="J39" s="228"/>
      <c r="K39" s="229">
        <f>+I39+G39</f>
        <v>369559.728</v>
      </c>
      <c r="L39" s="229"/>
      <c r="M39" s="230"/>
      <c r="N39" s="24" t="s">
        <v>46</v>
      </c>
    </row>
    <row r="40" spans="1:17" ht="27" customHeight="1" x14ac:dyDescent="0.5">
      <c r="A40" s="231" t="s">
        <v>68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3"/>
      <c r="N40" s="226" t="s">
        <v>48</v>
      </c>
    </row>
    <row r="41" spans="1:17" ht="24" customHeight="1" x14ac:dyDescent="0.5">
      <c r="A41" s="29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30"/>
      <c r="N41" s="226"/>
    </row>
    <row r="42" spans="1:17" ht="12.75" customHeight="1" x14ac:dyDescent="0.5">
      <c r="A42" s="29" t="s">
        <v>39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30"/>
      <c r="N42" s="226"/>
    </row>
    <row r="43" spans="1:17" ht="14.4" x14ac:dyDescent="0.55000000000000004">
      <c r="A43" s="29"/>
      <c r="B43" s="257"/>
      <c r="C43" s="257"/>
      <c r="D43" s="257"/>
      <c r="E43" s="257"/>
      <c r="F43" s="257"/>
      <c r="G43" s="257"/>
      <c r="H43" s="257"/>
      <c r="I43" s="257"/>
      <c r="J43" s="257"/>
      <c r="K43" s="41"/>
      <c r="L43" s="14"/>
      <c r="M43" s="30"/>
      <c r="N43" s="226"/>
    </row>
    <row r="44" spans="1:17" ht="18.600000000000001" thickBot="1" x14ac:dyDescent="0.55000000000000004">
      <c r="A44" s="241" t="s">
        <v>40</v>
      </c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3"/>
      <c r="N44" s="25" t="s">
        <v>49</v>
      </c>
      <c r="Q44" s="11" t="s">
        <v>39</v>
      </c>
    </row>
  </sheetData>
  <mergeCells count="53"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N27:N31"/>
    <mergeCell ref="B28:E28"/>
    <mergeCell ref="F28:M28"/>
    <mergeCell ref="B29:E29"/>
    <mergeCell ref="F29:M29"/>
    <mergeCell ref="B30:E30"/>
    <mergeCell ref="B31:E31"/>
    <mergeCell ref="F31:M31"/>
    <mergeCell ref="A10:M10"/>
    <mergeCell ref="A11:M11"/>
    <mergeCell ref="A17:M17"/>
    <mergeCell ref="A18:M18"/>
    <mergeCell ref="F30:M30"/>
    <mergeCell ref="A25:M25"/>
    <mergeCell ref="A19:M23"/>
    <mergeCell ref="B26:E26"/>
    <mergeCell ref="F26:M26"/>
    <mergeCell ref="B27:E27"/>
    <mergeCell ref="F27:M27"/>
    <mergeCell ref="N19:N20"/>
    <mergeCell ref="A24:M24"/>
    <mergeCell ref="N1:N6"/>
    <mergeCell ref="A7:D7"/>
    <mergeCell ref="E7:M7"/>
    <mergeCell ref="N7:N11"/>
    <mergeCell ref="B8:E8"/>
    <mergeCell ref="F8:F9"/>
    <mergeCell ref="J8:J9"/>
    <mergeCell ref="B9:E9"/>
    <mergeCell ref="N13:N16"/>
    <mergeCell ref="A14:M14"/>
    <mergeCell ref="A15:M15"/>
    <mergeCell ref="A16:M16"/>
    <mergeCell ref="A12:M12"/>
    <mergeCell ref="A13:M13"/>
  </mergeCells>
  <printOptions horizontalCentered="1"/>
  <pageMargins left="0.70866141732283472" right="0.70866141732283472" top="0.74803149606299213" bottom="0.74803149606299213" header="0.51181102362204722" footer="0.51181102362204722"/>
  <pageSetup scale="75" firstPageNumber="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00"/>
  <sheetViews>
    <sheetView workbookViewId="0">
      <selection activeCell="F14" sqref="F14"/>
    </sheetView>
  </sheetViews>
  <sheetFormatPr baseColWidth="10" defaultColWidth="8.83984375" defaultRowHeight="14.4" x14ac:dyDescent="0.55000000000000004"/>
  <cols>
    <col min="1" max="1" width="38.3125" customWidth="1"/>
    <col min="2" max="2" width="11" customWidth="1"/>
    <col min="3" max="3" width="9.26171875" customWidth="1"/>
    <col min="4" max="4" width="13.41796875" bestFit="1" customWidth="1"/>
    <col min="5" max="5" width="9.7890625" customWidth="1"/>
    <col min="6" max="6" width="15.83984375" bestFit="1" customWidth="1"/>
    <col min="7" max="7" width="18.578125" bestFit="1" customWidth="1"/>
    <col min="8" max="256" width="11.41796875" customWidth="1"/>
  </cols>
  <sheetData>
    <row r="1" spans="1:7" x14ac:dyDescent="0.55000000000000004">
      <c r="A1" s="71" t="s">
        <v>85</v>
      </c>
      <c r="B1" s="527" t="s">
        <v>105</v>
      </c>
      <c r="C1" s="528"/>
      <c r="D1" s="71" t="s">
        <v>114</v>
      </c>
      <c r="F1" s="72" t="s">
        <v>119</v>
      </c>
      <c r="G1" s="73" t="s">
        <v>123</v>
      </c>
    </row>
    <row r="2" spans="1:7" x14ac:dyDescent="0.55000000000000004">
      <c r="A2" s="66" t="s">
        <v>88</v>
      </c>
      <c r="B2" s="68">
        <v>1</v>
      </c>
      <c r="C2" s="67">
        <v>5.2199999999999998E-3</v>
      </c>
      <c r="D2" s="66" t="s">
        <v>113</v>
      </c>
      <c r="F2" s="72" t="s">
        <v>120</v>
      </c>
      <c r="G2" s="66" t="s">
        <v>124</v>
      </c>
    </row>
    <row r="3" spans="1:7" x14ac:dyDescent="0.55000000000000004">
      <c r="A3" s="66" t="s">
        <v>86</v>
      </c>
      <c r="B3" s="68">
        <v>2</v>
      </c>
      <c r="C3" s="67">
        <v>1.044E-2</v>
      </c>
      <c r="D3" s="66" t="s">
        <v>115</v>
      </c>
      <c r="F3" s="72" t="s">
        <v>121</v>
      </c>
      <c r="G3" s="66" t="s">
        <v>125</v>
      </c>
    </row>
    <row r="4" spans="1:7" x14ac:dyDescent="0.55000000000000004">
      <c r="A4" s="66" t="s">
        <v>87</v>
      </c>
      <c r="B4" s="68">
        <v>3</v>
      </c>
      <c r="C4" s="67">
        <v>2.436E-2</v>
      </c>
      <c r="G4" s="66" t="s">
        <v>126</v>
      </c>
    </row>
    <row r="5" spans="1:7" x14ac:dyDescent="0.55000000000000004">
      <c r="A5" s="66" t="s">
        <v>89</v>
      </c>
      <c r="B5" s="68">
        <v>4</v>
      </c>
      <c r="C5" s="67">
        <v>4.3499999999999997E-2</v>
      </c>
    </row>
    <row r="6" spans="1:7" x14ac:dyDescent="0.55000000000000004">
      <c r="A6" s="66" t="s">
        <v>90</v>
      </c>
      <c r="B6" s="68">
        <v>5</v>
      </c>
      <c r="C6" s="67">
        <v>6.9599999999999995E-2</v>
      </c>
    </row>
    <row r="200" spans="1:2" x14ac:dyDescent="0.55000000000000004">
      <c r="A200" t="s">
        <v>128</v>
      </c>
      <c r="B200">
        <v>123456789</v>
      </c>
    </row>
  </sheetData>
  <mergeCells count="1">
    <mergeCell ref="B1:C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ColWidth="8.83984375" defaultRowHeight="14.4" x14ac:dyDescent="0.55000000000000004"/>
  <cols>
    <col min="1" max="256" width="11.4179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7</vt:i4>
      </vt:variant>
    </vt:vector>
  </HeadingPairs>
  <TitlesOfParts>
    <vt:vector size="17" baseType="lpstr">
      <vt:lpstr>Hoja1</vt:lpstr>
      <vt:lpstr>CERTIFICACION MES DE FEBRERO </vt:lpstr>
      <vt:lpstr>MAYO</vt:lpstr>
      <vt:lpstr>JUNIO</vt:lpstr>
      <vt:lpstr>JULIO</vt:lpstr>
      <vt:lpstr>AGOSTO</vt:lpstr>
      <vt:lpstr>SEPTIEMBRE</vt:lpstr>
      <vt:lpstr>CERTIFICACION JULIO 80%</vt:lpstr>
      <vt:lpstr>Hoja2</vt:lpstr>
      <vt:lpstr>Hoja3</vt:lpstr>
      <vt:lpstr>AGOSTO!Área_de_impresión</vt:lpstr>
      <vt:lpstr>'CERTIFICACION JULIO 80%'!Área_de_impresión</vt:lpstr>
      <vt:lpstr>'CERTIFICACION MES DE FEBRERO '!Área_de_impresión</vt:lpstr>
      <vt:lpstr>JULIO!Área_de_impresión</vt:lpstr>
      <vt:lpstr>JUNIO!Área_de_impresión</vt:lpstr>
      <vt:lpstr>MAYO!Área_de_impresión</vt:lpstr>
      <vt:lpstr>SEPTIEMBRE!Área_de_impresión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Moises</dc:creator>
  <cp:lastModifiedBy>NICHOLLS CORTES V</cp:lastModifiedBy>
  <cp:lastPrinted>2018-09-13T22:36:53Z</cp:lastPrinted>
  <dcterms:created xsi:type="dcterms:W3CDTF">2012-04-13T18:53:04Z</dcterms:created>
  <dcterms:modified xsi:type="dcterms:W3CDTF">2018-09-14T00:11:55Z</dcterms:modified>
</cp:coreProperties>
</file>