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K:\alimentacion alcaldia\"/>
    </mc:Choice>
  </mc:AlternateContent>
  <bookViews>
    <workbookView xWindow="0" yWindow="0" windowWidth="20490" windowHeight="7155"/>
  </bookViews>
  <sheets>
    <sheet name="EVALUACIONES" sheetId="2" r:id="rId1"/>
    <sheet name="VLRMINIMO" sheetId="44" r:id="rId2"/>
    <sheet name="INGENIERIAINTEGRAL" sheetId="61" r:id="rId3"/>
  </sheets>
  <definedNames>
    <definedName name="_xlnm._FilterDatabase" localSheetId="0" hidden="1">EVALUACIONES!$B$7:$F$7</definedName>
    <definedName name="_xlnm._FilterDatabase" localSheetId="2" hidden="1">INGENIERIAINTEGRAL!$A$5:$F$5</definedName>
    <definedName name="_xlnm._FilterDatabase" localSheetId="1" hidden="1">VLRMINIMO!$A$4:$E$4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8" i="2" l="1"/>
  <c r="F3" i="61"/>
  <c r="D3" i="61"/>
  <c r="D38" i="61"/>
  <c r="C38" i="61"/>
  <c r="E37" i="61"/>
  <c r="E36" i="61"/>
  <c r="E33" i="61"/>
  <c r="E32" i="61"/>
  <c r="E31" i="61"/>
  <c r="E30" i="61"/>
  <c r="E29" i="61"/>
  <c r="E28" i="61"/>
  <c r="E27" i="61"/>
  <c r="E26" i="61"/>
  <c r="E25" i="61"/>
  <c r="E24" i="61"/>
  <c r="E12" i="61"/>
  <c r="E11" i="61"/>
  <c r="E10" i="61"/>
  <c r="E9" i="61"/>
  <c r="E8" i="61"/>
  <c r="E7" i="61"/>
  <c r="E6" i="61"/>
  <c r="A2" i="61"/>
  <c r="A1" i="61"/>
  <c r="C9" i="44"/>
  <c r="C10" i="44" s="1"/>
  <c r="E38" i="61" l="1"/>
  <c r="C12" i="2" l="1"/>
  <c r="D6" i="44" l="1"/>
  <c r="A2" i="44" l="1"/>
  <c r="D7" i="44" l="1"/>
  <c r="F8" i="2" s="1"/>
  <c r="D5" i="44"/>
  <c r="A1" i="44" l="1"/>
</calcChain>
</file>

<file path=xl/sharedStrings.xml><?xml version="1.0" encoding="utf-8"?>
<sst xmlns="http://schemas.openxmlformats.org/spreadsheetml/2006/main" count="87" uniqueCount="77">
  <si>
    <t>OFERENTE</t>
  </si>
  <si>
    <t>NIT/CC</t>
  </si>
  <si>
    <t>#</t>
  </si>
  <si>
    <t>MIEMBRO DEL COMITÉ EVALUADOR</t>
  </si>
  <si>
    <t>RODRIGO FRANCO FRANCO</t>
  </si>
  <si>
    <t>SECRETARIO ADMINISTRATIVO Y FINANCIERO</t>
  </si>
  <si>
    <t>Proyectó: Eduard Felipe Mejía Pineda, Contratista</t>
  </si>
  <si>
    <t>PRESUPUESTO OFICIAL</t>
  </si>
  <si>
    <t>CRITERIO</t>
  </si>
  <si>
    <t>OFERTA</t>
  </si>
  <si>
    <t>PRECIO MÁS BAJO</t>
  </si>
  <si>
    <t>OBSERVACIONES</t>
  </si>
  <si>
    <t>VALOR MÍNIMO ACEPTABLE</t>
  </si>
  <si>
    <t>VALORES</t>
  </si>
  <si>
    <t>OFERTAS</t>
  </si>
  <si>
    <t>PRECIO TECHO PROCESO</t>
  </si>
  <si>
    <t>VALOR UNITARIO OFERTA</t>
  </si>
  <si>
    <t>CC/NIT</t>
  </si>
  <si>
    <t>OBSERVACIÓN</t>
  </si>
  <si>
    <t>TOTAL</t>
  </si>
  <si>
    <t>VALOR UNITARIO PROCESO</t>
  </si>
  <si>
    <t>PROCESO DE CONTRATACION DE MINIMA CUANTIA MC 026 DE 2022</t>
  </si>
  <si>
    <t>"SUMINISTRO DE SERVICIO DE RESTAURANTE Y OPERACIÓN LOGÍSTICA (DESAYUNOS, ALMUERZOS, COMIDAS, BEBIDAS DE CAFETERÍA, REFRIGERIOS Y SUVENIRES) INCLUIDO EL SERVICIO DE CATERING CUANDO SE REQUIERA, PARA ATENDER LAS REUNIONES DE TRABAJO Y CONMEMORACIÓN DE CELEBRACIONES IMPORTANTES, EN EL MARCO DEL PLAN DE BIENESTAR LABORAL"</t>
  </si>
  <si>
    <t>FUNDACION ABRIENDO CAMINOS</t>
  </si>
  <si>
    <t>INGENIERIA INTEGRAL DE SERVICIOS</t>
  </si>
  <si>
    <t>M&amp;F</t>
  </si>
  <si>
    <t>TIPO DE ALIMENTACIÓN</t>
  </si>
  <si>
    <t xml:space="preserve">OPCIÓN </t>
  </si>
  <si>
    <t>DESAYUNO</t>
  </si>
  <si>
    <t xml:space="preserve">Crepes de jamón  y queso </t>
  </si>
  <si>
    <t>Huevos al gusto con arepa, pan y queso</t>
  </si>
  <si>
    <t>Calentado con carne, con arepa, pan y queso</t>
  </si>
  <si>
    <t>Calentado con arepa</t>
  </si>
  <si>
    <t>Liquido: Café, chocolate con o sin leche o jugo natural</t>
  </si>
  <si>
    <t>Porción de fruta variada</t>
  </si>
  <si>
    <t>ALMUERZOS Y/O CENAS</t>
  </si>
  <si>
    <r>
      <t>Guarniciones:</t>
    </r>
    <r>
      <rPr>
        <sz val="8"/>
        <color rgb="FF000000"/>
        <rFont val="Arial"/>
        <family val="2"/>
      </rPr>
      <t xml:space="preserve"> Pure de papa, papa a la francesa, yuca frita, plátano maduro, patacón o pan (90 gramos)</t>
    </r>
  </si>
  <si>
    <r>
      <t xml:space="preserve">Acompañamientos: </t>
    </r>
    <r>
      <rPr>
        <sz val="8"/>
        <color rgb="FF000000"/>
        <rFont val="Arial"/>
        <family val="2"/>
      </rPr>
      <t>Blanquillos, frijoles, garbanzos, pastas en salsa roja o blanca, lentejas o arvejas (110 a 130 gramos)</t>
    </r>
  </si>
  <si>
    <r>
      <t xml:space="preserve">Arroces: </t>
    </r>
    <r>
      <rPr>
        <sz val="8"/>
        <color rgb="FF000000"/>
        <rFont val="Arial"/>
        <family val="2"/>
      </rPr>
      <t xml:space="preserve"> Blanco, verde, negro o con vegetales (130 gramos)</t>
    </r>
  </si>
  <si>
    <r>
      <t xml:space="preserve">Proteínas: </t>
    </r>
    <r>
      <rPr>
        <sz val="8"/>
        <color rgb="FF000000"/>
        <rFont val="Arial"/>
        <family val="2"/>
      </rPr>
      <t xml:space="preserve"> Carne de res, cerdo o pollo a la plancha, chicharrón, albóndigas, hígado a la plancha o encebollado, chorizo o carne molida (150 gms) </t>
    </r>
    <r>
      <rPr>
        <b/>
        <sz val="8"/>
        <color rgb="FF000000"/>
        <rFont val="Arial"/>
        <family val="2"/>
      </rPr>
      <t xml:space="preserve"> </t>
    </r>
  </si>
  <si>
    <r>
      <t xml:space="preserve">Sopas:  </t>
    </r>
    <r>
      <rPr>
        <sz val="8"/>
        <color rgb="FF000000"/>
        <rFont val="Arial"/>
        <family val="2"/>
      </rPr>
      <t>De verduras, de pastas, consomé, crema de tomate, crema de zanahoria, crema de ahuyama, crema de champiñones, crema de espinaca o sopa de plátano (300 ml)</t>
    </r>
  </si>
  <si>
    <r>
      <t xml:space="preserve">Ensaladas:  </t>
    </r>
    <r>
      <rPr>
        <sz val="8"/>
        <color rgb="FF000000"/>
        <rFont val="Arial"/>
        <family val="2"/>
      </rPr>
      <t xml:space="preserve"> De repollo, de coditos, de remolacha, rusa, dulce, arcoíris, verde, de lechuga con mango, de aguacate o de atún (100 gms)</t>
    </r>
  </si>
  <si>
    <r>
      <t xml:space="preserve">Postres: </t>
    </r>
    <r>
      <rPr>
        <sz val="8"/>
        <color rgb="FF000000"/>
        <rFont val="Arial"/>
        <family val="2"/>
      </rPr>
      <t>Cocada, mini brownie, mini chocorramo o postre casero</t>
    </r>
  </si>
  <si>
    <r>
      <t xml:space="preserve">Líquidos: </t>
    </r>
    <r>
      <rPr>
        <sz val="8"/>
        <color rgb="FF000000"/>
        <rFont val="Arial"/>
        <family val="2"/>
      </rPr>
      <t>Jugo 100% natural o gaseosa (250 ml)</t>
    </r>
  </si>
  <si>
    <t>OTROS</t>
  </si>
  <si>
    <r>
      <t xml:space="preserve">Otros: </t>
    </r>
    <r>
      <rPr>
        <sz val="8"/>
        <color rgb="FF000000"/>
        <rFont val="Arial"/>
        <family val="2"/>
      </rPr>
      <t xml:space="preserve">Sopa de mondongo, ajiaco, sudado de pollo o boloñesa, mini bandeja paisa, capon o tamal (800 gms) </t>
    </r>
  </si>
  <si>
    <r>
      <t xml:space="preserve">Postres:  </t>
    </r>
    <r>
      <rPr>
        <sz val="8"/>
        <color rgb="FF000000"/>
        <rFont val="Arial"/>
        <family val="2"/>
      </rPr>
      <t>Cocada, mini brownie, mini chocorramo o postre casero</t>
    </r>
  </si>
  <si>
    <r>
      <t xml:space="preserve">Líquidos: </t>
    </r>
    <r>
      <rPr>
        <sz val="8"/>
        <color rgb="FF000000"/>
        <rFont val="Arial"/>
        <family val="2"/>
      </rPr>
      <t xml:space="preserve"> Jugo 100% natural o gaseosa (250 ml)</t>
    </r>
  </si>
  <si>
    <t>REFRIGERIOS</t>
  </si>
  <si>
    <t xml:space="preserve">OPCION </t>
  </si>
  <si>
    <t>SANDUCHE DE POLLO O JAMON Y QUESO</t>
  </si>
  <si>
    <t>Pan, lechuga, tomate, salsas, queso, cebolla, pepinillo (No inferior a 170 gramos) liquido 200 mililitros</t>
  </si>
  <si>
    <t>HAMBURGUESA DE RES</t>
  </si>
  <si>
    <t>Pan redondo, tomate, lechuga, queso, ensalada, salsa, cebolla, tocineta, huevo de codorniz y paquete de papas. (No inferior a 250 gramos). Liquido 200 ml.</t>
  </si>
  <si>
    <t>HAMBURGUESA DE RES CON PAPA A LA FRANCESA</t>
  </si>
  <si>
    <t>Pan redondo, tomate, lechuga, queso, ensalada, salsa, cebolla, tocineta, huevo de codorniz (No inferior a 350 gramos) Liquido 200 mililitros</t>
  </si>
  <si>
    <t>SUIZA (OPCION 1)</t>
  </si>
  <si>
    <t>Con tomate y lechuga, ensalada y papas (criolla o paquete) (No inferior a 170 gramos) liquido 200 militros</t>
  </si>
  <si>
    <t>SUIZA (OPCION 2)</t>
  </si>
  <si>
    <t>Con tomate, lechuga y papa a la francesa (No inferior a 250   gramos (Liquido 200 mililitros</t>
  </si>
  <si>
    <t>SUPER PERRO</t>
  </si>
  <si>
    <t>Suiza, huevo de codorniz y ripio de papa, salsas (No inferior a 150 gramos) líquido 200 mililitros</t>
  </si>
  <si>
    <t xml:space="preserve"> AREPA CON CARNE Y QUESO</t>
  </si>
  <si>
    <t>No inferior a 200 gramos y liquido de 200 mililitros</t>
  </si>
  <si>
    <t xml:space="preserve"> PORCION DE PIZZA</t>
  </si>
  <si>
    <t>(Hawaiana o carnes) No inferior a 170 gramos y líquido de 200 militros.</t>
  </si>
  <si>
    <t xml:space="preserve"> PATACON</t>
  </si>
  <si>
    <t>Con carne, pollo y queso. No inferior a 200 gramos y líquido a 200 mililitros.</t>
  </si>
  <si>
    <t>PORCION DE TORTA O POSTRE</t>
  </si>
  <si>
    <t>Porción de torta o postre de 150 gr personalizado según la fecha a conmemorar</t>
  </si>
  <si>
    <t xml:space="preserve">SUVENIRES </t>
  </si>
  <si>
    <t xml:space="preserve">TIPO </t>
  </si>
  <si>
    <t>OPCION</t>
  </si>
  <si>
    <t xml:space="preserve">HOMBRE </t>
  </si>
  <si>
    <t xml:space="preserve">Ancheta de dulces, chocolates de 80 gr personalizado, articulo de uso personal. </t>
  </si>
  <si>
    <t xml:space="preserve">MUJER </t>
  </si>
  <si>
    <t>Ancheta de dulces, chocolates de 80 gr personalizado, articulo de uso personal.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</si>
</sst>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_-&quot;$&quot;\ * #,##0_-;\-&quot;$&quot;\ * #,##0_-;_-&quot;$&quot;\ * &quot;-&quot;??_-;_-@_-"/>
    <numFmt numFmtId="168" formatCode="_-&quot;$&quot;\ * #,##0.00_-;\-&quot;$&quot;\ * #,##0.00_-;_-&quot;$&quot;\ * &quot;-&quot;_-;_-@_-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</cellStyleXfs>
  <cellXfs count="8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5" fontId="1" fillId="0" borderId="0" xfId="2" applyFont="1" applyBorder="1" applyAlignment="1">
      <alignment vertical="center"/>
    </xf>
    <xf numFmtId="167" fontId="2" fillId="0" borderId="1" xfId="1" applyNumberFormat="1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165" fontId="6" fillId="0" borderId="0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67" fontId="6" fillId="0" borderId="0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165" fontId="1" fillId="0" borderId="0" xfId="2" applyFont="1" applyFill="1" applyAlignment="1">
      <alignment horizontal="center" vertical="center"/>
    </xf>
    <xf numFmtId="167" fontId="0" fillId="0" borderId="0" xfId="2" applyNumberFormat="1" applyFont="1" applyAlignment="1">
      <alignment vertical="center"/>
    </xf>
    <xf numFmtId="167" fontId="1" fillId="0" borderId="4" xfId="2" applyNumberFormat="1" applyFont="1" applyBorder="1" applyAlignment="1">
      <alignment vertical="center"/>
    </xf>
    <xf numFmtId="165" fontId="0" fillId="0" borderId="1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165" fontId="5" fillId="0" borderId="1" xfId="0" applyNumberFormat="1" applyFont="1" applyBorder="1" applyAlignment="1">
      <alignment vertical="center"/>
    </xf>
    <xf numFmtId="164" fontId="5" fillId="2" borderId="1" xfId="4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5" fillId="0" borderId="1" xfId="3" applyNumberFormat="1" applyFont="1" applyBorder="1" applyAlignment="1">
      <alignment vertical="center"/>
    </xf>
    <xf numFmtId="167" fontId="6" fillId="0" borderId="4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5" fontId="10" fillId="0" borderId="1" xfId="1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165" fontId="9" fillId="0" borderId="1" xfId="1" applyFont="1" applyBorder="1" applyAlignment="1">
      <alignment horizontal="center" vertical="center" wrapText="1"/>
    </xf>
    <xf numFmtId="165" fontId="10" fillId="0" borderId="1" xfId="1" applyFont="1" applyBorder="1" applyAlignment="1">
      <alignment horizontal="center" vertical="center"/>
    </xf>
    <xf numFmtId="165" fontId="10" fillId="0" borderId="1" xfId="1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165" fontId="12" fillId="0" borderId="0" xfId="1" applyFont="1" applyAlignment="1">
      <alignment vertical="center"/>
    </xf>
    <xf numFmtId="165" fontId="12" fillId="0" borderId="1" xfId="1" applyFont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165" fontId="9" fillId="4" borderId="1" xfId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165" fontId="11" fillId="0" borderId="1" xfId="1" applyFont="1" applyBorder="1" applyAlignment="1">
      <alignment vertical="center"/>
    </xf>
    <xf numFmtId="165" fontId="11" fillId="0" borderId="1" xfId="1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165" fontId="10" fillId="0" borderId="1" xfId="1" applyFont="1" applyBorder="1" applyAlignment="1">
      <alignment horizontal="left" vertical="center" wrapText="1"/>
    </xf>
    <xf numFmtId="165" fontId="0" fillId="0" borderId="1" xfId="0" applyNumberFormat="1" applyFont="1" applyFill="1" applyBorder="1" applyAlignment="1">
      <alignment vertical="center"/>
    </xf>
    <xf numFmtId="167" fontId="2" fillId="0" borderId="1" xfId="1" applyNumberFormat="1" applyFont="1" applyFill="1" applyBorder="1" applyAlignment="1">
      <alignment horizontal="center" vertical="center"/>
    </xf>
    <xf numFmtId="167" fontId="1" fillId="3" borderId="1" xfId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168" fontId="6" fillId="0" borderId="1" xfId="4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165" fontId="10" fillId="0" borderId="2" xfId="1" applyFont="1" applyBorder="1" applyAlignment="1">
      <alignment horizontal="center" vertical="center" wrapText="1"/>
    </xf>
    <xf numFmtId="165" fontId="10" fillId="0" borderId="8" xfId="1" applyFont="1" applyBorder="1" applyAlignment="1">
      <alignment horizontal="center" vertical="center" wrapText="1"/>
    </xf>
    <xf numFmtId="165" fontId="10" fillId="0" borderId="3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10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</cellXfs>
  <cellStyles count="7">
    <cellStyle name="Millares" xfId="3" builtinId="3"/>
    <cellStyle name="Moneda" xfId="1" builtinId="4"/>
    <cellStyle name="Moneda [0]" xfId="4" builtinId="7"/>
    <cellStyle name="Moneda 2" xfId="2"/>
    <cellStyle name="Moneda 3" xfId="6"/>
    <cellStyle name="Normal" xfId="0" builtinId="0"/>
    <cellStyle name="Normal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2194560</xdr:colOff>
      <xdr:row>21</xdr:row>
      <xdr:rowOff>15240</xdr:rowOff>
    </xdr:from>
    <xdr:to>
      <xdr:col>2</xdr:col>
      <xdr:colOff>400050</xdr:colOff>
      <xdr:row>21</xdr:row>
      <xdr:rowOff>168219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3160" y="7165340"/>
          <a:ext cx="2275840" cy="15297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2430780</xdr:colOff>
      <xdr:row>17</xdr:row>
      <xdr:rowOff>30480</xdr:rowOff>
    </xdr:from>
    <xdr:to>
      <xdr:col>2</xdr:col>
      <xdr:colOff>487680</xdr:colOff>
      <xdr:row>18</xdr:row>
      <xdr:rowOff>3658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84B8AA27-3697-2944-96DC-1FEF9FA2CC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0805" y="6336030"/>
          <a:ext cx="1590675" cy="1636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22"/>
  <sheetViews>
    <sheetView tabSelected="1" topLeftCell="A4" zoomScaleNormal="100" workbookViewId="0">
      <selection activeCell="E14" sqref="E14"/>
    </sheetView>
  </sheetViews>
  <sheetFormatPr baseColWidth="10" defaultColWidth="11.42578125" defaultRowHeight="15" x14ac:dyDescent="0.25"/>
  <cols>
    <col min="1" max="1" width="3" style="10" bestFit="1" customWidth="1"/>
    <col min="2" max="2" width="53" style="10" bestFit="1" customWidth="1"/>
    <col min="3" max="3" width="15.42578125" style="11" bestFit="1" customWidth="1"/>
    <col min="4" max="4" width="20.42578125" style="11" bestFit="1" customWidth="1"/>
    <col min="5" max="5" width="15" style="11" bestFit="1" customWidth="1"/>
    <col min="6" max="6" width="24.140625" style="10" bestFit="1" customWidth="1"/>
    <col min="7" max="16384" width="11.42578125" style="10"/>
  </cols>
  <sheetData>
    <row r="1" spans="1:6" x14ac:dyDescent="0.25">
      <c r="A1" s="67" t="s">
        <v>21</v>
      </c>
      <c r="B1" s="67"/>
      <c r="C1" s="67"/>
      <c r="D1" s="67"/>
      <c r="E1" s="67"/>
      <c r="F1" s="67"/>
    </row>
    <row r="2" spans="1:6" ht="48.75" customHeight="1" x14ac:dyDescent="0.25">
      <c r="A2" s="66" t="s">
        <v>22</v>
      </c>
      <c r="B2" s="66"/>
      <c r="C2" s="66"/>
      <c r="D2" s="66"/>
      <c r="E2" s="66"/>
      <c r="F2" s="66"/>
    </row>
    <row r="4" spans="1:6" ht="14.85" customHeight="1" x14ac:dyDescent="0.25">
      <c r="D4" s="64" t="s">
        <v>7</v>
      </c>
      <c r="E4" s="63">
        <v>24000000</v>
      </c>
    </row>
    <row r="5" spans="1:6" x14ac:dyDescent="0.25">
      <c r="D5" s="65"/>
      <c r="E5" s="63"/>
    </row>
    <row r="6" spans="1:6" x14ac:dyDescent="0.25">
      <c r="E6" s="12"/>
      <c r="F6" s="13"/>
    </row>
    <row r="7" spans="1:6" s="15" customFormat="1" ht="22.5" customHeight="1" x14ac:dyDescent="0.25">
      <c r="A7" s="14" t="s">
        <v>2</v>
      </c>
      <c r="B7" s="14" t="s">
        <v>0</v>
      </c>
      <c r="C7" s="14" t="s">
        <v>1</v>
      </c>
      <c r="D7" s="14" t="s">
        <v>9</v>
      </c>
      <c r="E7" s="14" t="s">
        <v>8</v>
      </c>
      <c r="F7" s="14" t="s">
        <v>11</v>
      </c>
    </row>
    <row r="8" spans="1:6" x14ac:dyDescent="0.25">
      <c r="A8" s="9">
        <v>1</v>
      </c>
      <c r="B8" s="29" t="s">
        <v>24</v>
      </c>
      <c r="C8" s="32">
        <v>900505283</v>
      </c>
      <c r="D8" s="30">
        <v>190600</v>
      </c>
      <c r="E8" s="14" t="str">
        <f>INGENIERIAINTEGRAL!E38</f>
        <v>CUMPLE</v>
      </c>
      <c r="F8" s="62" t="e">
        <f>VLRMINIMO!D7</f>
        <v>#REF!</v>
      </c>
    </row>
    <row r="9" spans="1:6" x14ac:dyDescent="0.25">
      <c r="A9" s="9">
        <v>2</v>
      </c>
      <c r="B9" s="29" t="s">
        <v>25</v>
      </c>
      <c r="C9" s="32">
        <v>900411336</v>
      </c>
      <c r="D9" s="30">
        <v>213050</v>
      </c>
      <c r="E9" s="14"/>
      <c r="F9" s="9"/>
    </row>
    <row r="10" spans="1:6" x14ac:dyDescent="0.25">
      <c r="A10" s="9">
        <v>3</v>
      </c>
      <c r="B10" s="29" t="s">
        <v>23</v>
      </c>
      <c r="C10" s="32">
        <v>900523724</v>
      </c>
      <c r="D10" s="30">
        <v>235150</v>
      </c>
      <c r="E10" s="14"/>
      <c r="F10" s="9"/>
    </row>
    <row r="11" spans="1:6" ht="15.75" thickBot="1" x14ac:dyDescent="0.3"/>
    <row r="12" spans="1:6" ht="15.75" thickBot="1" x14ac:dyDescent="0.3">
      <c r="B12" s="16" t="s">
        <v>10</v>
      </c>
      <c r="C12" s="33">
        <f>MIN(D8:D10)</f>
        <v>190600</v>
      </c>
    </row>
    <row r="13" spans="1:6" x14ac:dyDescent="0.25">
      <c r="B13" s="17"/>
      <c r="C13" s="18"/>
    </row>
    <row r="14" spans="1:6" x14ac:dyDescent="0.25">
      <c r="B14" s="17"/>
      <c r="C14" s="18"/>
    </row>
    <row r="15" spans="1:6" x14ac:dyDescent="0.25">
      <c r="B15" s="17"/>
      <c r="C15" s="18"/>
    </row>
    <row r="16" spans="1:6" x14ac:dyDescent="0.25">
      <c r="B16" s="17"/>
      <c r="C16" s="18"/>
    </row>
    <row r="18" spans="1:1" x14ac:dyDescent="0.25">
      <c r="A18" s="19" t="s">
        <v>4</v>
      </c>
    </row>
    <row r="19" spans="1:1" x14ac:dyDescent="0.25">
      <c r="A19" s="19" t="s">
        <v>5</v>
      </c>
    </row>
    <row r="20" spans="1:1" x14ac:dyDescent="0.25">
      <c r="A20" s="20" t="s">
        <v>3</v>
      </c>
    </row>
    <row r="21" spans="1:1" x14ac:dyDescent="0.25">
      <c r="A21" s="21"/>
    </row>
    <row r="22" spans="1:1" x14ac:dyDescent="0.25">
      <c r="A22" s="22" t="s">
        <v>6</v>
      </c>
    </row>
  </sheetData>
  <autoFilter ref="B7:F7">
    <sortState ref="B8:F10">
      <sortCondition ref="D7"/>
    </sortState>
  </autoFilter>
  <mergeCells count="4">
    <mergeCell ref="E4:E5"/>
    <mergeCell ref="D4:D5"/>
    <mergeCell ref="A2:F2"/>
    <mergeCell ref="A1:F1"/>
  </mergeCell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showGridLines="0" workbookViewId="0">
      <selection activeCell="C7" sqref="C7"/>
    </sheetView>
  </sheetViews>
  <sheetFormatPr baseColWidth="10" defaultColWidth="11.42578125" defaultRowHeight="15" x14ac:dyDescent="0.25"/>
  <cols>
    <col min="1" max="1" width="3" style="1" bestFit="1" customWidth="1"/>
    <col min="2" max="2" width="53" style="1" bestFit="1" customWidth="1"/>
    <col min="3" max="3" width="13.28515625" style="1" bestFit="1" customWidth="1"/>
    <col min="4" max="4" width="27.28515625" style="1" customWidth="1"/>
    <col min="5" max="5" width="12" style="1" bestFit="1" customWidth="1"/>
    <col min="6" max="6" width="14.42578125" style="1" bestFit="1" customWidth="1"/>
    <col min="7" max="7" width="15.140625" style="1" bestFit="1" customWidth="1"/>
    <col min="8" max="16384" width="11.42578125" style="1"/>
  </cols>
  <sheetData>
    <row r="1" spans="1:7" ht="15" customHeight="1" x14ac:dyDescent="0.25">
      <c r="A1" s="68" t="str">
        <f>EVALUACIONES!A1</f>
        <v>PROCESO DE CONTRATACION DE MINIMA CUANTIA MC 026 DE 2022</v>
      </c>
      <c r="B1" s="68"/>
      <c r="C1" s="68"/>
      <c r="D1" s="68"/>
      <c r="E1" s="68"/>
      <c r="F1" s="8"/>
      <c r="G1" s="8"/>
    </row>
    <row r="2" spans="1:7" ht="47.25" customHeight="1" x14ac:dyDescent="0.25">
      <c r="A2" s="68" t="str">
        <f>EVALUACIONES!A2</f>
        <v>"SUMINISTRO DE SERVICIO DE RESTAURANTE Y OPERACIÓN LOGÍSTICA (DESAYUNOS, ALMUERZOS, COMIDAS, BEBIDAS DE CAFETERÍA, REFRIGERIOS Y SUVENIRES) INCLUIDO EL SERVICIO DE CATERING CUANDO SE REQUIERA, PARA ATENDER LAS REUNIONES DE TRABAJO Y CONMEMORACIÓN DE CELEBRACIONES IMPORTANTES, EN EL MARCO DEL PLAN DE BIENESTAR LABORAL"</v>
      </c>
      <c r="B2" s="68"/>
      <c r="C2" s="68"/>
      <c r="D2" s="68"/>
      <c r="E2" s="68"/>
      <c r="F2" s="8"/>
      <c r="G2" s="8"/>
    </row>
    <row r="4" spans="1:7" x14ac:dyDescent="0.25">
      <c r="B4" s="5" t="s">
        <v>14</v>
      </c>
      <c r="C4" s="5" t="s">
        <v>13</v>
      </c>
      <c r="D4" s="5" t="s">
        <v>8</v>
      </c>
    </row>
    <row r="5" spans="1:7" s="23" customFormat="1" x14ac:dyDescent="0.25">
      <c r="A5" s="23">
        <v>1</v>
      </c>
      <c r="B5" s="27" t="s">
        <v>23</v>
      </c>
      <c r="C5" s="7">
        <v>235150</v>
      </c>
      <c r="D5" s="7" t="e">
        <f>IF(C5&gt;=$C$10,"NO SOLICITAR ACLARACION", "SOLICITAR ACLARACION")</f>
        <v>#REF!</v>
      </c>
      <c r="E5" s="24"/>
    </row>
    <row r="6" spans="1:7" s="23" customFormat="1" x14ac:dyDescent="0.25">
      <c r="A6" s="23">
        <v>3</v>
      </c>
      <c r="B6" s="27" t="s">
        <v>25</v>
      </c>
      <c r="C6" s="7">
        <v>213050</v>
      </c>
      <c r="D6" s="7" t="e">
        <f>IF(C6&gt;=$C$10,"NO SOLICITAR ACLARACION", "SOLICITAR ACLARACION")</f>
        <v>#REF!</v>
      </c>
      <c r="E6" s="24"/>
    </row>
    <row r="7" spans="1:7" s="23" customFormat="1" x14ac:dyDescent="0.25">
      <c r="A7" s="23">
        <v>2</v>
      </c>
      <c r="B7" s="59" t="s">
        <v>24</v>
      </c>
      <c r="C7" s="60">
        <v>190600</v>
      </c>
      <c r="D7" s="61" t="e">
        <f>IF(C7&gt;=$C$10,"NO SOLICITAR ACLARACION", "SOLICITAR ACLARACION")</f>
        <v>#REF!</v>
      </c>
      <c r="E7" s="24"/>
    </row>
    <row r="8" spans="1:7" ht="15.75" thickBot="1" x14ac:dyDescent="0.3">
      <c r="C8" s="25"/>
      <c r="D8" s="25"/>
    </row>
    <row r="9" spans="1:7" ht="15.75" thickBot="1" x14ac:dyDescent="0.3">
      <c r="B9" s="28" t="s">
        <v>15</v>
      </c>
      <c r="C9" s="26" t="e">
        <f>#REF!</f>
        <v>#REF!</v>
      </c>
      <c r="D9" s="25"/>
    </row>
    <row r="10" spans="1:7" ht="15.75" thickBot="1" x14ac:dyDescent="0.3">
      <c r="B10" s="4" t="s">
        <v>12</v>
      </c>
      <c r="C10" s="26" t="e">
        <f>C9*0.8</f>
        <v>#REF!</v>
      </c>
      <c r="D10" s="6"/>
    </row>
    <row r="11" spans="1:7" x14ac:dyDescent="0.25">
      <c r="B11" s="6"/>
      <c r="C11" s="6"/>
      <c r="D11" s="6"/>
    </row>
    <row r="12" spans="1:7" x14ac:dyDescent="0.25">
      <c r="B12" s="6"/>
      <c r="C12" s="6"/>
      <c r="D12" s="6"/>
    </row>
    <row r="13" spans="1:7" x14ac:dyDescent="0.25">
      <c r="B13" s="6"/>
      <c r="C13" s="6"/>
      <c r="D13" s="6"/>
    </row>
    <row r="14" spans="1:7" x14ac:dyDescent="0.25">
      <c r="B14" s="2" t="s">
        <v>4</v>
      </c>
    </row>
    <row r="15" spans="1:7" x14ac:dyDescent="0.25">
      <c r="B15" s="2" t="s">
        <v>5</v>
      </c>
    </row>
    <row r="16" spans="1:7" x14ac:dyDescent="0.25">
      <c r="B16" s="2" t="s">
        <v>3</v>
      </c>
    </row>
    <row r="18" spans="2:2" x14ac:dyDescent="0.25">
      <c r="B18" s="3" t="s">
        <v>6</v>
      </c>
    </row>
  </sheetData>
  <autoFilter ref="A4:E4">
    <sortState ref="A5:E7">
      <sortCondition descending="1" ref="C4"/>
    </sortState>
  </autoFilter>
  <mergeCells count="2">
    <mergeCell ref="A1:E1"/>
    <mergeCell ref="A2:E2"/>
  </mergeCells>
  <pageMargins left="0.7" right="0.7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A21" zoomScaleNormal="100" workbookViewId="0">
      <selection activeCell="C38" sqref="C38"/>
    </sheetView>
  </sheetViews>
  <sheetFormatPr baseColWidth="10" defaultColWidth="11.5703125" defaultRowHeight="11.25" x14ac:dyDescent="0.25"/>
  <cols>
    <col min="1" max="3" width="11.5703125" style="43"/>
    <col min="4" max="4" width="10.5703125" style="44" customWidth="1"/>
    <col min="5" max="5" width="11.5703125" style="52"/>
    <col min="6" max="16384" width="11.5703125" style="43"/>
  </cols>
  <sheetData>
    <row r="1" spans="1:6" x14ac:dyDescent="0.25">
      <c r="A1" s="69" t="str">
        <f>EVALUACIONES!A1</f>
        <v>PROCESO DE CONTRATACION DE MINIMA CUANTIA MC 026 DE 2022</v>
      </c>
      <c r="B1" s="69"/>
      <c r="C1" s="69"/>
      <c r="D1" s="69"/>
      <c r="E1" s="69"/>
      <c r="F1" s="69"/>
    </row>
    <row r="2" spans="1:6" ht="59.45" customHeight="1" x14ac:dyDescent="0.25">
      <c r="A2" s="70" t="str">
        <f>EVALUACIONES!A2</f>
        <v>"SUMINISTRO DE SERVICIO DE RESTAURANTE Y OPERACIÓN LOGÍSTICA (DESAYUNOS, ALMUERZOS, COMIDAS, BEBIDAS DE CAFETERÍA, REFRIGERIOS Y SUVENIRES) INCLUIDO EL SERVICIO DE CATERING CUANDO SE REQUIERA, PARA ATENDER LAS REUNIONES DE TRABAJO Y CONMEMORACIÓN DE CELEBRACIONES IMPORTANTES, EN EL MARCO DEL PLAN DE BIENESTAR LABORAL"</v>
      </c>
      <c r="B2" s="70"/>
      <c r="C2" s="70"/>
      <c r="D2" s="70"/>
      <c r="E2" s="70"/>
      <c r="F2" s="70"/>
    </row>
    <row r="3" spans="1:6" x14ac:dyDescent="0.25">
      <c r="C3" s="54" t="s">
        <v>0</v>
      </c>
      <c r="D3" s="56" t="str">
        <f>EVALUACIONES!B9</f>
        <v>M&amp;F</v>
      </c>
      <c r="E3" s="31" t="s">
        <v>17</v>
      </c>
      <c r="F3" s="54">
        <f>EVALUACIONES!C9</f>
        <v>900411336</v>
      </c>
    </row>
    <row r="5" spans="1:6" ht="33.75" x14ac:dyDescent="0.25">
      <c r="A5" s="46" t="s">
        <v>26</v>
      </c>
      <c r="B5" s="47" t="s">
        <v>27</v>
      </c>
      <c r="C5" s="46" t="s">
        <v>16</v>
      </c>
      <c r="D5" s="48" t="s">
        <v>20</v>
      </c>
      <c r="E5" s="49" t="s">
        <v>8</v>
      </c>
      <c r="F5" s="50" t="s">
        <v>18</v>
      </c>
    </row>
    <row r="6" spans="1:6" ht="22.5" x14ac:dyDescent="0.25">
      <c r="A6" s="85" t="s">
        <v>28</v>
      </c>
      <c r="B6" s="37" t="s">
        <v>29</v>
      </c>
      <c r="C6" s="58">
        <v>6050</v>
      </c>
      <c r="D6" s="36">
        <v>8250</v>
      </c>
      <c r="E6" s="53" t="str">
        <f>IF(C6&lt;=D6,"CUMPLE","NO CUMPLE")</f>
        <v>CUMPLE</v>
      </c>
      <c r="F6" s="51"/>
    </row>
    <row r="7" spans="1:6" ht="45" x14ac:dyDescent="0.25">
      <c r="A7" s="85"/>
      <c r="B7" s="37" t="s">
        <v>30</v>
      </c>
      <c r="C7" s="58">
        <v>6050</v>
      </c>
      <c r="D7" s="36">
        <v>8250</v>
      </c>
      <c r="E7" s="53" t="str">
        <f t="shared" ref="E7:E37" si="0">IF(C7&lt;=D7,"CUMPLE","NO CUMPLE")</f>
        <v>CUMPLE</v>
      </c>
      <c r="F7" s="51"/>
    </row>
    <row r="8" spans="1:6" ht="45" x14ac:dyDescent="0.25">
      <c r="A8" s="85"/>
      <c r="B8" s="37" t="s">
        <v>31</v>
      </c>
      <c r="C8" s="58">
        <v>10950</v>
      </c>
      <c r="D8" s="36">
        <v>15000</v>
      </c>
      <c r="E8" s="53" t="str">
        <f t="shared" si="0"/>
        <v>CUMPLE</v>
      </c>
      <c r="F8" s="51"/>
    </row>
    <row r="9" spans="1:6" ht="22.5" x14ac:dyDescent="0.25">
      <c r="A9" s="85"/>
      <c r="B9" s="37" t="s">
        <v>32</v>
      </c>
      <c r="C9" s="58">
        <v>6050</v>
      </c>
      <c r="D9" s="36">
        <v>8250</v>
      </c>
      <c r="E9" s="53" t="str">
        <f t="shared" si="0"/>
        <v>CUMPLE</v>
      </c>
      <c r="F9" s="51"/>
    </row>
    <row r="10" spans="1:6" ht="45" x14ac:dyDescent="0.25">
      <c r="A10" s="85"/>
      <c r="B10" s="37" t="s">
        <v>33</v>
      </c>
      <c r="C10" s="58">
        <v>2750</v>
      </c>
      <c r="D10" s="36">
        <v>3750</v>
      </c>
      <c r="E10" s="53" t="str">
        <f t="shared" si="0"/>
        <v>CUMPLE</v>
      </c>
      <c r="F10" s="51"/>
    </row>
    <row r="11" spans="1:6" ht="22.5" x14ac:dyDescent="0.25">
      <c r="A11" s="85"/>
      <c r="B11" s="37" t="s">
        <v>34</v>
      </c>
      <c r="C11" s="58">
        <v>3450</v>
      </c>
      <c r="D11" s="36">
        <v>4750</v>
      </c>
      <c r="E11" s="53" t="str">
        <f t="shared" si="0"/>
        <v>CUMPLE</v>
      </c>
      <c r="F11" s="51"/>
    </row>
    <row r="12" spans="1:6" ht="90" x14ac:dyDescent="0.25">
      <c r="A12" s="83" t="s">
        <v>35</v>
      </c>
      <c r="B12" s="38" t="s">
        <v>36</v>
      </c>
      <c r="C12" s="80">
        <v>11350</v>
      </c>
      <c r="D12" s="80">
        <v>15500</v>
      </c>
      <c r="E12" s="76" t="str">
        <f>IF(C12&lt;=D12,"CUMPLE","NO CUMPLE")</f>
        <v>CUMPLE</v>
      </c>
      <c r="F12" s="73"/>
    </row>
    <row r="13" spans="1:6" ht="123.75" x14ac:dyDescent="0.25">
      <c r="A13" s="83"/>
      <c r="B13" s="38" t="s">
        <v>37</v>
      </c>
      <c r="C13" s="81"/>
      <c r="D13" s="81"/>
      <c r="E13" s="76"/>
      <c r="F13" s="74"/>
    </row>
    <row r="14" spans="1:6" ht="56.25" x14ac:dyDescent="0.25">
      <c r="A14" s="83"/>
      <c r="B14" s="38" t="s">
        <v>38</v>
      </c>
      <c r="C14" s="81"/>
      <c r="D14" s="81"/>
      <c r="E14" s="76"/>
      <c r="F14" s="74"/>
    </row>
    <row r="15" spans="1:6" ht="135" x14ac:dyDescent="0.25">
      <c r="A15" s="83"/>
      <c r="B15" s="38" t="s">
        <v>39</v>
      </c>
      <c r="C15" s="81"/>
      <c r="D15" s="81"/>
      <c r="E15" s="76"/>
      <c r="F15" s="74"/>
    </row>
    <row r="16" spans="1:6" ht="180" x14ac:dyDescent="0.25">
      <c r="A16" s="83"/>
      <c r="B16" s="38" t="s">
        <v>40</v>
      </c>
      <c r="C16" s="81"/>
      <c r="D16" s="81"/>
      <c r="E16" s="76"/>
      <c r="F16" s="74"/>
    </row>
    <row r="17" spans="1:6" ht="112.5" x14ac:dyDescent="0.25">
      <c r="A17" s="83"/>
      <c r="B17" s="38" t="s">
        <v>41</v>
      </c>
      <c r="C17" s="81"/>
      <c r="D17" s="81"/>
      <c r="E17" s="76"/>
      <c r="F17" s="74"/>
    </row>
    <row r="18" spans="1:6" ht="56.25" x14ac:dyDescent="0.25">
      <c r="A18" s="83"/>
      <c r="B18" s="38" t="s">
        <v>42</v>
      </c>
      <c r="C18" s="81"/>
      <c r="D18" s="81"/>
      <c r="E18" s="76"/>
      <c r="F18" s="74"/>
    </row>
    <row r="19" spans="1:6" ht="56.25" x14ac:dyDescent="0.25">
      <c r="A19" s="83"/>
      <c r="B19" s="38" t="s">
        <v>43</v>
      </c>
      <c r="C19" s="82"/>
      <c r="D19" s="82"/>
      <c r="E19" s="76"/>
      <c r="F19" s="75"/>
    </row>
    <row r="20" spans="1:6" ht="90" x14ac:dyDescent="0.25">
      <c r="A20" s="83" t="s">
        <v>44</v>
      </c>
      <c r="B20" s="39" t="s">
        <v>45</v>
      </c>
      <c r="C20" s="80">
        <v>13500</v>
      </c>
      <c r="D20" s="84">
        <v>18500</v>
      </c>
      <c r="E20" s="77"/>
      <c r="F20" s="73"/>
    </row>
    <row r="21" spans="1:6" ht="56.25" x14ac:dyDescent="0.25">
      <c r="A21" s="83"/>
      <c r="B21" s="39" t="s">
        <v>46</v>
      </c>
      <c r="C21" s="81"/>
      <c r="D21" s="84"/>
      <c r="E21" s="78"/>
      <c r="F21" s="74"/>
    </row>
    <row r="22" spans="1:6" ht="56.25" x14ac:dyDescent="0.25">
      <c r="A22" s="83"/>
      <c r="B22" s="39" t="s">
        <v>47</v>
      </c>
      <c r="C22" s="82"/>
      <c r="D22" s="84"/>
      <c r="E22" s="79"/>
      <c r="F22" s="75"/>
    </row>
    <row r="23" spans="1:6" x14ac:dyDescent="0.25">
      <c r="A23" s="34" t="s">
        <v>48</v>
      </c>
      <c r="B23" s="34" t="s">
        <v>49</v>
      </c>
      <c r="C23" s="40"/>
      <c r="D23" s="45"/>
      <c r="E23" s="53"/>
      <c r="F23" s="51"/>
    </row>
    <row r="24" spans="1:6" ht="78.75" x14ac:dyDescent="0.25">
      <c r="A24" s="35" t="s">
        <v>50</v>
      </c>
      <c r="B24" s="37" t="s">
        <v>51</v>
      </c>
      <c r="C24" s="58">
        <v>6750</v>
      </c>
      <c r="D24" s="41">
        <v>9250</v>
      </c>
      <c r="E24" s="53" t="str">
        <f t="shared" si="0"/>
        <v>CUMPLE</v>
      </c>
      <c r="F24" s="51"/>
    </row>
    <row r="25" spans="1:6" ht="146.25" x14ac:dyDescent="0.25">
      <c r="A25" s="35" t="s">
        <v>52</v>
      </c>
      <c r="B25" s="37" t="s">
        <v>53</v>
      </c>
      <c r="C25" s="58">
        <v>10750</v>
      </c>
      <c r="D25" s="41">
        <v>14750</v>
      </c>
      <c r="E25" s="53" t="str">
        <f t="shared" si="0"/>
        <v>CUMPLE</v>
      </c>
      <c r="F25" s="51"/>
    </row>
    <row r="26" spans="1:6" ht="135" x14ac:dyDescent="0.25">
      <c r="A26" s="35" t="s">
        <v>54</v>
      </c>
      <c r="B26" s="37" t="s">
        <v>55</v>
      </c>
      <c r="C26" s="58">
        <v>13150</v>
      </c>
      <c r="D26" s="41">
        <v>18000</v>
      </c>
      <c r="E26" s="53" t="str">
        <f t="shared" si="0"/>
        <v>CUMPLE</v>
      </c>
      <c r="F26" s="51"/>
    </row>
    <row r="27" spans="1:6" ht="90" x14ac:dyDescent="0.25">
      <c r="A27" s="35" t="s">
        <v>56</v>
      </c>
      <c r="B27" s="37" t="s">
        <v>57</v>
      </c>
      <c r="C27" s="58">
        <v>5950</v>
      </c>
      <c r="D27" s="41">
        <v>8200</v>
      </c>
      <c r="E27" s="53" t="str">
        <f t="shared" si="0"/>
        <v>CUMPLE</v>
      </c>
      <c r="F27" s="51"/>
    </row>
    <row r="28" spans="1:6" ht="78.75" x14ac:dyDescent="0.25">
      <c r="A28" s="35" t="s">
        <v>58</v>
      </c>
      <c r="B28" s="37" t="s">
        <v>59</v>
      </c>
      <c r="C28" s="58">
        <v>13850</v>
      </c>
      <c r="D28" s="41">
        <v>19000</v>
      </c>
      <c r="E28" s="53" t="str">
        <f t="shared" si="0"/>
        <v>CUMPLE</v>
      </c>
      <c r="F28" s="51"/>
    </row>
    <row r="29" spans="1:6" ht="78.75" x14ac:dyDescent="0.25">
      <c r="A29" s="35" t="s">
        <v>60</v>
      </c>
      <c r="B29" s="37" t="s">
        <v>61</v>
      </c>
      <c r="C29" s="58">
        <v>10550</v>
      </c>
      <c r="D29" s="41">
        <v>14500</v>
      </c>
      <c r="E29" s="53" t="str">
        <f t="shared" si="0"/>
        <v>CUMPLE</v>
      </c>
      <c r="F29" s="51"/>
    </row>
    <row r="30" spans="1:6" ht="45" x14ac:dyDescent="0.25">
      <c r="A30" s="35" t="s">
        <v>62</v>
      </c>
      <c r="B30" s="37" t="s">
        <v>63</v>
      </c>
      <c r="C30" s="58">
        <v>6750</v>
      </c>
      <c r="D30" s="41">
        <v>9250</v>
      </c>
      <c r="E30" s="53" t="str">
        <f t="shared" si="0"/>
        <v>CUMPLE</v>
      </c>
      <c r="F30" s="51"/>
    </row>
    <row r="31" spans="1:6" ht="67.5" x14ac:dyDescent="0.25">
      <c r="A31" s="35" t="s">
        <v>64</v>
      </c>
      <c r="B31" s="37" t="s">
        <v>65</v>
      </c>
      <c r="C31" s="58">
        <v>8400</v>
      </c>
      <c r="D31" s="41">
        <v>11500</v>
      </c>
      <c r="E31" s="53" t="str">
        <f t="shared" si="0"/>
        <v>CUMPLE</v>
      </c>
      <c r="F31" s="51"/>
    </row>
    <row r="32" spans="1:6" ht="67.5" x14ac:dyDescent="0.25">
      <c r="A32" s="35" t="s">
        <v>66</v>
      </c>
      <c r="B32" s="37" t="s">
        <v>67</v>
      </c>
      <c r="C32" s="58">
        <v>10950</v>
      </c>
      <c r="D32" s="41">
        <v>15000</v>
      </c>
      <c r="E32" s="53" t="str">
        <f t="shared" si="0"/>
        <v>CUMPLE</v>
      </c>
      <c r="F32" s="51"/>
    </row>
    <row r="33" spans="1:6" ht="67.5" x14ac:dyDescent="0.25">
      <c r="A33" s="35" t="s">
        <v>68</v>
      </c>
      <c r="B33" s="37" t="s">
        <v>69</v>
      </c>
      <c r="C33" s="58">
        <v>4550</v>
      </c>
      <c r="D33" s="41">
        <v>6250</v>
      </c>
      <c r="E33" s="53" t="str">
        <f t="shared" si="0"/>
        <v>CUMPLE</v>
      </c>
      <c r="F33" s="51"/>
    </row>
    <row r="34" spans="1:6" x14ac:dyDescent="0.25">
      <c r="A34" s="83" t="s">
        <v>70</v>
      </c>
      <c r="B34" s="83"/>
      <c r="C34" s="40"/>
      <c r="D34" s="40"/>
      <c r="E34" s="53"/>
      <c r="F34" s="51"/>
    </row>
    <row r="35" spans="1:6" x14ac:dyDescent="0.25">
      <c r="A35" s="34" t="s">
        <v>71</v>
      </c>
      <c r="B35" s="34" t="s">
        <v>72</v>
      </c>
      <c r="C35" s="40"/>
      <c r="D35" s="45"/>
      <c r="E35" s="53"/>
      <c r="F35" s="51"/>
    </row>
    <row r="36" spans="1:6" ht="69" customHeight="1" x14ac:dyDescent="0.25">
      <c r="A36" s="34" t="s">
        <v>73</v>
      </c>
      <c r="B36" s="37" t="s">
        <v>74</v>
      </c>
      <c r="C36" s="58">
        <v>19400</v>
      </c>
      <c r="D36" s="42">
        <v>26500</v>
      </c>
      <c r="E36" s="53" t="str">
        <f t="shared" si="0"/>
        <v>CUMPLE</v>
      </c>
      <c r="F36" s="51"/>
    </row>
    <row r="37" spans="1:6" ht="78.75" x14ac:dyDescent="0.25">
      <c r="A37" s="34" t="s">
        <v>75</v>
      </c>
      <c r="B37" s="37" t="s">
        <v>76</v>
      </c>
      <c r="C37" s="58">
        <v>19400</v>
      </c>
      <c r="D37" s="42">
        <v>26500</v>
      </c>
      <c r="E37" s="53" t="str">
        <f t="shared" si="0"/>
        <v>CUMPLE</v>
      </c>
      <c r="F37" s="51"/>
    </row>
    <row r="38" spans="1:6" x14ac:dyDescent="0.25">
      <c r="A38" s="71" t="s">
        <v>19</v>
      </c>
      <c r="B38" s="72"/>
      <c r="C38" s="55">
        <f>SUM(C6:C37)</f>
        <v>190600</v>
      </c>
      <c r="D38" s="55">
        <f>SUM(D6:D37)</f>
        <v>260950</v>
      </c>
      <c r="E38" s="57" t="str">
        <f>IF(C38&lt;=D38,"CUMPLE","NO CUMPLE")</f>
        <v>CUMPLE</v>
      </c>
      <c r="F38" s="51"/>
    </row>
  </sheetData>
  <autoFilter ref="A5:F5"/>
  <mergeCells count="15">
    <mergeCell ref="F20:F22"/>
    <mergeCell ref="A34:B34"/>
    <mergeCell ref="A1:F1"/>
    <mergeCell ref="A2:F2"/>
    <mergeCell ref="A6:A11"/>
    <mergeCell ref="A12:A19"/>
    <mergeCell ref="C12:C19"/>
    <mergeCell ref="D12:D19"/>
    <mergeCell ref="E12:E19"/>
    <mergeCell ref="F12:F19"/>
    <mergeCell ref="A38:B38"/>
    <mergeCell ref="A20:A22"/>
    <mergeCell ref="C20:C22"/>
    <mergeCell ref="D20:D22"/>
    <mergeCell ref="E20:E22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EVALUACIONES</vt:lpstr>
      <vt:lpstr>VLRMINIMO</vt:lpstr>
      <vt:lpstr>INGENIERIAINTEGRAL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Felipe Mejia Pineda</dc:creator>
  <cp:lastModifiedBy>Maria Nubia Sanchez Hernández</cp:lastModifiedBy>
  <dcterms:created xsi:type="dcterms:W3CDTF">2015-06-05T18:19:34Z</dcterms:created>
  <dcterms:modified xsi:type="dcterms:W3CDTF">2022-04-26T21:34:39Z</dcterms:modified>
</cp:coreProperties>
</file>