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ARIO ORJUELA\Documents\1. MINCULTURA\2022\4. ABRIL\1. PROCESOS\MC SAS 005 2022 SISTEMA DE SONIDO T. COLÓN\"/>
    </mc:Choice>
  </mc:AlternateContent>
  <xr:revisionPtr revIDLastSave="0" documentId="13_ncr:1_{DC310D74-F2C8-485F-B712-E283B36558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18" i="1" l="1"/>
  <c r="I18" i="1" s="1"/>
  <c r="H20" i="1"/>
  <c r="I20" i="1" s="1"/>
  <c r="H27" i="1"/>
  <c r="I27" i="1" s="1"/>
  <c r="H26" i="1"/>
  <c r="I26" i="1" s="1"/>
  <c r="H24" i="1"/>
  <c r="I24" i="1" s="1"/>
  <c r="H30" i="1"/>
  <c r="I30" i="1" s="1"/>
  <c r="H25" i="1"/>
  <c r="I25" i="1" s="1"/>
  <c r="H31" i="1"/>
  <c r="I31" i="1" s="1"/>
  <c r="H23" i="1"/>
  <c r="I23" i="1" s="1"/>
  <c r="H22" i="1"/>
  <c r="I22" i="1" s="1"/>
  <c r="H29" i="1"/>
  <c r="I29" i="1" s="1"/>
  <c r="H21" i="1"/>
  <c r="I21" i="1" s="1"/>
  <c r="H28" i="1"/>
  <c r="I28" i="1" s="1"/>
  <c r="H19" i="1"/>
  <c r="I19" i="1" s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18" i="1"/>
  <c r="G32" i="1" l="1"/>
  <c r="I32" i="1"/>
</calcChain>
</file>

<file path=xl/sharedStrings.xml><?xml version="1.0" encoding="utf-8"?>
<sst xmlns="http://schemas.openxmlformats.org/spreadsheetml/2006/main" count="46" uniqueCount="33">
  <si>
    <t>N°</t>
  </si>
  <si>
    <t xml:space="preserve">EQUIPO O ACTIVIDAD </t>
  </si>
  <si>
    <t>MINISTERIO DE CULTURA</t>
  </si>
  <si>
    <t>CANTIDAD</t>
  </si>
  <si>
    <t>UNIDAD</t>
  </si>
  <si>
    <t>Cable UTP</t>
  </si>
  <si>
    <t>UN</t>
  </si>
  <si>
    <t>OBJETO: ADQUISICIÓN E INSTALACIÓN DE LA DOTACIÓN COMPLEMENTARIA EN ILUMINACIÓN ESCÉNICA Y ARTÍSTICA - AUDIO Y SONIDO PARA LA SALA DELIA ZAPATA, QUE CORRESPONDE AL FUNCIONAMIENTO DE LA AMPLIACIÓN DEL TEATRO CRISTOBAL COLÓN</t>
  </si>
  <si>
    <t>SELECCIÓN ABREVIADA SUBASTA INVERSA MC SAS 005 2022</t>
  </si>
  <si>
    <t>DESCRIPCIÓN</t>
  </si>
  <si>
    <t xml:space="preserve">PORCENTAJE O TASA DE DESCUENTO OFERTADA </t>
  </si>
  <si>
    <t>VALOR  BASE PARA LA DETERMINACIÓN DE LA TASA DE DESCUENTO</t>
  </si>
  <si>
    <t>VALOR OFERTA</t>
  </si>
  <si>
    <t xml:space="preserve">DIFERENCIA MÍNIMA ENTRE LANCE Y LANCE </t>
  </si>
  <si>
    <t xml:space="preserve">VALOR UNITARIO OFICIAL
 IVA INCLUIDO </t>
  </si>
  <si>
    <t xml:space="preserve">VALOR TOTAL  OFICIAL
 IVA INCLUIDO </t>
  </si>
  <si>
    <t xml:space="preserve">VALOR UNITARIO OFERTADO
 IVA INCLUIDO </t>
  </si>
  <si>
    <t xml:space="preserve">VALOR TOTAL OFERTADO
 IVA INCLUIDO </t>
  </si>
  <si>
    <t>ANEXO INFORMATIVO DE PRECIOS OFICIALES Y OFERTADOS
GRUPO 2</t>
  </si>
  <si>
    <t>Consola de sonido</t>
  </si>
  <si>
    <t>Tarjeta de salidas Analogicas</t>
  </si>
  <si>
    <t>Rack local 16 I/O</t>
  </si>
  <si>
    <t>Rack para superficie de control según medidas</t>
  </si>
  <si>
    <t>Rack para procesador según medidas</t>
  </si>
  <si>
    <t>Soporte de mesa</t>
  </si>
  <si>
    <t>Teclado para computador</t>
  </si>
  <si>
    <t>Ratón para computador</t>
  </si>
  <si>
    <t>Monitor Touch Screen</t>
  </si>
  <si>
    <t>Coraza en PVC</t>
  </si>
  <si>
    <t>Conecor ethercon</t>
  </si>
  <si>
    <t>Conector Ethercon chasis</t>
  </si>
  <si>
    <t>Caja Metalica</t>
  </si>
  <si>
    <t>TASA DE DESCUENTO A APLICAR SOBRE LOS VALORES UNITARIOS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</si>
</sst>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164" formatCode="_-[$$-240A]\ * #,##0.00_-;\-[$$-240A]\ * #,##0.00_-;_-[$$-240A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20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164" fontId="0" fillId="0" borderId="0" xfId="0" applyNumberFormat="1" applyFont="1" applyAlignment="1" applyProtection="1">
      <alignment vertical="center"/>
    </xf>
    <xf numFmtId="10" fontId="0" fillId="0" borderId="0" xfId="3" applyNumberFormat="1" applyFont="1" applyAlignment="1" applyProtection="1">
      <alignment vertical="center"/>
    </xf>
    <xf numFmtId="164" fontId="8" fillId="5" borderId="1" xfId="2" applyNumberFormat="1" applyFont="1" applyFill="1" applyBorder="1" applyAlignment="1" applyProtection="1">
      <alignment vertical="center"/>
    </xf>
    <xf numFmtId="164" fontId="8" fillId="7" borderId="1" xfId="2" applyNumberFormat="1" applyFont="1" applyFill="1" applyBorder="1" applyAlignment="1" applyProtection="1">
      <alignment vertical="center"/>
      <protection locked="0"/>
    </xf>
    <xf numFmtId="0" fontId="10" fillId="8" borderId="1" xfId="0" applyFont="1" applyFill="1" applyBorder="1" applyAlignment="1" applyProtection="1">
      <alignment horizontal="center" vertical="center"/>
    </xf>
    <xf numFmtId="0" fontId="10" fillId="8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164" fontId="0" fillId="0" borderId="1" xfId="1" applyNumberFormat="1" applyFont="1" applyBorder="1" applyAlignment="1" applyProtection="1">
      <alignment vertical="center"/>
    </xf>
    <xf numFmtId="164" fontId="0" fillId="0" borderId="1" xfId="0" applyNumberFormat="1" applyFont="1" applyBorder="1" applyAlignment="1" applyProtection="1">
      <alignment vertical="center"/>
    </xf>
    <xf numFmtId="164" fontId="0" fillId="2" borderId="1" xfId="0" applyNumberFormat="1" applyFont="1" applyFill="1" applyBorder="1" applyAlignment="1" applyProtection="1">
      <alignment vertical="center"/>
    </xf>
    <xf numFmtId="164" fontId="2" fillId="0" borderId="1" xfId="0" applyNumberFormat="1" applyFont="1" applyBorder="1" applyAlignment="1" applyProtection="1">
      <alignment vertical="center"/>
    </xf>
    <xf numFmtId="0" fontId="5" fillId="3" borderId="1" xfId="0" applyFont="1" applyFill="1" applyBorder="1" applyAlignment="1" applyProtection="1">
      <alignment horizontal="center" vertical="center" wrapText="1"/>
    </xf>
    <xf numFmtId="10" fontId="7" fillId="4" borderId="1" xfId="3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6" borderId="1" xfId="0" applyFont="1" applyFill="1" applyBorder="1" applyAlignment="1" applyProtection="1">
      <alignment horizontal="center" vertical="center" wrapText="1"/>
    </xf>
  </cellXfs>
  <cellStyles count="4"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2"/>
  <sheetViews>
    <sheetView showGridLines="0" tabSelected="1" zoomScaleNormal="100" zoomScaleSheetLayoutView="100" workbookViewId="0">
      <selection activeCell="H13" sqref="H13"/>
    </sheetView>
  </sheetViews>
  <sheetFormatPr baseColWidth="10" defaultColWidth="11.42578125" defaultRowHeight="15" x14ac:dyDescent="0.25"/>
  <cols>
    <col min="1" max="1" width="2.85546875" style="1" customWidth="1"/>
    <col min="2" max="2" width="3.140625" style="1" bestFit="1" customWidth="1"/>
    <col min="3" max="3" width="53.5703125" style="1" customWidth="1"/>
    <col min="4" max="4" width="8.28515625" style="1" bestFit="1" customWidth="1"/>
    <col min="5" max="5" width="10.28515625" style="1" bestFit="1" customWidth="1"/>
    <col min="6" max="9" width="20.7109375" style="1" customWidth="1"/>
    <col min="10" max="16384" width="11.42578125" style="1"/>
  </cols>
  <sheetData>
    <row r="1" spans="3:9" x14ac:dyDescent="0.25">
      <c r="C1" s="24" t="s">
        <v>2</v>
      </c>
      <c r="D1" s="24"/>
      <c r="E1" s="24"/>
      <c r="F1" s="24"/>
      <c r="G1" s="24"/>
      <c r="H1" s="24"/>
      <c r="I1" s="24"/>
    </row>
    <row r="2" spans="3:9" x14ac:dyDescent="0.25">
      <c r="C2" s="24" t="s">
        <v>8</v>
      </c>
      <c r="D2" s="24"/>
      <c r="E2" s="24"/>
      <c r="F2" s="24"/>
      <c r="G2" s="24"/>
      <c r="H2" s="24"/>
      <c r="I2" s="24"/>
    </row>
    <row r="3" spans="3:9" ht="29.25" customHeight="1" x14ac:dyDescent="0.25">
      <c r="C3" s="25" t="s">
        <v>18</v>
      </c>
      <c r="D3" s="24"/>
      <c r="E3" s="24"/>
      <c r="F3" s="24"/>
      <c r="G3" s="24"/>
      <c r="H3" s="24"/>
      <c r="I3" s="24"/>
    </row>
    <row r="4" spans="3:9" ht="29.25" customHeight="1" x14ac:dyDescent="0.25">
      <c r="C4" s="26" t="s">
        <v>7</v>
      </c>
      <c r="D4" s="26"/>
      <c r="E4" s="26"/>
      <c r="F4" s="26"/>
      <c r="G4" s="26"/>
      <c r="H4" s="26"/>
      <c r="I4" s="26"/>
    </row>
    <row r="5" spans="3:9" ht="29.1" customHeight="1" thickBot="1" x14ac:dyDescent="0.3">
      <c r="C5" s="2"/>
      <c r="D5" s="2"/>
      <c r="E5" s="2"/>
      <c r="F5" s="2"/>
      <c r="G5" s="2"/>
      <c r="H5" s="2"/>
      <c r="I5" s="2"/>
    </row>
    <row r="6" spans="3:9" ht="29.1" customHeight="1" thickBot="1" x14ac:dyDescent="0.3">
      <c r="C6" s="22" t="s">
        <v>9</v>
      </c>
      <c r="D6" s="22"/>
      <c r="E6" s="22"/>
      <c r="F6" s="22"/>
      <c r="G6" s="22"/>
      <c r="H6" s="22" t="s">
        <v>10</v>
      </c>
      <c r="I6" s="22"/>
    </row>
    <row r="7" spans="3:9" ht="29.1" customHeight="1" thickBot="1" x14ac:dyDescent="0.3">
      <c r="C7" s="27" t="s">
        <v>32</v>
      </c>
      <c r="D7" s="27"/>
      <c r="E7" s="27"/>
      <c r="F7" s="27"/>
      <c r="G7" s="27"/>
      <c r="H7" s="23" t="str">
        <f>IF(H13=F12,"",(1-(H13/H11)))</f>
        <v/>
      </c>
      <c r="I7" s="23"/>
    </row>
    <row r="8" spans="3:9" ht="29.1" customHeight="1" thickBot="1" x14ac:dyDescent="0.3">
      <c r="C8" s="27"/>
      <c r="D8" s="27"/>
      <c r="E8" s="27"/>
      <c r="F8" s="27"/>
      <c r="G8" s="27"/>
      <c r="H8" s="23"/>
      <c r="I8" s="23"/>
    </row>
    <row r="9" spans="3:9" ht="29.1" customHeight="1" thickBot="1" x14ac:dyDescent="0.3">
      <c r="C9" s="27"/>
      <c r="D9" s="27"/>
      <c r="E9" s="27"/>
      <c r="F9" s="27"/>
      <c r="G9" s="27"/>
      <c r="H9" s="23"/>
      <c r="I9" s="23"/>
    </row>
    <row r="10" spans="3:9" ht="9" customHeight="1" thickBot="1" x14ac:dyDescent="0.3">
      <c r="C10" s="3"/>
      <c r="D10" s="3"/>
      <c r="E10" s="3"/>
      <c r="F10" s="3"/>
      <c r="G10" s="3"/>
      <c r="H10" s="2"/>
      <c r="I10" s="2"/>
    </row>
    <row r="11" spans="3:9" ht="29.1" customHeight="1" thickBot="1" x14ac:dyDescent="0.3">
      <c r="C11" s="28" t="s">
        <v>11</v>
      </c>
      <c r="D11" s="28"/>
      <c r="E11" s="28"/>
      <c r="F11" s="28"/>
      <c r="G11" s="28"/>
      <c r="H11" s="11">
        <v>100</v>
      </c>
      <c r="I11" s="2"/>
    </row>
    <row r="12" spans="3:9" ht="8.25" customHeight="1" thickBot="1" x14ac:dyDescent="0.3">
      <c r="C12" s="3"/>
      <c r="D12" s="4"/>
      <c r="E12" s="3"/>
      <c r="F12" s="3"/>
      <c r="G12" s="3"/>
      <c r="H12" s="5"/>
      <c r="I12" s="2"/>
    </row>
    <row r="13" spans="3:9" ht="29.1" customHeight="1" thickBot="1" x14ac:dyDescent="0.3">
      <c r="C13" s="29" t="s">
        <v>12</v>
      </c>
      <c r="D13" s="29"/>
      <c r="E13" s="29"/>
      <c r="F13" s="29"/>
      <c r="G13" s="29"/>
      <c r="H13" s="12">
        <v>0</v>
      </c>
      <c r="I13" s="2"/>
    </row>
    <row r="14" spans="3:9" ht="6.75" customHeight="1" thickBot="1" x14ac:dyDescent="0.3">
      <c r="C14" s="3"/>
      <c r="D14" s="6"/>
      <c r="E14" s="3"/>
      <c r="F14" s="3"/>
      <c r="G14" s="3"/>
      <c r="H14" s="5"/>
      <c r="I14" s="2"/>
    </row>
    <row r="15" spans="3:9" ht="29.1" customHeight="1" thickBot="1" x14ac:dyDescent="0.3">
      <c r="C15" s="28" t="s">
        <v>13</v>
      </c>
      <c r="D15" s="28"/>
      <c r="E15" s="28"/>
      <c r="F15" s="28"/>
      <c r="G15" s="28"/>
      <c r="H15" s="11">
        <v>1</v>
      </c>
      <c r="I15" s="2"/>
    </row>
    <row r="16" spans="3:9" ht="5.25" customHeight="1" thickBot="1" x14ac:dyDescent="0.3">
      <c r="C16" s="2"/>
      <c r="D16" s="2"/>
      <c r="E16" s="2"/>
      <c r="F16" s="2"/>
      <c r="G16" s="2"/>
      <c r="H16" s="2"/>
      <c r="I16" s="2"/>
    </row>
    <row r="17" spans="2:10" s="7" customFormat="1" ht="36.75" thickBot="1" x14ac:dyDescent="0.3">
      <c r="B17" s="13" t="s">
        <v>0</v>
      </c>
      <c r="C17" s="13" t="s">
        <v>1</v>
      </c>
      <c r="D17" s="14" t="s">
        <v>4</v>
      </c>
      <c r="E17" s="14" t="s">
        <v>3</v>
      </c>
      <c r="F17" s="14" t="s">
        <v>14</v>
      </c>
      <c r="G17" s="14" t="s">
        <v>15</v>
      </c>
      <c r="H17" s="14" t="s">
        <v>16</v>
      </c>
      <c r="I17" s="14" t="s">
        <v>17</v>
      </c>
    </row>
    <row r="18" spans="2:10" s="8" customFormat="1" ht="15.75" thickBot="1" x14ac:dyDescent="0.3">
      <c r="B18" s="15">
        <v>1</v>
      </c>
      <c r="C18" s="16" t="s">
        <v>19</v>
      </c>
      <c r="D18" s="17" t="s">
        <v>6</v>
      </c>
      <c r="E18" s="15">
        <v>2</v>
      </c>
      <c r="F18" s="18">
        <v>552418507</v>
      </c>
      <c r="G18" s="19">
        <f>+E18*F18</f>
        <v>1104837014</v>
      </c>
      <c r="H18" s="20" t="str">
        <f>IF($H$13=$H$14,"",ROUNDUP($F18-($F18*$H$7),0))</f>
        <v/>
      </c>
      <c r="I18" s="19" t="str">
        <f>IF($H$13=$H$14,"",H18*$E18)</f>
        <v/>
      </c>
    </row>
    <row r="19" spans="2:10" s="8" customFormat="1" ht="15.75" thickBot="1" x14ac:dyDescent="0.3">
      <c r="B19" s="15">
        <v>2</v>
      </c>
      <c r="C19" s="16" t="s">
        <v>20</v>
      </c>
      <c r="D19" s="17" t="s">
        <v>6</v>
      </c>
      <c r="E19" s="15">
        <v>4</v>
      </c>
      <c r="F19" s="18">
        <v>6852338</v>
      </c>
      <c r="G19" s="19">
        <f t="shared" ref="G19:G31" si="0">+E19*F19</f>
        <v>27409352</v>
      </c>
      <c r="H19" s="20" t="str">
        <f t="shared" ref="H19:H31" si="1">IF($H$13=$H$14,"",ROUNDUP($F19-($F19*$H$7),0))</f>
        <v/>
      </c>
      <c r="I19" s="19" t="str">
        <f t="shared" ref="I19:I31" si="2">IF($H$13=$H$14,"",H19*$E19)</f>
        <v/>
      </c>
    </row>
    <row r="20" spans="2:10" s="8" customFormat="1" ht="15.75" thickBot="1" x14ac:dyDescent="0.3">
      <c r="B20" s="15">
        <v>3</v>
      </c>
      <c r="C20" s="16" t="s">
        <v>21</v>
      </c>
      <c r="D20" s="17" t="s">
        <v>6</v>
      </c>
      <c r="E20" s="15">
        <v>2</v>
      </c>
      <c r="F20" s="18">
        <v>22496801</v>
      </c>
      <c r="G20" s="19">
        <f t="shared" si="0"/>
        <v>44993602</v>
      </c>
      <c r="H20" s="20" t="str">
        <f t="shared" si="1"/>
        <v/>
      </c>
      <c r="I20" s="19" t="str">
        <f t="shared" si="2"/>
        <v/>
      </c>
    </row>
    <row r="21" spans="2:10" s="8" customFormat="1" ht="15.75" thickBot="1" x14ac:dyDescent="0.3">
      <c r="B21" s="15">
        <v>4</v>
      </c>
      <c r="C21" s="16" t="s">
        <v>22</v>
      </c>
      <c r="D21" s="17" t="s">
        <v>6</v>
      </c>
      <c r="E21" s="15">
        <v>1</v>
      </c>
      <c r="F21" s="18">
        <v>5753023</v>
      </c>
      <c r="G21" s="19">
        <f t="shared" si="0"/>
        <v>5753023</v>
      </c>
      <c r="H21" s="20" t="str">
        <f t="shared" si="1"/>
        <v/>
      </c>
      <c r="I21" s="19" t="str">
        <f t="shared" si="2"/>
        <v/>
      </c>
    </row>
    <row r="22" spans="2:10" s="8" customFormat="1" ht="15.75" thickBot="1" x14ac:dyDescent="0.3">
      <c r="B22" s="15">
        <v>5</v>
      </c>
      <c r="C22" s="16" t="s">
        <v>23</v>
      </c>
      <c r="D22" s="17" t="s">
        <v>6</v>
      </c>
      <c r="E22" s="15">
        <v>1</v>
      </c>
      <c r="F22" s="18">
        <v>2514113</v>
      </c>
      <c r="G22" s="19">
        <f t="shared" si="0"/>
        <v>2514113</v>
      </c>
      <c r="H22" s="20" t="str">
        <f t="shared" si="1"/>
        <v/>
      </c>
      <c r="I22" s="19" t="str">
        <f t="shared" si="2"/>
        <v/>
      </c>
    </row>
    <row r="23" spans="2:10" s="8" customFormat="1" ht="15.75" thickBot="1" x14ac:dyDescent="0.3">
      <c r="B23" s="15">
        <v>6</v>
      </c>
      <c r="C23" s="16" t="s">
        <v>24</v>
      </c>
      <c r="D23" s="17" t="s">
        <v>6</v>
      </c>
      <c r="E23" s="15">
        <v>2</v>
      </c>
      <c r="F23" s="18">
        <v>231274</v>
      </c>
      <c r="G23" s="19">
        <f t="shared" si="0"/>
        <v>462548</v>
      </c>
      <c r="H23" s="20" t="str">
        <f t="shared" si="1"/>
        <v/>
      </c>
      <c r="I23" s="19" t="str">
        <f t="shared" si="2"/>
        <v/>
      </c>
    </row>
    <row r="24" spans="2:10" s="8" customFormat="1" ht="18" customHeight="1" thickBot="1" x14ac:dyDescent="0.3">
      <c r="B24" s="15">
        <v>7</v>
      </c>
      <c r="C24" s="16" t="s">
        <v>25</v>
      </c>
      <c r="D24" s="17" t="s">
        <v>6</v>
      </c>
      <c r="E24" s="15">
        <v>2</v>
      </c>
      <c r="F24" s="18">
        <v>149006</v>
      </c>
      <c r="G24" s="19">
        <f t="shared" si="0"/>
        <v>298012</v>
      </c>
      <c r="H24" s="20" t="str">
        <f t="shared" si="1"/>
        <v/>
      </c>
      <c r="I24" s="19" t="str">
        <f t="shared" si="2"/>
        <v/>
      </c>
    </row>
    <row r="25" spans="2:10" s="8" customFormat="1" ht="18" customHeight="1" thickBot="1" x14ac:dyDescent="0.3">
      <c r="B25" s="15">
        <v>8</v>
      </c>
      <c r="C25" s="16" t="s">
        <v>26</v>
      </c>
      <c r="D25" s="17" t="s">
        <v>6</v>
      </c>
      <c r="E25" s="15">
        <v>2</v>
      </c>
      <c r="F25" s="18">
        <v>45467</v>
      </c>
      <c r="G25" s="19">
        <f t="shared" si="0"/>
        <v>90934</v>
      </c>
      <c r="H25" s="20" t="str">
        <f t="shared" si="1"/>
        <v/>
      </c>
      <c r="I25" s="19" t="str">
        <f t="shared" si="2"/>
        <v/>
      </c>
    </row>
    <row r="26" spans="2:10" s="8" customFormat="1" ht="18" customHeight="1" thickBot="1" x14ac:dyDescent="0.3">
      <c r="B26" s="15">
        <v>9</v>
      </c>
      <c r="C26" s="16" t="s">
        <v>27</v>
      </c>
      <c r="D26" s="17" t="s">
        <v>6</v>
      </c>
      <c r="E26" s="15">
        <v>2</v>
      </c>
      <c r="F26" s="18">
        <v>1300468</v>
      </c>
      <c r="G26" s="19">
        <f t="shared" si="0"/>
        <v>2600936</v>
      </c>
      <c r="H26" s="20" t="str">
        <f t="shared" si="1"/>
        <v/>
      </c>
      <c r="I26" s="19" t="str">
        <f t="shared" si="2"/>
        <v/>
      </c>
    </row>
    <row r="27" spans="2:10" s="8" customFormat="1" ht="18" customHeight="1" thickBot="1" x14ac:dyDescent="0.3">
      <c r="B27" s="15">
        <v>10</v>
      </c>
      <c r="C27" s="16" t="s">
        <v>5</v>
      </c>
      <c r="D27" s="17" t="s">
        <v>6</v>
      </c>
      <c r="E27" s="15">
        <v>2</v>
      </c>
      <c r="F27" s="18">
        <v>999176</v>
      </c>
      <c r="G27" s="19">
        <f t="shared" si="0"/>
        <v>1998352</v>
      </c>
      <c r="H27" s="20" t="str">
        <f t="shared" si="1"/>
        <v/>
      </c>
      <c r="I27" s="19" t="str">
        <f t="shared" si="2"/>
        <v/>
      </c>
    </row>
    <row r="28" spans="2:10" s="8" customFormat="1" ht="18" customHeight="1" thickBot="1" x14ac:dyDescent="0.3">
      <c r="B28" s="15">
        <v>11</v>
      </c>
      <c r="C28" s="16" t="s">
        <v>28</v>
      </c>
      <c r="D28" s="17" t="s">
        <v>6</v>
      </c>
      <c r="E28" s="15">
        <v>4</v>
      </c>
      <c r="F28" s="18">
        <v>109309</v>
      </c>
      <c r="G28" s="19">
        <f t="shared" si="0"/>
        <v>437236</v>
      </c>
      <c r="H28" s="20" t="str">
        <f t="shared" si="1"/>
        <v/>
      </c>
      <c r="I28" s="19" t="str">
        <f t="shared" si="2"/>
        <v/>
      </c>
    </row>
    <row r="29" spans="2:10" s="8" customFormat="1" ht="15.75" thickBot="1" x14ac:dyDescent="0.3">
      <c r="B29" s="15">
        <v>12</v>
      </c>
      <c r="C29" s="16" t="s">
        <v>29</v>
      </c>
      <c r="D29" s="17" t="s">
        <v>6</v>
      </c>
      <c r="E29" s="15">
        <v>24</v>
      </c>
      <c r="F29" s="18">
        <v>129094</v>
      </c>
      <c r="G29" s="19">
        <f t="shared" si="0"/>
        <v>3098256</v>
      </c>
      <c r="H29" s="20" t="str">
        <f t="shared" si="1"/>
        <v/>
      </c>
      <c r="I29" s="19" t="str">
        <f t="shared" si="2"/>
        <v/>
      </c>
    </row>
    <row r="30" spans="2:10" s="8" customFormat="1" ht="18" customHeight="1" thickBot="1" x14ac:dyDescent="0.3">
      <c r="B30" s="15">
        <v>13</v>
      </c>
      <c r="C30" s="16" t="s">
        <v>30</v>
      </c>
      <c r="D30" s="17" t="s">
        <v>6</v>
      </c>
      <c r="E30" s="15">
        <v>4</v>
      </c>
      <c r="F30" s="18">
        <v>164739</v>
      </c>
      <c r="G30" s="19">
        <f t="shared" si="0"/>
        <v>658956</v>
      </c>
      <c r="H30" s="20" t="str">
        <f t="shared" si="1"/>
        <v/>
      </c>
      <c r="I30" s="19" t="str">
        <f t="shared" si="2"/>
        <v/>
      </c>
    </row>
    <row r="31" spans="2:10" s="8" customFormat="1" ht="18" customHeight="1" thickBot="1" x14ac:dyDescent="0.3">
      <c r="B31" s="15">
        <v>14</v>
      </c>
      <c r="C31" s="16" t="s">
        <v>31</v>
      </c>
      <c r="D31" s="17" t="s">
        <v>6</v>
      </c>
      <c r="E31" s="15">
        <v>2</v>
      </c>
      <c r="F31" s="18">
        <v>39419</v>
      </c>
      <c r="G31" s="19">
        <f t="shared" si="0"/>
        <v>78838</v>
      </c>
      <c r="H31" s="20" t="str">
        <f t="shared" si="1"/>
        <v/>
      </c>
      <c r="I31" s="19" t="str">
        <f t="shared" si="2"/>
        <v/>
      </c>
    </row>
    <row r="32" spans="2:10" ht="15.75" thickBot="1" x14ac:dyDescent="0.3">
      <c r="G32" s="21">
        <f>SUM(G18:G31)</f>
        <v>1195231172</v>
      </c>
      <c r="H32" s="9"/>
      <c r="I32" s="21">
        <f>SUM(I18:I31)</f>
        <v>0</v>
      </c>
      <c r="J32" s="10"/>
    </row>
  </sheetData>
  <sheetProtection algorithmName="SHA-512" hashValue="ZLPeNlJGlNaVtaSKi4jHVHRPXHR5S8irbF2u4jGQqn9KeUSRmKPRt/494llyMgpVWJG8qb//nS0j90ge2R7CWw==" saltValue="q0gN/haOTjgjhfd/9bC2uA==" spinCount="100000" sheet="1" objects="1" scenarios="1" selectLockedCells="1"/>
  <mergeCells count="11">
    <mergeCell ref="C11:G11"/>
    <mergeCell ref="C13:G13"/>
    <mergeCell ref="C15:G15"/>
    <mergeCell ref="H6:I6"/>
    <mergeCell ref="H7:I9"/>
    <mergeCell ref="C1:I1"/>
    <mergeCell ref="C2:I2"/>
    <mergeCell ref="C3:I3"/>
    <mergeCell ref="C4:I4"/>
    <mergeCell ref="C6:G6"/>
    <mergeCell ref="C7:G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3" orientation="portrait" r:id="rId1"/>
  <headerFooter>
    <oddFooter>&amp;C&amp;"-,Negrita"&amp;12GRUPO 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Mancipe Umaña</dc:creator>
  <cp:lastModifiedBy>MARIO ORJUELA</cp:lastModifiedBy>
  <cp:lastPrinted>2018-09-19T20:24:25Z</cp:lastPrinted>
  <dcterms:created xsi:type="dcterms:W3CDTF">2018-05-09T13:59:19Z</dcterms:created>
  <dcterms:modified xsi:type="dcterms:W3CDTF">2022-04-08T16:16:53Z</dcterms:modified>
</cp:coreProperties>
</file>