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centr\Google Drive\4600093663 DE 2022\FEBRERO 2022\"/>
    </mc:Choice>
  </mc:AlternateContent>
  <xr:revisionPtr revIDLastSave="0" documentId="13_ncr:1_{57C48C0C-256D-4910-820E-78F45398E60D}" xr6:coauthVersionLast="47" xr6:coauthVersionMax="47" xr10:uidLastSave="{00000000-0000-0000-0000-000000000000}"/>
  <bookViews>
    <workbookView xWindow="-120" yWindow="-120" windowWidth="20730" windowHeight="11160" xr2:uid="{B9353814-B3A8-49F7-B0F8-B46F5E13AED1}"/>
  </bookViews>
  <sheets>
    <sheet name="ACTA 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9" i="1" l="1"/>
  <c r="F29" i="1"/>
  <c r="H28" i="1"/>
  <c r="F28" i="1"/>
  <c r="H27" i="1"/>
  <c r="F27" i="1"/>
  <c r="H25" i="1"/>
  <c r="F25" i="1"/>
  <c r="H24" i="1"/>
  <c r="F24" i="1"/>
  <c r="H23" i="1"/>
  <c r="F23" i="1"/>
  <c r="H22" i="1"/>
  <c r="F22" i="1"/>
  <c r="H21" i="1"/>
  <c r="F21" i="1"/>
  <c r="H20" i="1"/>
  <c r="F20" i="1"/>
  <c r="H19" i="1"/>
  <c r="F19" i="1"/>
  <c r="H18" i="1"/>
  <c r="F18" i="1"/>
  <c r="H17" i="1"/>
  <c r="F17" i="1"/>
  <c r="H16" i="1"/>
  <c r="F16" i="1"/>
  <c r="H15" i="1"/>
  <c r="F15" i="1"/>
  <c r="H14" i="1"/>
  <c r="F14" i="1"/>
  <c r="H36" i="1" l="1"/>
  <c r="H37" i="1" s="1"/>
  <c r="H39" i="1" s="1"/>
  <c r="F31" i="1"/>
  <c r="F32" i="1" s="1"/>
  <c r="F33" i="1" s="1"/>
</calcChain>
</file>

<file path=xl/sharedStrings.xml><?xml version="1.0" encoding="utf-8"?>
<sst xmlns="http://schemas.openxmlformats.org/spreadsheetml/2006/main" count="55" uniqueCount="41">
  <si>
    <t>Ítem</t>
  </si>
  <si>
    <t>DESCRIPCIÓN</t>
  </si>
  <si>
    <t>CONTRACTUAL</t>
  </si>
  <si>
    <t>ACTA 1</t>
  </si>
  <si>
    <t>Un.</t>
  </si>
  <si>
    <t>Cant.</t>
  </si>
  <si>
    <t xml:space="preserve">Vr. Unitario </t>
  </si>
  <si>
    <t xml:space="preserve">Vr. Parcial </t>
  </si>
  <si>
    <t>CANTIDAD</t>
  </si>
  <si>
    <t>VALOR</t>
  </si>
  <si>
    <t>REPUESTOS CONTROLADORES PEEK TRAFFIC REF. EC-2</t>
  </si>
  <si>
    <t xml:space="preserve">Suministro de controlador local Peek Traffic referencia EC-2 para el control de ocho (8) grupos de señales. Incluye una (1) tarjeta de entrada para detectores y una (1) tarjeta de entrada para pulsadores, conexión al control central de semáforos de la SMM, identificación y conexión de pares telefónicos y configuración en el control central. </t>
  </si>
  <si>
    <t>UN</t>
  </si>
  <si>
    <t>Suministro de tarjetas EC-1 ARM para adaptar controladores Peek Traffic referencia EC-1 a funcionalidad de controladores Peek Traffic referencia EC-2</t>
  </si>
  <si>
    <t>Suministro de tarjeta de control CPU para controladores Peek Traffic referencia EC-1</t>
  </si>
  <si>
    <t xml:space="preserve">Suministro de tarjeta LCM para controladores locales Peek Traffic, referencia EC-1 </t>
  </si>
  <si>
    <t xml:space="preserve">Suministro de panel de extensión para tarjetas LCM, para controladores locales Peek Traffic, referencia EC-1 </t>
  </si>
  <si>
    <t>Suministro de cables para conexión de tarjetas LCM para controladores locales Peek Traffic, referencia EC-1</t>
  </si>
  <si>
    <t>Suministro de tarjeta de control CPU  para controladores Peek Traffic referencia EC-2</t>
  </si>
  <si>
    <t>Suministro de tarjeta LCM para controladores locales Peek Traffic, referencia EC-2</t>
  </si>
  <si>
    <t>Suministro de cables para conexión de tarjetas LCM para controladores locales Peek Traffic, referencia EC-2</t>
  </si>
  <si>
    <t>Suministro de cables y conectores para  tarjetas de pulsadores y/o detectores, para controladores locales Peek Traffic, referencia EC-2</t>
  </si>
  <si>
    <t>Suministro de panel de extensión para tarjetas LCM, para controladores locales Peek Traffic, referencia EC-2</t>
  </si>
  <si>
    <t>Suministro de fuente de alimentación 24 V DC para tarjetas de controladores locales PEEK Traffic, referencia EC-2</t>
  </si>
  <si>
    <t>SERVICIOS DE MANTENIMIENTO ESPECIALIZADO</t>
  </si>
  <si>
    <t xml:space="preserve">Servicio de mantenimiento del hardware y software de los equipos marca PEEK instalados en vía (controladores locales). Se incluye el soporte para la operación de los elementos que facilitan la operatividad de los controladores locales con los sistemas de medición de tiempos de viaje, paso por prioridad para servicio público y red de banda ancha para comunicaciones.  </t>
  </si>
  <si>
    <t>DÍA</t>
  </si>
  <si>
    <t xml:space="preserve">Servicio de mantenimiento del software RMS marca PEEK </t>
  </si>
  <si>
    <t xml:space="preserve">Reprogramación controladores locales marca PEEK TRAFFIC referencias EC-1, EC-1 ARM ó EC-2 </t>
  </si>
  <si>
    <t>SUBTOTAL DE LA PROPUESTA</t>
  </si>
  <si>
    <t>IVA 19%</t>
  </si>
  <si>
    <t>VALOR TOTAL DE LA PROPUESTA</t>
  </si>
  <si>
    <t>SUBTOTAL COSTO OBRA EJECUTADA</t>
  </si>
  <si>
    <t>VALOR TOTAL OBRA EJECUTADA ACTA 1</t>
  </si>
  <si>
    <t>MUNICIPIO DE MEDELLÍN</t>
  </si>
  <si>
    <t>SECRETARÍA DE MOVILIDAD</t>
  </si>
  <si>
    <t>SUBSECRETARÍA TÉCNICA</t>
  </si>
  <si>
    <t>UNIDAD DE CIRCULACIÓN</t>
  </si>
  <si>
    <t>PRESUPUESTO OFICIAL</t>
  </si>
  <si>
    <t>OBJETO: SOPORTE, MANTENIMIENTO Y ADQUISICIÓN DE PARTES PARA EL SOFTWARE Y EHARDWARE DE LA RED SEMAFÓRICA DEL MUNICIPIO DE MEDELLÍN</t>
  </si>
  <si>
    <r>
      <rPr>
        <b/>
        <sz val="9"/>
        <color theme="1"/>
        <rFont val="Arial"/>
        <family val="2"/>
      </rPr>
      <t>SON:</t>
    </r>
    <r>
      <rPr>
        <sz val="9"/>
        <color theme="1"/>
        <rFont val="Arial"/>
        <family val="2"/>
      </rPr>
      <t xml:space="preserve"> O</t>
    </r>
    <r>
      <rPr>
        <sz val="10"/>
        <color theme="1"/>
        <rFont val="Arial"/>
        <family val="2"/>
      </rPr>
      <t>chenta y nueve millones setecientos veinticinco mil doscientos setenta y un pesos con setenta y dos centavos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</si>
</sst>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 #,##0.00_-;\-&quot;$&quot;\ * #,##0.00_-;_-&quot;$&quot;\ * &quot;-&quot;_-;_-@_-"/>
    <numFmt numFmtId="165" formatCode="_(* #,##0.00_);_(* \(#,##0.00\);_(* &quot;-&quot;??_);_(@_)"/>
    <numFmt numFmtId="166" formatCode="_(* #,##0_);_(* \(#,##0\);_(* &quot;-&quot;??_);_(@_)"/>
    <numFmt numFmtId="167" formatCode="_-&quot;$&quot;\ * #,##0_-;\-&quot;$&quot;\ * #,##0_-;_-&quot;$&quot;\ * &quot;-&quot;_-;_-@_-"/>
    <numFmt numFmtId="168" formatCode="_-* #,##0.00\ _€_-;\-* #,##0.00\ _€_-;_-* &quot;-&quot;??\ _€_-;_-@_-"/>
  </numFmts>
  <fonts count="10" x14ac:knownFonts="1">
    <font>
      <sz val="11"/>
      <color theme="1"/>
      <name val="Calibri"/>
      <family val="2"/>
      <scheme val="minor"/>
    </font>
    <font>
      <sz val="11"/>
      <color theme="1"/>
      <name val="Calibri"/>
      <family val="2"/>
      <scheme val="minor"/>
    </font>
    <font>
      <sz val="9"/>
      <color theme="1"/>
      <name val="Arial"/>
      <family val="2"/>
    </font>
    <font>
      <sz val="9"/>
      <color theme="1"/>
      <name val="Calibri"/>
      <family val="2"/>
      <scheme val="minor"/>
    </font>
    <font>
      <sz val="11"/>
      <color indexed="8"/>
      <name val="Calibri"/>
      <family val="2"/>
    </font>
    <font>
      <b/>
      <sz val="9"/>
      <name val="Arial"/>
      <family val="2"/>
    </font>
    <font>
      <b/>
      <sz val="9"/>
      <color theme="1"/>
      <name val="Arial"/>
      <family val="2"/>
    </font>
    <font>
      <sz val="10"/>
      <name val="Arial"/>
      <family val="2"/>
    </font>
    <font>
      <sz val="9"/>
      <name val="Arial"/>
      <family val="2"/>
    </font>
    <font>
      <sz val="10"/>
      <color theme="1"/>
      <name val="Arial"/>
      <family val="2"/>
    </font>
  </fonts>
  <fills count="6">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4">
    <xf numFmtId="0" fontId="0" fillId="0" borderId="0"/>
    <xf numFmtId="43" fontId="1" fillId="0" borderId="0" applyFont="0" applyFill="0" applyBorder="0" applyAlignment="0" applyProtection="0"/>
    <xf numFmtId="167" fontId="1" fillId="0" borderId="0" applyFont="0" applyFill="0" applyBorder="0" applyAlignment="0" applyProtection="0"/>
    <xf numFmtId="165" fontId="4" fillId="0" borderId="0" applyFont="0" applyFill="0" applyBorder="0" applyAlignment="0" applyProtection="0"/>
  </cellStyleXfs>
  <cellXfs count="40">
    <xf numFmtId="0" fontId="0" fillId="0" borderId="0" xfId="0"/>
    <xf numFmtId="0" fontId="2" fillId="0" borderId="0" xfId="0" applyFont="1"/>
    <xf numFmtId="164" fontId="2" fillId="0" borderId="0" xfId="0" applyNumberFormat="1" applyFont="1"/>
    <xf numFmtId="0" fontId="3" fillId="0" borderId="0" xfId="0" applyFont="1"/>
    <xf numFmtId="166" fontId="5" fillId="2" borderId="3" xfId="3" applyNumberFormat="1" applyFont="1" applyFill="1" applyBorder="1" applyAlignment="1" applyProtection="1">
      <alignment horizontal="center" vertical="center" wrapText="1"/>
    </xf>
    <xf numFmtId="166" fontId="5" fillId="2" borderId="3" xfId="3" applyNumberFormat="1" applyFont="1" applyFill="1" applyBorder="1" applyAlignment="1" applyProtection="1">
      <alignment horizontal="center" vertical="center"/>
    </xf>
    <xf numFmtId="43" fontId="5" fillId="2" borderId="3" xfId="1" applyFont="1" applyFill="1" applyBorder="1" applyAlignment="1" applyProtection="1">
      <alignment horizontal="center" vertical="center" wrapText="1"/>
    </xf>
    <xf numFmtId="164" fontId="5" fillId="2" borderId="3" xfId="1" applyNumberFormat="1" applyFont="1" applyFill="1" applyBorder="1" applyAlignment="1" applyProtection="1">
      <alignment horizontal="center" vertical="center" wrapText="1"/>
    </xf>
    <xf numFmtId="0" fontId="6" fillId="0" borderId="2" xfId="0" applyFont="1" applyBorder="1" applyAlignment="1">
      <alignment horizontal="center" vertical="center"/>
    </xf>
    <xf numFmtId="166" fontId="6" fillId="3" borderId="2" xfId="3" applyNumberFormat="1" applyFont="1" applyFill="1" applyBorder="1" applyAlignment="1">
      <alignment horizontal="center" vertical="center" wrapText="1"/>
    </xf>
    <xf numFmtId="166" fontId="6" fillId="3" borderId="2" xfId="3" applyNumberFormat="1" applyFont="1" applyFill="1" applyBorder="1" applyAlignment="1">
      <alignment vertical="center" wrapText="1"/>
    </xf>
    <xf numFmtId="166" fontId="6" fillId="3" borderId="2" xfId="3" applyNumberFormat="1" applyFont="1" applyFill="1" applyBorder="1" applyAlignment="1">
      <alignment horizontal="right" vertical="center" wrapText="1"/>
    </xf>
    <xf numFmtId="164" fontId="6" fillId="3" borderId="2" xfId="3" applyNumberFormat="1" applyFont="1" applyFill="1" applyBorder="1" applyAlignment="1">
      <alignment horizontal="right" vertical="center" wrapText="1"/>
    </xf>
    <xf numFmtId="0" fontId="2" fillId="4" borderId="2" xfId="0" applyFont="1" applyFill="1" applyBorder="1" applyAlignment="1">
      <alignment horizontal="center" vertical="center" wrapText="1"/>
    </xf>
    <xf numFmtId="49" fontId="7" fillId="5" borderId="2" xfId="3" applyNumberFormat="1" applyFont="1" applyFill="1" applyBorder="1" applyAlignment="1">
      <alignment horizontal="left" vertical="center" wrapText="1"/>
    </xf>
    <xf numFmtId="166" fontId="8" fillId="5" borderId="2" xfId="3" applyNumberFormat="1" applyFont="1" applyFill="1" applyBorder="1" applyAlignment="1">
      <alignment horizontal="center" vertical="center"/>
    </xf>
    <xf numFmtId="0" fontId="2" fillId="0" borderId="2" xfId="0" applyFont="1" applyBorder="1" applyAlignment="1">
      <alignment horizontal="center" vertical="center"/>
    </xf>
    <xf numFmtId="167" fontId="2" fillId="0" borderId="2" xfId="2" applyFont="1" applyBorder="1" applyAlignment="1">
      <alignment vertical="center"/>
    </xf>
    <xf numFmtId="164" fontId="2" fillId="0" borderId="2" xfId="2" applyNumberFormat="1" applyFont="1" applyBorder="1" applyAlignment="1">
      <alignment horizontal="center" vertical="center"/>
    </xf>
    <xf numFmtId="166" fontId="7" fillId="5" borderId="2" xfId="3" applyNumberFormat="1" applyFont="1" applyFill="1" applyBorder="1" applyAlignment="1">
      <alignment horizontal="left" vertical="center" wrapText="1"/>
    </xf>
    <xf numFmtId="167" fontId="3" fillId="0" borderId="0" xfId="0" applyNumberFormat="1" applyFont="1"/>
    <xf numFmtId="164" fontId="6" fillId="3" borderId="2" xfId="3" applyNumberFormat="1" applyFont="1" applyFill="1" applyBorder="1" applyAlignment="1">
      <alignment horizontal="center" vertical="center" wrapText="1"/>
    </xf>
    <xf numFmtId="0" fontId="7" fillId="5" borderId="2" xfId="3" applyNumberFormat="1" applyFont="1" applyFill="1" applyBorder="1" applyAlignment="1">
      <alignment horizontal="left" vertical="top" wrapText="1"/>
    </xf>
    <xf numFmtId="167" fontId="2" fillId="0" borderId="2" xfId="2" applyFont="1" applyFill="1" applyBorder="1" applyAlignment="1">
      <alignment vertical="center"/>
    </xf>
    <xf numFmtId="166" fontId="8" fillId="5" borderId="1" xfId="3" applyNumberFormat="1" applyFont="1" applyFill="1" applyBorder="1" applyAlignment="1">
      <alignment horizontal="center" vertical="center"/>
    </xf>
    <xf numFmtId="0" fontId="2" fillId="0" borderId="1" xfId="0" applyFont="1" applyBorder="1" applyAlignment="1">
      <alignment horizontal="center" vertical="center"/>
    </xf>
    <xf numFmtId="167" fontId="2" fillId="0" borderId="4" xfId="2" applyFont="1" applyFill="1" applyBorder="1" applyAlignment="1">
      <alignment vertical="center"/>
    </xf>
    <xf numFmtId="166" fontId="7" fillId="5" borderId="2" xfId="3" applyNumberFormat="1" applyFont="1" applyFill="1" applyBorder="1" applyAlignment="1">
      <alignment horizontal="left" vertical="top" wrapText="1"/>
    </xf>
    <xf numFmtId="0" fontId="6" fillId="0" borderId="0" xfId="0" applyFont="1"/>
    <xf numFmtId="166" fontId="8" fillId="0" borderId="0" xfId="3" applyNumberFormat="1" applyFont="1" applyFill="1" applyBorder="1" applyAlignment="1">
      <alignment vertical="center"/>
    </xf>
    <xf numFmtId="167" fontId="6" fillId="0" borderId="0" xfId="0" applyNumberFormat="1" applyFont="1"/>
    <xf numFmtId="164" fontId="6" fillId="0" borderId="0" xfId="0" applyNumberFormat="1" applyFont="1"/>
    <xf numFmtId="164" fontId="3" fillId="0" borderId="0" xfId="0" applyNumberFormat="1" applyFont="1"/>
    <xf numFmtId="168" fontId="3" fillId="0" borderId="0" xfId="0" applyNumberFormat="1" applyFont="1"/>
    <xf numFmtId="166" fontId="5" fillId="2" borderId="1" xfId="3" applyNumberFormat="1" applyFont="1" applyFill="1" applyBorder="1" applyAlignment="1" applyProtection="1">
      <alignment horizontal="center" vertical="center" wrapText="1"/>
    </xf>
    <xf numFmtId="166" fontId="5" fillId="2" borderId="3" xfId="3" applyNumberFormat="1" applyFont="1" applyFill="1" applyBorder="1" applyAlignment="1" applyProtection="1">
      <alignment horizontal="center" vertical="center" wrapText="1"/>
    </xf>
    <xf numFmtId="0" fontId="6" fillId="0" borderId="2" xfId="0" applyFont="1" applyBorder="1" applyAlignment="1">
      <alignment horizontal="center" vertical="center"/>
    </xf>
    <xf numFmtId="0" fontId="3" fillId="0" borderId="0" xfId="0" applyFont="1" applyAlignment="1">
      <alignment horizontal="center"/>
    </xf>
    <xf numFmtId="0" fontId="6" fillId="0" borderId="0" xfId="0" applyFont="1" applyAlignment="1">
      <alignment horizontal="center"/>
    </xf>
    <xf numFmtId="0" fontId="6" fillId="0" borderId="0" xfId="0" applyFont="1" applyAlignment="1">
      <alignment horizontal="center" wrapText="1"/>
    </xf>
  </cellXfs>
  <cellStyles count="4">
    <cellStyle name="Millares" xfId="1" builtinId="3"/>
    <cellStyle name="Millares 2" xfId="3" xr:uid="{23906C65-827E-4AF2-A40E-007AA343B7CE}"/>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133350</xdr:colOff>
      <xdr:row>1</xdr:row>
      <xdr:rowOff>0</xdr:rowOff>
    </xdr:from>
    <xdr:to>
      <xdr:col>1</xdr:col>
      <xdr:colOff>1838325</xdr:colOff>
      <xdr:row>7</xdr:row>
      <xdr:rowOff>9525</xdr:rowOff>
    </xdr:to>
    <xdr:pic>
      <xdr:nvPicPr>
        <xdr:cNvPr id="2" name="Imagen 1">
          <a:extLst>
            <a:ext uri="{FF2B5EF4-FFF2-40B4-BE49-F238E27FC236}">
              <a16:creationId xmlns:a16="http://schemas.microsoft.com/office/drawing/2014/main" id="{1456EBC9-3A52-4268-A11A-B0AAA22EC0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152400"/>
          <a:ext cx="1704975" cy="923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1DD6-F091-49D9-B2A5-0F0EEBBBCADB}">
  <sheetPr>
    <pageSetUpPr fitToPage="1"/>
  </sheetPr>
  <dimension ref="A1:K48"/>
  <sheetViews>
    <sheetView tabSelected="1" topLeftCell="A27" zoomScaleNormal="100" workbookViewId="0">
      <selection activeCell="N27" sqref="N27"/>
    </sheetView>
  </sheetViews>
  <sheetFormatPr baseColWidth="10" defaultRowHeight="12" x14ac:dyDescent="0.2"/>
  <cols>
    <col min="1" max="1" width="5.28515625" style="3" customWidth="1"/>
    <col min="2" max="2" width="46.7109375" style="3" customWidth="1"/>
    <col min="3" max="3" width="5.7109375" style="3" bestFit="1" customWidth="1"/>
    <col min="4" max="4" width="5.42578125" style="3" customWidth="1"/>
    <col min="5" max="5" width="12.5703125" style="3" bestFit="1" customWidth="1"/>
    <col min="6" max="6" width="14.85546875" style="32" bestFit="1" customWidth="1"/>
    <col min="7" max="7" width="9.28515625" style="3" bestFit="1" customWidth="1"/>
    <col min="8" max="8" width="14.85546875" style="3" bestFit="1" customWidth="1"/>
    <col min="9" max="16384" width="11.42578125" style="3"/>
  </cols>
  <sheetData>
    <row r="1" spans="1:11" x14ac:dyDescent="0.2">
      <c r="A1" s="37"/>
      <c r="B1" s="37"/>
      <c r="C1" s="37"/>
      <c r="D1" s="37"/>
      <c r="E1" s="37"/>
      <c r="F1" s="37"/>
      <c r="G1" s="37"/>
      <c r="H1" s="37"/>
    </row>
    <row r="2" spans="1:11" x14ac:dyDescent="0.2">
      <c r="A2" s="38" t="s">
        <v>34</v>
      </c>
      <c r="B2" s="38"/>
      <c r="C2" s="38"/>
      <c r="D2" s="38"/>
      <c r="E2" s="38"/>
      <c r="F2" s="38"/>
      <c r="G2" s="38"/>
      <c r="H2" s="38"/>
    </row>
    <row r="3" spans="1:11" x14ac:dyDescent="0.2">
      <c r="A3" s="38" t="s">
        <v>35</v>
      </c>
      <c r="B3" s="38"/>
      <c r="C3" s="38"/>
      <c r="D3" s="38"/>
      <c r="E3" s="38"/>
      <c r="F3" s="38"/>
      <c r="G3" s="38"/>
      <c r="H3" s="38"/>
    </row>
    <row r="4" spans="1:11" x14ac:dyDescent="0.2">
      <c r="A4" s="38" t="s">
        <v>36</v>
      </c>
      <c r="B4" s="38"/>
      <c r="C4" s="38"/>
      <c r="D4" s="38"/>
      <c r="E4" s="38"/>
      <c r="F4" s="38"/>
      <c r="G4" s="38"/>
      <c r="H4" s="38"/>
    </row>
    <row r="5" spans="1:11" x14ac:dyDescent="0.2">
      <c r="A5" s="38" t="s">
        <v>37</v>
      </c>
      <c r="B5" s="38"/>
      <c r="C5" s="38"/>
      <c r="D5" s="38"/>
      <c r="E5" s="38"/>
      <c r="F5" s="38"/>
      <c r="G5" s="38"/>
      <c r="H5" s="38"/>
    </row>
    <row r="6" spans="1:11" x14ac:dyDescent="0.2">
      <c r="A6" s="38"/>
      <c r="B6" s="38"/>
      <c r="C6" s="38"/>
      <c r="D6" s="38"/>
      <c r="E6" s="38"/>
      <c r="F6" s="38"/>
      <c r="G6" s="38"/>
      <c r="H6" s="38"/>
    </row>
    <row r="7" spans="1:11" x14ac:dyDescent="0.2">
      <c r="A7" s="38" t="s">
        <v>38</v>
      </c>
      <c r="B7" s="38"/>
      <c r="C7" s="38"/>
      <c r="D7" s="38"/>
      <c r="E7" s="38"/>
      <c r="F7" s="38"/>
      <c r="G7" s="38"/>
      <c r="H7" s="38"/>
    </row>
    <row r="8" spans="1:11" x14ac:dyDescent="0.2">
      <c r="A8" s="38"/>
      <c r="B8" s="38"/>
      <c r="C8" s="38"/>
      <c r="D8" s="38"/>
      <c r="E8" s="38"/>
      <c r="F8" s="38"/>
      <c r="G8" s="38"/>
      <c r="H8" s="38"/>
    </row>
    <row r="9" spans="1:11" ht="23.25" customHeight="1" x14ac:dyDescent="0.2">
      <c r="A9" s="39" t="s">
        <v>39</v>
      </c>
      <c r="B9" s="39"/>
      <c r="C9" s="39"/>
      <c r="D9" s="39"/>
      <c r="E9" s="39"/>
      <c r="F9" s="39"/>
      <c r="G9" s="39"/>
      <c r="H9" s="39"/>
    </row>
    <row r="10" spans="1:11" x14ac:dyDescent="0.2">
      <c r="A10" s="37"/>
      <c r="B10" s="37"/>
      <c r="C10" s="37"/>
      <c r="D10" s="37"/>
      <c r="E10" s="37"/>
      <c r="F10" s="37"/>
      <c r="G10" s="37"/>
      <c r="H10" s="37"/>
    </row>
    <row r="11" spans="1:11" ht="15" customHeight="1" x14ac:dyDescent="0.2">
      <c r="A11" s="34" t="s">
        <v>0</v>
      </c>
      <c r="B11" s="34" t="s">
        <v>1</v>
      </c>
      <c r="C11" s="36" t="s">
        <v>2</v>
      </c>
      <c r="D11" s="36"/>
      <c r="E11" s="36"/>
      <c r="F11" s="36"/>
      <c r="G11" s="36" t="s">
        <v>3</v>
      </c>
      <c r="H11" s="36"/>
    </row>
    <row r="12" spans="1:11" x14ac:dyDescent="0.2">
      <c r="A12" s="35"/>
      <c r="B12" s="35"/>
      <c r="C12" s="4" t="s">
        <v>4</v>
      </c>
      <c r="D12" s="5" t="s">
        <v>5</v>
      </c>
      <c r="E12" s="6" t="s">
        <v>6</v>
      </c>
      <c r="F12" s="7" t="s">
        <v>7</v>
      </c>
      <c r="G12" s="8" t="s">
        <v>8</v>
      </c>
      <c r="H12" s="8" t="s">
        <v>9</v>
      </c>
    </row>
    <row r="13" spans="1:11" ht="24" x14ac:dyDescent="0.2">
      <c r="A13" s="9"/>
      <c r="B13" s="9" t="s">
        <v>10</v>
      </c>
      <c r="C13" s="10"/>
      <c r="D13" s="10"/>
      <c r="E13" s="11"/>
      <c r="F13" s="12"/>
      <c r="G13" s="11"/>
      <c r="H13" s="12"/>
    </row>
    <row r="14" spans="1:11" ht="94.5" customHeight="1" x14ac:dyDescent="0.2">
      <c r="A14" s="13">
        <v>1</v>
      </c>
      <c r="B14" s="14" t="s">
        <v>11</v>
      </c>
      <c r="C14" s="15" t="s">
        <v>12</v>
      </c>
      <c r="D14" s="16">
        <v>4</v>
      </c>
      <c r="E14" s="17">
        <v>60085000</v>
      </c>
      <c r="F14" s="17">
        <f>E14*D14</f>
        <v>240340000</v>
      </c>
      <c r="G14" s="16"/>
      <c r="H14" s="18" t="str">
        <f>IF(G14*E14=0,"-",G14*E14)</f>
        <v>-</v>
      </c>
    </row>
    <row r="15" spans="1:11" ht="51.75" customHeight="1" x14ac:dyDescent="0.2">
      <c r="A15" s="13">
        <v>2</v>
      </c>
      <c r="B15" s="19" t="s">
        <v>13</v>
      </c>
      <c r="C15" s="15" t="s">
        <v>12</v>
      </c>
      <c r="D15" s="16">
        <v>1</v>
      </c>
      <c r="E15" s="17">
        <v>4897886</v>
      </c>
      <c r="F15" s="17">
        <f t="shared" ref="F15:F25" si="0">E15*D15</f>
        <v>4897886</v>
      </c>
      <c r="G15" s="16">
        <v>1</v>
      </c>
      <c r="H15" s="18">
        <f t="shared" ref="H15:H29" si="1">IF(G15*E15=0,"-",G15*E15)</f>
        <v>4897886</v>
      </c>
      <c r="K15" s="20"/>
    </row>
    <row r="16" spans="1:11" ht="25.5" customHeight="1" x14ac:dyDescent="0.2">
      <c r="A16" s="13">
        <v>3</v>
      </c>
      <c r="B16" s="19" t="s">
        <v>14</v>
      </c>
      <c r="C16" s="16" t="s">
        <v>12</v>
      </c>
      <c r="D16" s="16">
        <v>1</v>
      </c>
      <c r="E16" s="17">
        <v>7160625</v>
      </c>
      <c r="F16" s="17">
        <f t="shared" si="0"/>
        <v>7160625</v>
      </c>
      <c r="G16" s="16"/>
      <c r="H16" s="18" t="str">
        <f t="shared" si="1"/>
        <v>-</v>
      </c>
    </row>
    <row r="17" spans="1:8" ht="27.75" customHeight="1" x14ac:dyDescent="0.2">
      <c r="A17" s="13">
        <v>4</v>
      </c>
      <c r="B17" s="19" t="s">
        <v>15</v>
      </c>
      <c r="C17" s="15" t="s">
        <v>12</v>
      </c>
      <c r="D17" s="16">
        <v>5</v>
      </c>
      <c r="E17" s="17">
        <v>6472910</v>
      </c>
      <c r="F17" s="17">
        <f t="shared" si="0"/>
        <v>32364550</v>
      </c>
      <c r="G17" s="16">
        <v>2</v>
      </c>
      <c r="H17" s="18">
        <f t="shared" si="1"/>
        <v>12945820</v>
      </c>
    </row>
    <row r="18" spans="1:8" ht="27.75" customHeight="1" x14ac:dyDescent="0.2">
      <c r="A18" s="13">
        <v>5</v>
      </c>
      <c r="B18" s="19" t="s">
        <v>16</v>
      </c>
      <c r="C18" s="15" t="s">
        <v>12</v>
      </c>
      <c r="D18" s="16">
        <v>1</v>
      </c>
      <c r="E18" s="17">
        <v>1844118</v>
      </c>
      <c r="F18" s="17">
        <f t="shared" si="0"/>
        <v>1844118</v>
      </c>
      <c r="G18" s="16"/>
      <c r="H18" s="18" t="str">
        <f t="shared" si="1"/>
        <v>-</v>
      </c>
    </row>
    <row r="19" spans="1:8" ht="28.5" customHeight="1" x14ac:dyDescent="0.2">
      <c r="A19" s="13">
        <v>6</v>
      </c>
      <c r="B19" s="19" t="s">
        <v>17</v>
      </c>
      <c r="C19" s="15" t="s">
        <v>12</v>
      </c>
      <c r="D19" s="16">
        <v>5</v>
      </c>
      <c r="E19" s="17">
        <v>501464</v>
      </c>
      <c r="F19" s="17">
        <f t="shared" si="0"/>
        <v>2507320</v>
      </c>
      <c r="G19" s="16">
        <v>1</v>
      </c>
      <c r="H19" s="18">
        <f t="shared" si="1"/>
        <v>501464</v>
      </c>
    </row>
    <row r="20" spans="1:8" ht="27" customHeight="1" x14ac:dyDescent="0.2">
      <c r="A20" s="13">
        <v>7</v>
      </c>
      <c r="B20" s="19" t="s">
        <v>18</v>
      </c>
      <c r="C20" s="15" t="s">
        <v>12</v>
      </c>
      <c r="D20" s="16">
        <v>1</v>
      </c>
      <c r="E20" s="17">
        <v>7160625</v>
      </c>
      <c r="F20" s="17">
        <f t="shared" si="0"/>
        <v>7160625</v>
      </c>
      <c r="G20" s="16"/>
      <c r="H20" s="18" t="str">
        <f t="shared" si="1"/>
        <v>-</v>
      </c>
    </row>
    <row r="21" spans="1:8" ht="27" customHeight="1" x14ac:dyDescent="0.2">
      <c r="A21" s="13">
        <v>8</v>
      </c>
      <c r="B21" s="19" t="s">
        <v>19</v>
      </c>
      <c r="C21" s="15" t="s">
        <v>12</v>
      </c>
      <c r="D21" s="16">
        <v>1</v>
      </c>
      <c r="E21" s="17">
        <v>6472910</v>
      </c>
      <c r="F21" s="17">
        <f t="shared" si="0"/>
        <v>6472910</v>
      </c>
      <c r="G21" s="16"/>
      <c r="H21" s="18" t="str">
        <f t="shared" si="1"/>
        <v>-</v>
      </c>
    </row>
    <row r="22" spans="1:8" ht="30" customHeight="1" x14ac:dyDescent="0.2">
      <c r="A22" s="13">
        <v>9</v>
      </c>
      <c r="B22" s="19" t="s">
        <v>20</v>
      </c>
      <c r="C22" s="15" t="s">
        <v>12</v>
      </c>
      <c r="D22" s="16">
        <v>1</v>
      </c>
      <c r="E22" s="17">
        <v>513754</v>
      </c>
      <c r="F22" s="17">
        <f t="shared" si="0"/>
        <v>513754</v>
      </c>
      <c r="G22" s="16">
        <v>1</v>
      </c>
      <c r="H22" s="18">
        <f t="shared" si="1"/>
        <v>513754</v>
      </c>
    </row>
    <row r="23" spans="1:8" ht="42" customHeight="1" x14ac:dyDescent="0.2">
      <c r="A23" s="13">
        <v>10</v>
      </c>
      <c r="B23" s="19" t="s">
        <v>21</v>
      </c>
      <c r="C23" s="15" t="s">
        <v>12</v>
      </c>
      <c r="D23" s="16">
        <v>1</v>
      </c>
      <c r="E23" s="17">
        <v>1474559</v>
      </c>
      <c r="F23" s="17">
        <f t="shared" si="0"/>
        <v>1474559</v>
      </c>
      <c r="G23" s="16"/>
      <c r="H23" s="18" t="str">
        <f t="shared" si="1"/>
        <v>-</v>
      </c>
    </row>
    <row r="24" spans="1:8" ht="32.25" customHeight="1" x14ac:dyDescent="0.2">
      <c r="A24" s="13">
        <v>11</v>
      </c>
      <c r="B24" s="19" t="s">
        <v>22</v>
      </c>
      <c r="C24" s="15" t="s">
        <v>12</v>
      </c>
      <c r="D24" s="16">
        <v>2</v>
      </c>
      <c r="E24" s="17">
        <v>1844118</v>
      </c>
      <c r="F24" s="17">
        <f t="shared" si="0"/>
        <v>3688236</v>
      </c>
      <c r="G24" s="16">
        <v>1</v>
      </c>
      <c r="H24" s="18">
        <f t="shared" si="1"/>
        <v>1844118</v>
      </c>
    </row>
    <row r="25" spans="1:8" ht="40.5" customHeight="1" x14ac:dyDescent="0.2">
      <c r="A25" s="13">
        <v>12</v>
      </c>
      <c r="B25" s="19" t="s">
        <v>23</v>
      </c>
      <c r="C25" s="15" t="s">
        <v>12</v>
      </c>
      <c r="D25" s="16">
        <v>1</v>
      </c>
      <c r="E25" s="17">
        <v>1584285</v>
      </c>
      <c r="F25" s="17">
        <f t="shared" si="0"/>
        <v>1584285</v>
      </c>
      <c r="G25" s="16"/>
      <c r="H25" s="18" t="str">
        <f t="shared" si="1"/>
        <v>-</v>
      </c>
    </row>
    <row r="26" spans="1:8" x14ac:dyDescent="0.2">
      <c r="A26" s="9"/>
      <c r="B26" s="9" t="s">
        <v>24</v>
      </c>
      <c r="C26" s="9"/>
      <c r="D26" s="9"/>
      <c r="E26" s="9"/>
      <c r="F26" s="21"/>
      <c r="G26" s="21"/>
      <c r="H26" s="21"/>
    </row>
    <row r="27" spans="1:8" ht="104.25" customHeight="1" x14ac:dyDescent="0.2">
      <c r="A27" s="13">
        <v>13</v>
      </c>
      <c r="B27" s="22" t="s">
        <v>25</v>
      </c>
      <c r="C27" s="15" t="s">
        <v>26</v>
      </c>
      <c r="D27" s="16">
        <v>345</v>
      </c>
      <c r="E27" s="23">
        <v>1654902</v>
      </c>
      <c r="F27" s="23">
        <f>E27*D27</f>
        <v>570941190</v>
      </c>
      <c r="G27" s="16">
        <v>25</v>
      </c>
      <c r="H27" s="18">
        <f t="shared" si="1"/>
        <v>41372550</v>
      </c>
    </row>
    <row r="28" spans="1:8" ht="27.75" customHeight="1" x14ac:dyDescent="0.2">
      <c r="A28" s="13">
        <v>14</v>
      </c>
      <c r="B28" s="22" t="s">
        <v>27</v>
      </c>
      <c r="C28" s="24" t="s">
        <v>26</v>
      </c>
      <c r="D28" s="25">
        <v>345</v>
      </c>
      <c r="E28" s="26">
        <v>299074</v>
      </c>
      <c r="F28" s="23">
        <f t="shared" ref="F28:F29" si="2">E28*D28</f>
        <v>103180530</v>
      </c>
      <c r="G28" s="16">
        <v>25</v>
      </c>
      <c r="H28" s="18">
        <f t="shared" si="1"/>
        <v>7476850</v>
      </c>
    </row>
    <row r="29" spans="1:8" ht="27.75" customHeight="1" x14ac:dyDescent="0.2">
      <c r="A29" s="13">
        <v>15</v>
      </c>
      <c r="B29" s="27" t="s">
        <v>28</v>
      </c>
      <c r="C29" s="15" t="s">
        <v>12</v>
      </c>
      <c r="D29" s="16">
        <v>193</v>
      </c>
      <c r="E29" s="23">
        <v>343938</v>
      </c>
      <c r="F29" s="23">
        <f t="shared" si="2"/>
        <v>66380034</v>
      </c>
      <c r="G29" s="16">
        <v>17</v>
      </c>
      <c r="H29" s="18">
        <f t="shared" si="1"/>
        <v>5846946</v>
      </c>
    </row>
    <row r="30" spans="1:8" x14ac:dyDescent="0.2">
      <c r="A30" s="1"/>
      <c r="B30" s="28"/>
      <c r="C30" s="1"/>
      <c r="D30" s="29"/>
      <c r="E30" s="1"/>
      <c r="F30" s="2"/>
      <c r="G30" s="1"/>
      <c r="H30" s="1"/>
    </row>
    <row r="31" spans="1:8" x14ac:dyDescent="0.2">
      <c r="A31" s="1"/>
      <c r="B31" s="28" t="s">
        <v>29</v>
      </c>
      <c r="C31" s="28"/>
      <c r="D31" s="28"/>
      <c r="E31" s="28"/>
      <c r="F31" s="30">
        <f>SUM(F14:F29)</f>
        <v>1050510622</v>
      </c>
      <c r="G31" s="1"/>
      <c r="H31" s="1"/>
    </row>
    <row r="32" spans="1:8" x14ac:dyDescent="0.2">
      <c r="A32" s="1"/>
      <c r="B32" s="28" t="s">
        <v>30</v>
      </c>
      <c r="C32" s="28"/>
      <c r="D32" s="28"/>
      <c r="E32" s="28"/>
      <c r="F32" s="30">
        <f>F31*0.19</f>
        <v>199597018.18000001</v>
      </c>
      <c r="G32" s="1"/>
      <c r="H32" s="1"/>
    </row>
    <row r="33" spans="1:8" x14ac:dyDescent="0.2">
      <c r="A33" s="1"/>
      <c r="B33" s="28" t="s">
        <v>31</v>
      </c>
      <c r="C33" s="28"/>
      <c r="D33" s="28"/>
      <c r="E33" s="28"/>
      <c r="F33" s="30">
        <f>F31+F32</f>
        <v>1250107640.1800001</v>
      </c>
      <c r="G33" s="1"/>
      <c r="H33" s="1"/>
    </row>
    <row r="34" spans="1:8" x14ac:dyDescent="0.2">
      <c r="A34" s="1"/>
      <c r="B34" s="1"/>
      <c r="C34" s="1"/>
      <c r="D34" s="1"/>
      <c r="E34" s="1"/>
      <c r="F34" s="2"/>
      <c r="G34" s="1"/>
      <c r="H34" s="1"/>
    </row>
    <row r="35" spans="1:8" x14ac:dyDescent="0.2">
      <c r="A35" s="1"/>
      <c r="B35" s="1"/>
      <c r="C35" s="1"/>
      <c r="D35" s="1"/>
      <c r="E35" s="1"/>
      <c r="F35" s="2"/>
      <c r="G35" s="1"/>
      <c r="H35" s="1"/>
    </row>
    <row r="36" spans="1:8" x14ac:dyDescent="0.2">
      <c r="A36" s="1"/>
      <c r="B36" s="28" t="s">
        <v>32</v>
      </c>
      <c r="C36" s="1"/>
      <c r="D36" s="1"/>
      <c r="E36" s="1"/>
      <c r="F36" s="2"/>
      <c r="G36" s="1"/>
      <c r="H36" s="31">
        <f>SUM(H14:H29)</f>
        <v>75399388</v>
      </c>
    </row>
    <row r="37" spans="1:8" x14ac:dyDescent="0.2">
      <c r="A37" s="1"/>
      <c r="B37" s="28" t="s">
        <v>30</v>
      </c>
      <c r="C37" s="1"/>
      <c r="D37" s="1"/>
      <c r="E37" s="1"/>
      <c r="F37" s="2"/>
      <c r="G37" s="1"/>
      <c r="H37" s="31">
        <f>H36*0.19</f>
        <v>14325883.720000001</v>
      </c>
    </row>
    <row r="38" spans="1:8" x14ac:dyDescent="0.2">
      <c r="A38" s="1"/>
      <c r="B38" s="28"/>
      <c r="C38" s="1"/>
      <c r="D38" s="1"/>
      <c r="E38" s="1"/>
      <c r="F38" s="2"/>
      <c r="G38" s="1"/>
      <c r="H38" s="2"/>
    </row>
    <row r="39" spans="1:8" x14ac:dyDescent="0.2">
      <c r="A39" s="1"/>
      <c r="B39" s="28" t="s">
        <v>33</v>
      </c>
      <c r="C39" s="1"/>
      <c r="D39" s="1"/>
      <c r="E39" s="1"/>
      <c r="F39" s="2"/>
      <c r="G39" s="1"/>
      <c r="H39" s="31">
        <f>H36+H37</f>
        <v>89725271.719999999</v>
      </c>
    </row>
    <row r="40" spans="1:8" x14ac:dyDescent="0.2">
      <c r="G40" s="1"/>
      <c r="H40" s="1"/>
    </row>
    <row r="41" spans="1:8" ht="12.75" x14ac:dyDescent="0.2">
      <c r="B41" s="1" t="s">
        <v>40</v>
      </c>
    </row>
    <row r="48" spans="1:8" x14ac:dyDescent="0.2">
      <c r="E48" s="33"/>
    </row>
  </sheetData>
  <mergeCells count="14">
    <mergeCell ref="A11:A12"/>
    <mergeCell ref="B11:B12"/>
    <mergeCell ref="C11:F11"/>
    <mergeCell ref="G11:H11"/>
    <mergeCell ref="A1:H1"/>
    <mergeCell ref="A2:H2"/>
    <mergeCell ref="A3:H3"/>
    <mergeCell ref="A4:H4"/>
    <mergeCell ref="A5:H5"/>
    <mergeCell ref="A6:H6"/>
    <mergeCell ref="A7:H7"/>
    <mergeCell ref="A8:H8"/>
    <mergeCell ref="A9:H9"/>
    <mergeCell ref="A10:H10"/>
  </mergeCells>
  <pageMargins left="0" right="0" top="0.74803149606299213" bottom="0.55118110236220474" header="0.31496062992125984" footer="0.31496062992125984"/>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ACTA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E Jaramillo R</dc:creator>
  <cp:lastModifiedBy>Martin E Jaramillo R</cp:lastModifiedBy>
  <dcterms:created xsi:type="dcterms:W3CDTF">2022-03-14T14:39:46Z</dcterms:created>
  <dcterms:modified xsi:type="dcterms:W3CDTF">2022-04-20T20:27:27Z</dcterms:modified>
</cp:coreProperties>
</file>