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D:\PROCESOS DAJ\2022\Mantenimiento Equipos\Proyecto de Pliegos\"/>
    </mc:Choice>
  </mc:AlternateContent>
  <xr:revisionPtr revIDLastSave="0" documentId="8_{440CA3D9-5A51-4D32-A9D0-577A9E37EA61}" xr6:coauthVersionLast="47" xr6:coauthVersionMax="47" xr10:uidLastSave="{00000000-0000-0000-0000-000000000000}"/>
  <bookViews>
    <workbookView xWindow="-108" yWindow="-108" windowWidth="23256" windowHeight="12576" tabRatio="694" firstSheet="3" activeTab="3" xr2:uid="{00000000-000D-0000-FFFF-FFFF00000000}"/>
  </bookViews>
  <sheets>
    <sheet name="Histórico SMML" sheetId="7" state="hidden" r:id="rId1"/>
    <sheet name="Evaluación Propuesta CM" sheetId="1" state="hidden" r:id="rId2"/>
    <sheet name="Hoja1" sheetId="9" state="hidden" r:id="rId3"/>
    <sheet name="02A. Exp. ESPECÍFICA PLURAL" sheetId="3" r:id="rId4"/>
    <sheet name="Equipo" sheetId="8" state="hidden" r:id="rId5"/>
    <sheet name="Hoja3" sheetId="11" state="hidden" r:id="rId6"/>
  </sheets>
  <externalReferences>
    <externalReference r:id="rId7"/>
  </externalReferences>
  <definedNames>
    <definedName name="_xlnm.Print_Area" localSheetId="3">'02A. Exp. ESPECÍFICA PLURAL'!$A$1:$J$23</definedName>
    <definedName name="_xlnm.Print_Area" localSheetId="4">Equipo!$A$1:$F$8</definedName>
    <definedName name="_xlnm.Print_Area" localSheetId="1">'Evaluación Propuesta CM'!$A$1:$AA$22</definedName>
    <definedName name="SML">[1]SMLV!$A$3:$B$63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90" i="3" l="1"/>
  <c r="G88" i="3"/>
  <c r="G76" i="3"/>
  <c r="G74" i="3"/>
  <c r="J17" i="3"/>
  <c r="J18" i="3"/>
  <c r="J19" i="3"/>
  <c r="F90" i="3"/>
  <c r="E90" i="3"/>
  <c r="F88" i="3"/>
  <c r="E88" i="3"/>
  <c r="F76" i="3"/>
  <c r="E76" i="3"/>
  <c r="F74" i="3"/>
  <c r="E74" i="3"/>
  <c r="J21" i="3" l="1"/>
  <c r="W16" i="1"/>
  <c r="V16" i="1"/>
  <c r="J15" i="1"/>
  <c r="D6" i="8" l="1"/>
  <c r="E15" i="1" l="1"/>
  <c r="M7" i="1" l="1"/>
  <c r="L6" i="1" l="1"/>
  <c r="L89" i="3" l="1"/>
  <c r="K89" i="3"/>
  <c r="J89" i="3"/>
  <c r="I90" i="3"/>
  <c r="H90" i="3"/>
  <c r="D89" i="3"/>
  <c r="C89" i="3"/>
  <c r="B89" i="3"/>
  <c r="A89" i="3"/>
  <c r="L87" i="3"/>
  <c r="K87" i="3"/>
  <c r="J87" i="3"/>
  <c r="I88" i="3"/>
  <c r="H88" i="3"/>
  <c r="D87" i="3"/>
  <c r="C87" i="3"/>
  <c r="B87" i="3"/>
  <c r="A87" i="3"/>
  <c r="L75" i="3"/>
  <c r="K75" i="3"/>
  <c r="J75" i="3"/>
  <c r="I76" i="3"/>
  <c r="H76" i="3"/>
  <c r="D75" i="3"/>
  <c r="C75" i="3"/>
  <c r="B75" i="3"/>
  <c r="A75" i="3"/>
  <c r="L73" i="3"/>
  <c r="K73" i="3"/>
  <c r="J73" i="3"/>
  <c r="I74" i="3"/>
  <c r="H74" i="3"/>
  <c r="D73" i="3"/>
  <c r="C73" i="3"/>
  <c r="B73" i="3"/>
  <c r="A73" i="3"/>
  <c r="D5" i="8" l="1"/>
  <c r="D4" i="8"/>
  <c r="X16" i="1"/>
  <c r="E6" i="8" l="1"/>
  <c r="T17" i="1"/>
  <c r="T16" i="1" s="1"/>
  <c r="S17" i="1"/>
  <c r="U17" i="1"/>
  <c r="U16" i="1" s="1"/>
  <c r="S16" i="1" l="1"/>
  <c r="B8" i="8"/>
  <c r="B2" i="8"/>
  <c r="K19" i="1" l="1"/>
  <c r="K17" i="1" s="1"/>
  <c r="L18" i="1"/>
  <c r="K15" i="1" s="1"/>
  <c r="D3" i="8" l="1"/>
  <c r="B3" i="8"/>
  <c r="C27" i="1" l="1"/>
  <c r="J12" i="1"/>
  <c r="R17" i="1" l="1"/>
  <c r="R16" i="1" s="1"/>
  <c r="Q17" i="1"/>
  <c r="Q16" i="1" s="1"/>
  <c r="P17" i="1"/>
  <c r="O17" i="1"/>
  <c r="O16" i="1" s="1"/>
  <c r="M17" i="1"/>
  <c r="N17" i="1"/>
  <c r="N16" i="1" s="1"/>
  <c r="E5" i="8"/>
  <c r="E4" i="8"/>
  <c r="Y15" i="1" l="1"/>
  <c r="P16" i="1"/>
  <c r="M16" i="1"/>
  <c r="Z15" i="1" s="1"/>
</calcChain>
</file>

<file path=xl/sharedStrings.xml><?xml version="1.0" encoding="utf-8"?>
<sst xmlns="http://schemas.openxmlformats.org/spreadsheetml/2006/main" count="137" uniqueCount="123">
  <si>
    <t>PROCESO:</t>
  </si>
  <si>
    <t xml:space="preserve"> </t>
  </si>
  <si>
    <t>OBJETO:</t>
  </si>
  <si>
    <t>CALIFICACIÓN TÉCNICA</t>
  </si>
  <si>
    <t>NOMBRE OFERENTE</t>
  </si>
  <si>
    <t>EQUIPO DE TRABAJO</t>
  </si>
  <si>
    <t>PUNTAJE   TOTAL</t>
  </si>
  <si>
    <t>CUMPLE / NO CUMPLE</t>
  </si>
  <si>
    <t>OBSERVACIONES</t>
  </si>
  <si>
    <t>FECHA:</t>
  </si>
  <si>
    <t>1.</t>
  </si>
  <si>
    <t>Empresa Nacional</t>
  </si>
  <si>
    <t>PRESUPUESTO OFICIAL:</t>
  </si>
  <si>
    <t>EXPERIENCIA</t>
  </si>
  <si>
    <t>2.</t>
  </si>
  <si>
    <t>3.</t>
  </si>
  <si>
    <t>CONSIDERACIONES PARA LA EVALUACIÓN:</t>
  </si>
  <si>
    <t>AÑO</t>
  </si>
  <si>
    <t>SALARIO</t>
  </si>
  <si>
    <t>PROPONENTE</t>
  </si>
  <si>
    <t>SALARIO MÍNIMO</t>
  </si>
  <si>
    <t>Empresa Extranjera con Particip. Nal.</t>
  </si>
  <si>
    <t>Rama Judicial del Poder Público
Consejo Superior de la Judicatura
Direccion Ejecutiva de Administraccion Judicial
Unidad de Infraestructura Fisica</t>
  </si>
  <si>
    <t>Mayor a</t>
  </si>
  <si>
    <t>DIRECTOR</t>
  </si>
  <si>
    <t>No. PROPONENTE</t>
  </si>
  <si>
    <t>Cumple/No Cumple</t>
  </si>
  <si>
    <t>RESIDENTE 1</t>
  </si>
  <si>
    <t>EN SALARIOS:</t>
  </si>
  <si>
    <t>100% DEL POE</t>
  </si>
  <si>
    <t>HABILITANTE
(RUP)</t>
  </si>
  <si>
    <t>- Si el origen de los servicios ofrecidos es nacional, por cuanto es prestado por empresas constituidas de acuerdo con la legislación nacional o por personas naturales colombianas.</t>
  </si>
  <si>
    <t>- Si el proponente es constituido como empresa extranjera que incorpore componente colombiano, servicios profesionales, técnicos y operativos.</t>
  </si>
  <si>
    <t>SI</t>
  </si>
  <si>
    <t>NO</t>
  </si>
  <si>
    <t>EVALUACIÓN TÉCNICA PROPUESTAS CONCURSOS DE MÉRITOS - 2018</t>
  </si>
  <si>
    <t>INCENTIVO ADICIONAL PARA PROPONENTES CON TRABAJADORES CON DISCAPACIDAD. (1% ADICIONAL DEL PUNTAJE TOTAL)</t>
  </si>
  <si>
    <t>RESIDENTE 2</t>
  </si>
  <si>
    <t>Se tiene como experiencia general del proponente la acreditación de contratos suscritos y ejecutados por el proponente, que sumen por lo menos el 100% del presupuesto oficial expresado en SMMLV (Salarios Mínimos Mensuales Legales Vigentes).</t>
  </si>
  <si>
    <t>Para el caso de Personas Naturales o Jurídicas, deben estar clasificados en al menos uno de los códigos expuestos en la tabla anterior, y en el tercer nivel.</t>
  </si>
  <si>
    <t>Para los Consorcios o Uniones Temporales, la experiencia general será la sumatoria de la experiencia de sus integrantes.</t>
  </si>
  <si>
    <t>El valor de los Contratos se evalúa en SMMLV (Salarios Mínimos Mensuales Legales Vigentes) a la fecha de su terminación y deberá estar incluido dentro del Registro Único de Proponentes (RUP).</t>
  </si>
  <si>
    <t>Cualquier experiencia obtenida en el extranjero, se comprobará con el documento equivalente en el país respectivo, que llenará los requisitos establecidos en este numeral.
Si la certificación fue expedida en idioma distinto al castellano, deben ser presentados en su lengua original junto con la traducción oficial al castellano. El proponente puede presentar con la oferta documentos con una traducción simple al castellano y entregar la traducción oficial al castellano dentro del plazo previsto para la subsanación. La traducción oficial debe ser el mismo texto presentado, de acuerdo con la Circular Externa Única emitida por Colombia Compra Eficiente.</t>
  </si>
  <si>
    <t>CONCURSO DE MÉRITOS No. 08 DE 2019</t>
  </si>
  <si>
    <t>"Realizar la Interventoría Técnica, Administrativa, Jurídica, Financiera, Contable y Ambiental al contrato cuyo objeto es “Realizar el suministro, instalación, ejecución de obras civiles y eléctricas necesarias para la provisión y puesta en marcha de nueve (9) equipos de transporte vertical (ascensores) para el Palacio de Justicia de Cali Pedro Elías Serrano Abadía, así como, la desinstalación manejo y disposición final de residuos de los equipos existentes, a precio global fijo”.</t>
  </si>
  <si>
    <t>EXPERIENCIA ESPECÍFICA CALIFICABLE DEL PROPONENTE</t>
  </si>
  <si>
    <t>Certificaciones de contratos ejecutados y terminados, cuyo objeto contemple las Obras ó Interventoría de contratos de Construcción ó Remodelación ó Adecuación ó Ampliación ó Mejoramiento ó Restauración de Edificaciones.</t>
  </si>
  <si>
    <t>DIRECTOR DE INTERVENTORÍA (Ing. Civil o Ing. Eléctrico o Ing. Electricista o Ing. Mecánico o Ing. Industrial)</t>
  </si>
  <si>
    <t>Entre 10 años a 11 años 1 día</t>
  </si>
  <si>
    <t>Entre 11 años 2 días a 12 años 1 día</t>
  </si>
  <si>
    <t>12 años 2 días en adelante</t>
  </si>
  <si>
    <t>RESIDENTE DE INTERVENTORÍA (Ing. Civil o Ing. Mecánico)</t>
  </si>
  <si>
    <t>Entre 6 años a 8 años 1 día</t>
  </si>
  <si>
    <t>Entre 8 años 2 días a 10 años 1 día</t>
  </si>
  <si>
    <t>10 años 2 días en adelante</t>
  </si>
  <si>
    <t>RESIDENTE DE INTERVENTORIA (Ing. Eléctrico o Ing. Electricista)</t>
  </si>
  <si>
    <t>Experiencia igual o mayor a 10 años, el cual debe contar con experiencia como Director de Interventoría o Director de obra, en contratos ejecutados y terminados, cuyo objeto contemple las obras o interventoría de contratos de construcción o remodelación o adecuación o ampliación o mejoramiento o restauración en edificaciones o instalación o remodelación o repotenciación de equipos de tráfico vertical. Toda la experiencia anterior debe ser en edificaciones en las que se haya instalado equipos de Tráfico Vertical de 2 paradas o más, en una edificación o en varias. Dentro de esa experiencia, debe acreditar por lo menos un (1) contrato en una (1) edificación en la que se haya instalado al menos un (1) equipo de 10 paradas o más.</t>
  </si>
  <si>
    <t>Experiencia igual o mayor a 6 años en los cuales se haya desempeñado como Director de Interventoría o Director de obra o Residente de Interventoría ó Residente de Obra en contratos ejecutados y terminados, cuyo objeto contemple las obras o interventoría de contratos de construcción o remodelación o adecuación o ampliación o mejoramiento o restauración en edificaciones o instalación o remodelación o repotenciación de equipos de tráfico vertical. Toda la experiencia anterior debe ser en edificaciones en las que se haya instalado equipos de Tráfico Vertical de 2 paradas o más, en una edificación o en varias. Dentro de esa experiencia, debe acreditar por lo menos un (1) contrato en una (1) edificación en la que se haya instalado al menos un (1) equipo de 10 paradas o más.</t>
  </si>
  <si>
    <t>EXPERIENCIA REQUISITOS TÉCNICOS HABILITANTES</t>
  </si>
  <si>
    <t>Para el presente proceso de selección, la Nación - Consejo Superior de la Judicatura, solicita a los proponentes, sean personas naturales o jurídicas, presentar el Registro Único de Proponentes (RUP), de acuerdo con el Clasificador de Bienes y Servicios de la UNSPSC, dónde se verifique una experiencia mínima requerida en el tercer nivel, conforme al numeral 1 del artículo 2.2.1.1.1.5.3 del Decreto 1082 de 2015, de:</t>
  </si>
  <si>
    <t>En caso de Consorcios, Uniones Temporales o promesas de sociedad futura, cada integrante debe estar clasificado en al menos uno de los códigos expuestos en la tabla anterior y en el tercer nivel.</t>
  </si>
  <si>
    <t>Para este caso, no se requiere soporte diferente a la relación de contratos que aparecen en el RUP, por lo tanto, se requiere que el Proponente diligencie el Anexo – Experiencia General Habilitante para Persona Singular o el Anexo – Experiencia General Habilitante para Persona Plural, según corresponda.</t>
  </si>
  <si>
    <t>Cualquier experiencia obtenida en el extranjero, se comprobará con el documento equivalente en el país respectivo, que llenará los requisitos establecidos en este numeral.</t>
  </si>
  <si>
    <t>Si la certificación fue expedida en idioma distinto al castellano, deben ser presentados en su lengua original junto con la traducción oficial al castellano. El proponente puede presentar con la oferta documentos con una traducción simple al castellano y entregar la traducción oficial al castellano dentro del plazo previsto para la subsanación. La traducción oficial debe ser el mismo texto presentado, de acuerdo con la Circular Externa Única emitida por Colombia Compra Eficiente.</t>
  </si>
  <si>
    <t>Nota 1: La Dirección Ejecutiva de Administración Judicial, debe solicitar las aclaraciones, información y soportes que considere necesarios para verificar la información presentada y el proponente debe entregarlos hasta el término de traslado del informe de evaluación, de conformidad con el artículo 5 de la Ley 1882 de 2018.</t>
  </si>
  <si>
    <t>Nota 2: El deber de subsanar los requisitos habilitantes es exclusivo del proponente.</t>
  </si>
  <si>
    <t>Si acredita los requisitos exigidos en este numeral se considera que la propuesta “CUMPLE” y no se otorga puntaje al Proponente ya que es un requisito habilitante. En caso que no se acrediten los requisitos de este numeral se considera que la propuesta “NO CUMPLE”.</t>
  </si>
  <si>
    <t>EXPERIENCIA ESPECÍFICA CALIFICABLE DEL  PROPONENTE</t>
  </si>
  <si>
    <t>El puntaje máximo a obtener por la Experiencia Calificable del Proponente, es de 30 puntos.Para este proceso de selección la Nación - Consejo Superior de la Judicatura, solicita presentar:</t>
  </si>
  <si>
    <t>Las certificaciones deben cumplir mínimo con los siguientes requisitos:
 Nombre o razón social del contratante.
 Nombre o razón social del contratista.
 Objeto del contrato.
 Fecha de emisión de la certificación.
 Fecha de inicio del contrato.
 Fecha de terminación del contrato.
 Valor del contrato.
 Estar inscrita en el RUP, en al menos uno de los códigos solicitados.</t>
  </si>
  <si>
    <t>El valor de las Certificaciones será evaluado en SMMLV a la fecha de terminación del respectivo contrato, el cual debe estar incluido dentro del Registro Único de Proponentes (RUP).</t>
  </si>
  <si>
    <t>La certificación debe estar suscrita por quien tenga tal facultad dentro de la entidad o firma contratante y debe contar con los datos de contacto, de tal manera que la información pueda ser verificada por la Nación – Consejo Superior de la Judicatura.
Las certificaciones son necesarias para la evaluación de las ofertas. En caso de que no haya claridad en el objeto de la certificación, se requiere que se anexe:
 El Contrato y
 El Acta de Recibo Final o el Acta de Liquidación.</t>
  </si>
  <si>
    <t>Estos documentos deben contemplar las actividades ejecutadas, de manera que la Entidad pueda determinar el alcance de las mismas, siempre y cuando dichos contratos estén registrados en el RUP.</t>
  </si>
  <si>
    <t>Se aceptan certificaciones sobre contratos realizados con el Consejo Superior de la Judicatura. En este caso, son válidos los datos de los contratos que reposen en los archivos de la Entidad, sin que ello signifique una mejora de la propuesta del oferente, conforme a lo previsto en los Decretos 2150 de 1995 y 019 del año 2012.</t>
  </si>
  <si>
    <t>Cualquier experiencia obtenida en el extranjero, se comprueba con el documento equivalente en el país respectivo, que debe reunir los requisitos establecidos en este numeral. Si la certificación fue expedida en idioma distinto al castellano, debe ser presentada en su idioma original junto con la traducción oficial al castellano y entregarla dentro del plazo previsto para la subsanación, de conformidad con la Circular Externa Única emitida por Colombia Compra Eficiente.</t>
  </si>
  <si>
    <t>No se aceptan certificaciones de interventoría de obras civiles tales como: Vías, puentes, alcantarillados, acueductos, canales, tanques, parques, plazoletas, andenes polideportivos, villas olímpicas, escenarios deportivos, centros comerciales, centros culturales, teatros, ni centros religiosos. En caso de Edificaciones de ocupación mixta (Por ejemplo: un (1) edificio que tenga locales y oficinas), la Certificación debe indicar clara y expresamente el valor ejecutado en cada ocupación, con el fin de identificar el componente a tener en cuenta dentro de este proceso.</t>
  </si>
  <si>
    <t>No se tendrán en cuenta las certificaciones que presenten tachaduras, raspaduras, enmendaduras, información no consistente y/o inexactitudes.
No se aceptan auto-certificaciones.
El proponente debe indicar claramente en el Anexo - Cuadro de Experiencia Especifica Calificable del Proponente Singular o en el Anexo - Cuadro de Experiencia Especifica Calificable del Proponente Singular, según corresponda, cuáles son los contratos que se le deben tener en cuenta para acreditar esta experiencia, en donde la Entidad pueda identificar el contrato al que corresponde dentro del RUP.</t>
  </si>
  <si>
    <t>SI EL PROPONENTE ES SINGULAR:
 Se deben presentar hasta cinco (5) certificaciones.
 En caso de presentarse más de cinco (5) certificaciones, la Nación – Consejo Superior de la Judicatura, verificará y tendrán en cuenta las cinco (5) primeras certificaciones presentadas en orden consecutivo en la propuesta.
 La sumatoria del valor de las certificaciones que se revisan debe ser igual o superior al Presupuesto Oficial establecido para este proceso.
 En caso de presentar una certificación como integrante de un Consorcio o Unión Temporal, ésta se tiene en cuenta hasta por el porcentaje de participación que aparece en el RUP, dentro de esa figura asociativa y cumpliendo con los requisitos exigidos en el presente numeral.
SI EL PROPONENTE ES PLURAL (CONSORCIOS, UNIONES TEMPORALES O PROMESAS DE SOCIEDAD FUTURA):
 Cuando la figura asociativa tenga 5 socios o menos, se verificarán y tendrán en cuenta las cinco (5) primeras certificaciones presentadas en orden consecutivo en la propuesta.
 Cuando la figura asociativa tenga 6 socios o más, se verificarán y tendrán en cuenta las primeras certificaciones presentadas en orden consecutivo en la propuesta. El número de certificaciones que se revisará y tendrá en cuenta será igual al número de socios.
 Como mínimo se debe presentar una (1) certificación por cada integrante de la figura asociativa, que cumpla con los requisitos.
 La sumatoria del valor de las certificaciones a tener en cuenta, debe ser igual o superior al Presupuesto Oficial establecido para este proceso.
 En caso de presentar una certificación como integrante de un Consorcio o Unión Temporal, ésta se tiene en cuenta hasta por el porcentaje de participación que aparece en el RUP, dentro de esa figura asociativa y cumpliendo con los requisitos exigidos en el presente numeral.</t>
  </si>
  <si>
    <t>Si se cumple con los requisitos exigidos de experiencia específica, en este numeral se otorgará al Proponente una calificación de 30 puntos. En caso de que no se cumpla con los requisitos de este numeral la propuesta no obtendrá el puntaje ofrecido.</t>
  </si>
  <si>
    <t>EXPERIENCIA CALIFICABLE DEL EQUIPO DE TRABAJO</t>
  </si>
  <si>
    <t>El puntaje máximo a obtener por la Experiencia Calificable del Equipo de Trabajo, es de 59 puntos.
La Entidad califica como Factor de Calidad, la Experiencia Calificable del Equipo de Trabajo, de acuerdo con los parámetros que se describen a continuación:</t>
  </si>
  <si>
    <t>Notas:
1. Para el cálculo de los años de experiencia se tomarán en cuenta años laborales de 360 días, de acuerdo a lo consagrado en el derecho comercial, en concordancia con lo expuesto en el Concepto 104544 de abril 21 de 2008, emitido por el Ministerio de la Protección Social.
2. Al oferente que presente un equipo de trabajo con una experiencia inferior a la mínima requerida en el anexo “Personal Profesional-Técnico Propuesto”, no se le tendrá en cuenta su propuesta.
3. Las certificaciones son necesarias para la evaluación de las ofertas. En caso de que no haya claridad en el objeto de la certificación, se requiere que se anexe:
 El Contrato y
 El Acta de Recibo Final o el Acta de Liquidación.
Estos documentos deben contemplar las actividades ejecutadas, de manera que la Entidad pueda determinar el alcance de las mismas, siempre y cuando dichos contratos estén registrados en el RUP.
Adicionalmente, la documentación entregada debe ser lo suficientemente clara para determinar que el ascensor instalado sea de diez (10) paradas o más.</t>
  </si>
  <si>
    <t>4. El proponente presentará las hojas de vida del personal profesional técnico propuesto al cual se otorga puntaje, anexando las certificaciones de tiempo de servicio que indiquen fecha de inicio, terminación y labores realizadas. Copia de los títulos profesionales en orden cronológico y con relación anexa indicando el folio de cada uno de los documentos.
Los demás profesionales que conforman el personal profesional técnico propuesto al cual no se otorga puntaje, deben ser presentados por el proponente adjudicatario al Supervisor del contrato, junto con sus hojas de vida y demás documentos que certifiquen la experiencia e idoneidad solicitada.</t>
  </si>
  <si>
    <t>5. Ninguno de los profesionales que se presenten en cumplimiento de este requisito podrán encontrarse prestando sus servicios en virtud de otros contratos de obra o consultoría de la Nación – Consejo Superior de la Judicatura, para lo cual deberán aportar Carta de Compromiso que así lo afirme.
Es indispensable que los Contratistas cuenten con el equipo de trabajo que le permita realizar la labor dentro de los plazos estipulados.
6. No se aceptan auto-certificaciones.</t>
  </si>
  <si>
    <t>7. Ninguna certificación de experiencia se contabilizará por tiempos simultáneos.
8. No se aceptan certificaciones de interventoría de obras civiles tales como: Vías, puentes, alcantarillados, acueductos, canales, tanques, parques, plazoletas, andenes polideportivos, villas olímpicas, escenarios deportivos, centros comerciales, centros culturales, teatros, ni centros religiosos. En caso de Edificaciones de ocupación mixta (Por ejemplo: un (1) edificio que tenga locales y oficinas), la Certificación debe indicar clara y expresamente el valor ejecutado en cada ocupación, con el fin de identificar el componente a tener en cuenta dentro de este proceso.</t>
  </si>
  <si>
    <t>9. No se tendrán en cuenta las certificaciones que presenten tachaduras, raspaduras, enmendaduras, información no consistente y/o inexactitudes.
10. Los profesionales presentados anexarán junto con su Hoja de Vida, una Carta de Compromiso para la conformación del grupo de trabajo y un Cuadro Resumen Consolidado de su experiencia acreditada, incluyendo el número de folio donde se presentan los documentos que la certifican.
11. Los profesionales deberán adjuntar fotocopia de la tarjeta o matricula profesional y el documento expedido por el Consejo Profesional Nacional de Ingeniería, el Consejo Profesional Nacional de Arquitectura ó el ente correspondiente, en donde se indique la fecha de expedición de la misma y su vigencia (Certificado de Vigencia). Igual con aquellas otras profesiones que requieran tarjeta o matricula profesional. Se aplicarán las condiciones de la Ley 842 de 2003 y la Ley 435 de 1998.</t>
  </si>
  <si>
    <t>12. Para el caso específico de los Ingenieros y Arquitectos, la experiencia profesional solo se computará a partir de la expedición de la Matrícula Profesional o del certificado de inscripción profesional, conforme con lo estipulado por la Ley 842 de 2003 y la Ley 435 de 1998. Igual operará para aquellas profesiones que requieran tarjeta o matrícula profesional para el desempeño profesional (Abogados, Contadores, etc.). Caso contrario, se aplicará el Artículo 229 del Decreto 019 de 2012. 
13. En el evento en que algún integrante del equipo de trabajo presente título de pregrado o posgrado obtenido en el exterior de acuerdo con la Circular Externa Única emitida por Colombia Compra Eficiente “El proponente puede acreditar la formación académica en el exterior con:
a) Copia del diploma expedido por el centro educativo y la descripción del programa correspondiente que permita conocer el nivel de los estudios de acuerdo con la clasificación Internacional Normalizada de Educación- CINE o,
b) La convalidación correspondiente.
En el caso de los títulos de posgrado de los ingenieros civiles se deberá entregar copia apostillada de acuerdo con el Artículo 7 de la Ley 842 de 2003.
“Parágrafo 1. Los títulos académicos de postgrado de los profesionales matriculados no serán susceptibles de inscripción en el registro profesional de ingeniería, por lo tanto, cuando se necesite acreditar tal calidad, bastará con la presentación del título de postgrado respectivo, debidamente otorgado por universidad o institución autorizada por el Estado para tal efecto. Si el título de postgrado fue otorgado en el exterior, solo se aceptará debidamente consularizado o apostillado de acuerdo con las normas que rigen la materia.”</t>
  </si>
  <si>
    <t>14. De presentarse una situación imprevista o de fuerza mayor, previo al inicio del contrato o durante la ejecución del mismo, que obligue el cambio de alguno de los integrantes del Equipo de Trabajo presentado por el Contratista, su reemplazo deberá reunir iguales o mejores condiciones de las presentadas por el integrante dentro de la propuesta ganadora y cumplir con las mismas gestiones para su aprobación, las cuales deben además incluir de manera escrita, el motivo sustentado del cambio solicitado con el fin de oficializarlo, previa autorización de la entidad contratante.
15. Los extranjeros deberán presentar copia de la visa especial, y del permiso o licencia provisional para ejercer su profesión en nuestro país por el consejo profesional respectivo o la entidad competente.</t>
  </si>
  <si>
    <t>2. APOYO A LA INDUSTRIA NACIONAL (SE ASIGNAN HASTA 10 PUNTOS)</t>
  </si>
  <si>
    <t>La Entidad, asignará el puntaje de acuerdo con los siguientes criterios:
Se asigna el puntaje indicado para este ítem, de conformidad con lo dispuesto por el Artículo 2 de la Ley 816 de 2003, en concordancia con el Artículo 2.2.1.2.4.1.3 del Decreto 1082 de 2015, así:</t>
  </si>
  <si>
    <t>La manifestación de Servicios Nacionales debe presentarse por escrito y estar suscrita por el Representante Legal o quien tenga la facultad.
Los documentos que acrediten el cumplimiento de los Ítems mencionados en la tabla anterior, deben presentarse junto con la oferta, mediante carta suscrita por el Representante Legal, so pena de no otorgarse el respectivo puntaje por este aspecto.</t>
  </si>
  <si>
    <t>AVAL DE LA PROPUESTA</t>
  </si>
  <si>
    <t>Nombre y apellido del profesional que avala la oferta (firma)</t>
  </si>
  <si>
    <t>Título de Pregrado del profesional que avala la oferta</t>
  </si>
  <si>
    <t>Número de matrícula profesional del profesional que avala la oferta</t>
  </si>
  <si>
    <t xml:space="preserve"> Copia de la Tarjeta profesional del profesional que avala la oferta</t>
  </si>
  <si>
    <t>Certificado de vigencia y antecedentes disciplinarios del profesional que avala la oferta</t>
  </si>
  <si>
    <t>VALLEJO H INGENIEROS CONSULTORES-CONSTRUCTORES SAS.</t>
  </si>
  <si>
    <t>NO CUMPLE</t>
  </si>
  <si>
    <t>CUMPLE</t>
  </si>
  <si>
    <t>NO APLICA</t>
  </si>
  <si>
    <t>Apoyo Industria Nacional
Max. 10 PUNTOS</t>
  </si>
  <si>
    <t>APORTO</t>
  </si>
  <si>
    <t>NO APORTO</t>
  </si>
  <si>
    <t>PROCESO DE SELECCIÓN</t>
  </si>
  <si>
    <t>OBJETO</t>
  </si>
  <si>
    <t>% de Participación</t>
  </si>
  <si>
    <t>No</t>
  </si>
  <si>
    <t>TOTAL SMMLV</t>
  </si>
  <si>
    <t>% participación en el Contrato</t>
  </si>
  <si>
    <t>SMMLV
(Participación)</t>
  </si>
  <si>
    <t>SMMLV
(Total contrato)</t>
  </si>
  <si>
    <t>Conformado por:
(Para proponentes plurales)</t>
  </si>
  <si>
    <t>NOMBRE DEL PROPONENTE o RAZÓN SOCIAL:</t>
  </si>
  <si>
    <t>RUP</t>
  </si>
  <si>
    <t>No. Contrato
en el RUP</t>
  </si>
  <si>
    <t>No. Folio
en el RUP</t>
  </si>
  <si>
    <t>Nombre o Razón social del Integrante del Proponente Plural</t>
  </si>
  <si>
    <t>Código UNSCSP
registrado para el Contrato</t>
  </si>
  <si>
    <t>RAMA JUDICIAL DEL PODER PÚBLICO
CONSEJO SUPERIOR DE LA JUDICATURA
DIRECCIÓN EJECUTIVA DE ADMINISTRACIÓN JUDICIAL</t>
  </si>
  <si>
    <t>Anexo - EXPERIENCIA ESPECÍFICA HABILITANTE
PROPONENTE PLURAL</t>
  </si>
  <si>
    <t>PRESTAR EL SERVICIO DE MANTENIMIENTO INTEGRAL PREVENTIVO Y CORRECTIVO, PARA LOS EQUIPOS Y SISTEMAS DE SEGURIDAD INSTALADOS EN EL PALACIO DE JUSTICIA “ALFONSO REYES ECHANDÍA” Y SEDES ANEXAS EN LA CIUDAD DE BOGOTÁ D.C.</t>
  </si>
  <si>
    <t>SA-01-2022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</si>
</sst>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3" formatCode="_-* #,##0.00_-;\-* #,##0.00_-;_-* &quot;-&quot;??_-;_-@_-"/>
    <numFmt numFmtId="164" formatCode="_(&quot;$&quot;\ * #,##0_);_(&quot;$&quot;\ * \(#,##0\);_(&quot;$&quot;\ * &quot;-&quot;_);_(@_)"/>
    <numFmt numFmtId="165" formatCode="_(* #,##0.00_);_(* \(#,##0.00\);_(* &quot;-&quot;??_);_(@_)"/>
    <numFmt numFmtId="166" formatCode="[$-240A]d&quot; de &quot;mmmm&quot; de &quot;yyyy;@"/>
    <numFmt numFmtId="167" formatCode="&quot;$&quot;\ #,##0"/>
    <numFmt numFmtId="168" formatCode="_-* #,##0_-;\-* #,##0_-;_-* &quot;-&quot;??_-;_-@_-"/>
    <numFmt numFmtId="169" formatCode="_ * #,##0.00_ ;_ * \-#,##0.00_ ;_ * &quot;-&quot;??_ ;_ @_ "/>
    <numFmt numFmtId="170" formatCode="#,###&quot; SMLM&quot;"/>
    <numFmt numFmtId="171" formatCode="#,##0\ &quot;pts&quot;"/>
    <numFmt numFmtId="172" formatCode="#,###&quot; Pts&quot;"/>
    <numFmt numFmtId="173" formatCode="#,###&quot; SMML&quot;"/>
    <numFmt numFmtId="174" formatCode="&quot;FOLIO # &quot;0"/>
    <numFmt numFmtId="175" formatCode="###\ &quot;PUNTOS&quot;"/>
    <numFmt numFmtId="176" formatCode="#,###.##&quot; SMML&quot;"/>
  </numFmts>
  <fonts count="13">
    <font>
      <sz val="10"/>
      <name val="Arial"/>
    </font>
    <font>
      <sz val="11"/>
      <color theme="1"/>
      <name val="Calibri"/>
      <family val="2"/>
      <scheme val="minor"/>
    </font>
    <font>
      <b/>
      <i/>
      <sz val="12"/>
      <name val="Times New Roman"/>
      <family val="1"/>
    </font>
    <font>
      <b/>
      <sz val="14"/>
      <name val="Arial"/>
      <family val="2"/>
    </font>
    <font>
      <b/>
      <sz val="12"/>
      <name val="Arial"/>
      <family val="2"/>
    </font>
    <font>
      <b/>
      <sz val="10"/>
      <name val="Arial"/>
      <family val="2"/>
    </font>
    <font>
      <sz val="10"/>
      <name val="Arial"/>
      <family val="2"/>
    </font>
    <font>
      <sz val="12"/>
      <name val="Arial"/>
      <family val="2"/>
    </font>
    <font>
      <sz val="10"/>
      <name val="Arial"/>
      <family val="2"/>
    </font>
    <font>
      <sz val="26"/>
      <name val="Arial"/>
      <family val="2"/>
    </font>
    <font>
      <sz val="10"/>
      <color theme="0"/>
      <name val="Arial"/>
      <family val="2"/>
    </font>
    <font>
      <sz val="14"/>
      <color rgb="FFFF0000"/>
      <name val="Arial"/>
      <family val="2"/>
    </font>
    <font>
      <b/>
      <i/>
      <sz val="11"/>
      <name val="Berylium"/>
      <family val="1"/>
    </font>
  </fonts>
  <fills count="6">
    <fill>
      <patternFill patternType="none"/>
    </fill>
    <fill>
      <patternFill patternType="gray125"/>
    </fill>
    <fill>
      <patternFill patternType="solid">
        <fgColor theme="6" tint="0.59999389629810485"/>
        <bgColor indexed="64"/>
      </patternFill>
    </fill>
    <fill>
      <patternFill patternType="solid">
        <fgColor indexed="11"/>
        <bgColor indexed="64"/>
      </patternFill>
    </fill>
    <fill>
      <patternFill patternType="solid">
        <fgColor theme="6" tint="0.39997558519241921"/>
        <bgColor indexed="64"/>
      </patternFill>
    </fill>
    <fill>
      <patternFill patternType="solid">
        <fgColor theme="0" tint="-0.14999847407452621"/>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165" fontId="8" fillId="0" borderId="0" applyFont="0" applyFill="0" applyBorder="0" applyAlignment="0" applyProtection="0"/>
    <xf numFmtId="9" fontId="8" fillId="0" borderId="0" applyFont="0" applyFill="0" applyBorder="0" applyAlignment="0" applyProtection="0"/>
    <xf numFmtId="0" fontId="6" fillId="0" borderId="0"/>
    <xf numFmtId="0" fontId="1" fillId="0" borderId="0"/>
    <xf numFmtId="41" fontId="1" fillId="0" borderId="0" applyFont="0" applyFill="0" applyBorder="0" applyAlignment="0" applyProtection="0"/>
  </cellStyleXfs>
  <cellXfs count="305">
    <xf numFmtId="0" fontId="0" fillId="0" borderId="0" xfId="0"/>
    <xf numFmtId="0" fontId="0" fillId="0" borderId="0" xfId="0" applyAlignment="1" applyProtection="1">
      <alignment vertical="center"/>
      <protection hidden="1"/>
    </xf>
    <xf numFmtId="0" fontId="2" fillId="0" borderId="0" xfId="0" applyFont="1" applyAlignment="1" applyProtection="1">
      <alignment vertical="center"/>
      <protection hidden="1"/>
    </xf>
    <xf numFmtId="171" fontId="6" fillId="0" borderId="20" xfId="0" applyNumberFormat="1" applyFont="1" applyBorder="1" applyAlignment="1" applyProtection="1">
      <alignment horizontal="center" vertical="center"/>
      <protection hidden="1"/>
    </xf>
    <xf numFmtId="171" fontId="6" fillId="0" borderId="22" xfId="0" applyNumberFormat="1" applyFont="1"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5" fillId="0" borderId="0" xfId="0" applyFont="1" applyBorder="1" applyAlignment="1" applyProtection="1">
      <alignment vertical="center"/>
      <protection hidden="1"/>
    </xf>
    <xf numFmtId="0" fontId="5" fillId="0" borderId="0" xfId="0" applyFont="1" applyBorder="1" applyAlignment="1" applyProtection="1">
      <alignment horizontal="left" vertical="center"/>
      <protection hidden="1"/>
    </xf>
    <xf numFmtId="0" fontId="5" fillId="0" borderId="0" xfId="0" applyFont="1" applyBorder="1" applyAlignment="1" applyProtection="1">
      <alignment vertical="center" wrapText="1"/>
      <protection hidden="1"/>
    </xf>
    <xf numFmtId="0" fontId="2" fillId="0" borderId="0" xfId="0" applyFont="1" applyBorder="1" applyAlignment="1" applyProtection="1">
      <alignment vertical="center"/>
      <protection hidden="1"/>
    </xf>
    <xf numFmtId="0" fontId="0" fillId="0" borderId="0" xfId="0" applyBorder="1" applyAlignment="1" applyProtection="1">
      <alignment vertical="center"/>
      <protection hidden="1"/>
    </xf>
    <xf numFmtId="0" fontId="2" fillId="0" borderId="0" xfId="0" applyFont="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horizontal="right" vertical="center"/>
      <protection hidden="1"/>
    </xf>
    <xf numFmtId="0" fontId="5" fillId="0" borderId="0" xfId="0" applyFont="1" applyAlignment="1" applyProtection="1">
      <alignment vertical="center"/>
      <protection hidden="1"/>
    </xf>
    <xf numFmtId="0" fontId="0" fillId="0" borderId="0" xfId="0" applyAlignment="1" applyProtection="1">
      <alignment horizontal="right" vertical="center"/>
      <protection hidden="1"/>
    </xf>
    <xf numFmtId="0" fontId="0" fillId="0" borderId="0" xfId="0" applyBorder="1" applyAlignment="1" applyProtection="1">
      <alignment vertical="center" wrapText="1"/>
      <protection hidden="1"/>
    </xf>
    <xf numFmtId="171" fontId="6" fillId="0" borderId="20" xfId="0" applyNumberFormat="1" applyFont="1" applyFill="1" applyBorder="1" applyAlignment="1" applyProtection="1">
      <alignment horizontal="center" vertical="center" wrapText="1"/>
      <protection hidden="1"/>
    </xf>
    <xf numFmtId="171" fontId="6" fillId="0" borderId="21" xfId="0" applyNumberFormat="1" applyFont="1" applyFill="1" applyBorder="1" applyAlignment="1" applyProtection="1">
      <alignment horizontal="center" vertical="center" wrapText="1"/>
      <protection hidden="1"/>
    </xf>
    <xf numFmtId="171" fontId="6" fillId="0" borderId="22" xfId="0" applyNumberFormat="1" applyFont="1" applyFill="1" applyBorder="1" applyAlignment="1" applyProtection="1">
      <alignment horizontal="center" vertical="center"/>
      <protection hidden="1"/>
    </xf>
    <xf numFmtId="0" fontId="5" fillId="0" borderId="0" xfId="0" applyFont="1" applyFill="1" applyBorder="1" applyAlignment="1" applyProtection="1">
      <alignment vertical="center"/>
      <protection hidden="1"/>
    </xf>
    <xf numFmtId="0" fontId="5" fillId="0" borderId="11" xfId="0" applyFont="1" applyFill="1" applyBorder="1" applyAlignment="1" applyProtection="1">
      <alignment horizontal="center" vertical="center" wrapText="1"/>
      <protection hidden="1"/>
    </xf>
    <xf numFmtId="170" fontId="6" fillId="0" borderId="0" xfId="0" quotePrefix="1" applyNumberFormat="1" applyFont="1" applyAlignment="1" applyProtection="1">
      <alignment horizontal="right" vertical="center" wrapText="1"/>
      <protection hidden="1"/>
    </xf>
    <xf numFmtId="43" fontId="5" fillId="0" borderId="0" xfId="0" applyNumberFormat="1" applyFont="1" applyFill="1" applyBorder="1" applyAlignment="1" applyProtection="1">
      <alignment vertical="center"/>
      <protection hidden="1"/>
    </xf>
    <xf numFmtId="0" fontId="0" fillId="0" borderId="0" xfId="0" applyProtection="1">
      <protection hidden="1"/>
    </xf>
    <xf numFmtId="0" fontId="0" fillId="0" borderId="0" xfId="1" applyNumberFormat="1" applyFont="1" applyAlignment="1" applyProtection="1">
      <alignment horizontal="center" vertical="center"/>
      <protection hidden="1"/>
    </xf>
    <xf numFmtId="167" fontId="0" fillId="0" borderId="0" xfId="1" applyNumberFormat="1" applyFont="1" applyAlignment="1" applyProtection="1">
      <alignment horizontal="center" vertical="center"/>
      <protection hidden="1"/>
    </xf>
    <xf numFmtId="0" fontId="0" fillId="0" borderId="0" xfId="1" applyNumberFormat="1" applyFont="1" applyAlignment="1" applyProtection="1">
      <alignment horizontal="left" vertical="center" indent="2"/>
      <protection hidden="1"/>
    </xf>
    <xf numFmtId="164" fontId="0" fillId="0" borderId="0" xfId="1" applyNumberFormat="1" applyFont="1" applyAlignment="1" applyProtection="1">
      <alignment vertical="center"/>
      <protection hidden="1"/>
    </xf>
    <xf numFmtId="164" fontId="0" fillId="0" borderId="0" xfId="0" applyNumberFormat="1" applyAlignment="1" applyProtection="1">
      <alignment vertical="center"/>
      <protection hidden="1"/>
    </xf>
    <xf numFmtId="0" fontId="0" fillId="0" borderId="0" xfId="0" applyAlignment="1" applyProtection="1">
      <alignment horizontal="center" vertical="center"/>
      <protection hidden="1"/>
    </xf>
    <xf numFmtId="0" fontId="0" fillId="0" borderId="0" xfId="0" applyFill="1" applyAlignment="1" applyProtection="1">
      <alignment horizontal="center" vertical="center"/>
      <protection hidden="1"/>
    </xf>
    <xf numFmtId="0" fontId="0" fillId="0" borderId="0" xfId="0" applyFill="1" applyAlignment="1" applyProtection="1">
      <alignment vertical="center"/>
      <protection hidden="1"/>
    </xf>
    <xf numFmtId="0" fontId="5" fillId="0" borderId="0" xfId="0" applyFont="1" applyFill="1" applyAlignment="1" applyProtection="1">
      <alignment vertical="center"/>
      <protection hidden="1"/>
    </xf>
    <xf numFmtId="0" fontId="5" fillId="0" borderId="0" xfId="0" applyFont="1" applyFill="1" applyAlignment="1" applyProtection="1">
      <alignment horizontal="left" vertical="center"/>
      <protection hidden="1"/>
    </xf>
    <xf numFmtId="2" fontId="5" fillId="3" borderId="36" xfId="0" applyNumberFormat="1" applyFont="1" applyFill="1" applyBorder="1" applyAlignment="1" applyProtection="1">
      <alignment vertical="center"/>
      <protection hidden="1"/>
    </xf>
    <xf numFmtId="0" fontId="0" fillId="0" borderId="0" xfId="0" applyAlignment="1" applyProtection="1">
      <alignment horizontal="left" vertical="center" wrapText="1"/>
      <protection hidden="1"/>
    </xf>
    <xf numFmtId="0" fontId="6" fillId="0" borderId="0" xfId="0" quotePrefix="1" applyFont="1" applyAlignment="1" applyProtection="1">
      <alignment horizontal="left" vertical="center" wrapText="1"/>
      <protection hidden="1"/>
    </xf>
    <xf numFmtId="0" fontId="0" fillId="0" borderId="0" xfId="0" applyBorder="1" applyAlignment="1" applyProtection="1">
      <alignment horizontal="center" vertical="center"/>
      <protection hidden="1"/>
    </xf>
    <xf numFmtId="171" fontId="6" fillId="0" borderId="20" xfId="0" applyNumberFormat="1" applyFont="1" applyFill="1" applyBorder="1" applyAlignment="1" applyProtection="1">
      <alignment horizontal="center" vertical="center"/>
      <protection hidden="1"/>
    </xf>
    <xf numFmtId="0" fontId="0" fillId="4" borderId="0" xfId="0" applyFill="1" applyAlignment="1" applyProtection="1">
      <alignment vertical="center"/>
      <protection hidden="1"/>
    </xf>
    <xf numFmtId="0" fontId="0" fillId="0" borderId="0" xfId="0" applyAlignment="1" applyProtection="1">
      <alignment vertical="center"/>
      <protection locked="0"/>
    </xf>
    <xf numFmtId="168" fontId="5" fillId="0" borderId="0" xfId="0" applyNumberFormat="1" applyFont="1" applyAlignment="1" applyProtection="1">
      <alignment vertical="center"/>
      <protection locked="0"/>
    </xf>
    <xf numFmtId="0" fontId="0" fillId="0" borderId="0" xfId="0" applyFill="1" applyAlignment="1" applyProtection="1">
      <alignment vertical="center"/>
      <protection locked="0"/>
    </xf>
    <xf numFmtId="0" fontId="6" fillId="0" borderId="33" xfId="0" quotePrefix="1" applyFont="1" applyFill="1" applyBorder="1" applyAlignment="1" applyProtection="1">
      <alignment horizontal="center" vertical="center" wrapText="1"/>
      <protection hidden="1"/>
    </xf>
    <xf numFmtId="0" fontId="6" fillId="0" borderId="33" xfId="0" applyFont="1" applyFill="1" applyBorder="1" applyAlignment="1" applyProtection="1">
      <alignment horizontal="center" vertical="center" wrapText="1"/>
      <protection hidden="1"/>
    </xf>
    <xf numFmtId="167" fontId="4" fillId="0" borderId="41" xfId="0" applyNumberFormat="1" applyFont="1" applyBorder="1" applyAlignment="1" applyProtection="1">
      <alignment horizontal="right" vertical="center" wrapText="1"/>
      <protection hidden="1"/>
    </xf>
    <xf numFmtId="9" fontId="10" fillId="0" borderId="0" xfId="2" applyFont="1" applyAlignment="1" applyProtection="1">
      <alignment vertical="center"/>
      <protection locked="0"/>
    </xf>
    <xf numFmtId="9" fontId="5" fillId="0" borderId="39" xfId="0" applyNumberFormat="1" applyFont="1" applyFill="1" applyBorder="1" applyAlignment="1" applyProtection="1">
      <alignment horizontal="right" vertical="center"/>
      <protection hidden="1"/>
    </xf>
    <xf numFmtId="0" fontId="0" fillId="0" borderId="0" xfId="0" applyBorder="1" applyAlignment="1" applyProtection="1">
      <alignment horizontal="center" vertical="center"/>
      <protection hidden="1"/>
    </xf>
    <xf numFmtId="0" fontId="6" fillId="0" borderId="0" xfId="0"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5" fillId="0" borderId="37" xfId="0" applyFont="1" applyFill="1" applyBorder="1" applyAlignment="1" applyProtection="1">
      <alignment horizontal="center" vertical="center" wrapText="1"/>
      <protection hidden="1"/>
    </xf>
    <xf numFmtId="0" fontId="5" fillId="0" borderId="26" xfId="0" applyFont="1" applyFill="1" applyBorder="1" applyAlignment="1" applyProtection="1">
      <alignment horizontal="center" vertical="center" wrapText="1"/>
      <protection hidden="1"/>
    </xf>
    <xf numFmtId="0" fontId="5" fillId="0" borderId="38" xfId="0" applyFont="1" applyFill="1" applyBorder="1" applyAlignment="1" applyProtection="1">
      <alignment horizontal="center" vertical="center" wrapText="1"/>
      <protection hidden="1"/>
    </xf>
    <xf numFmtId="0" fontId="6" fillId="0" borderId="32" xfId="0" applyFont="1" applyFill="1" applyBorder="1" applyAlignment="1" applyProtection="1">
      <alignment horizontal="center" vertical="center" wrapText="1"/>
      <protection hidden="1"/>
    </xf>
    <xf numFmtId="0" fontId="6" fillId="0" borderId="40" xfId="0" applyFont="1" applyFill="1" applyBorder="1" applyAlignment="1" applyProtection="1">
      <alignment horizontal="center" vertical="center" wrapText="1"/>
      <protection hidden="1"/>
    </xf>
    <xf numFmtId="172" fontId="5" fillId="0" borderId="0" xfId="0" quotePrefix="1" applyNumberFormat="1" applyFont="1" applyAlignment="1" applyProtection="1">
      <alignment horizontal="center" vertical="center" wrapText="1"/>
      <protection hidden="1"/>
    </xf>
    <xf numFmtId="0" fontId="5" fillId="4" borderId="0" xfId="3" applyFont="1" applyFill="1" applyBorder="1" applyAlignment="1">
      <alignment vertical="center"/>
    </xf>
    <xf numFmtId="0" fontId="5" fillId="0" borderId="41" xfId="3" applyFont="1" applyBorder="1" applyAlignment="1">
      <alignment horizontal="center" vertical="center"/>
    </xf>
    <xf numFmtId="0" fontId="5" fillId="0" borderId="48" xfId="3" applyFont="1" applyBorder="1" applyAlignment="1">
      <alignment horizontal="center" vertical="center"/>
    </xf>
    <xf numFmtId="0" fontId="6" fillId="0" borderId="0" xfId="3" applyAlignment="1">
      <alignment horizontal="center" vertical="center"/>
    </xf>
    <xf numFmtId="2" fontId="5" fillId="0" borderId="0" xfId="3" applyNumberFormat="1" applyFont="1" applyFill="1" applyBorder="1" applyAlignment="1" applyProtection="1">
      <alignment vertical="center"/>
      <protection hidden="1"/>
    </xf>
    <xf numFmtId="0" fontId="6" fillId="4" borderId="0" xfId="3" applyFill="1" applyAlignment="1">
      <alignment vertical="center"/>
    </xf>
    <xf numFmtId="0" fontId="6" fillId="0" borderId="0" xfId="3" applyAlignment="1">
      <alignment vertical="center"/>
    </xf>
    <xf numFmtId="2" fontId="6" fillId="0" borderId="19" xfId="3" applyNumberFormat="1" applyBorder="1" applyAlignment="1">
      <alignment vertical="center"/>
    </xf>
    <xf numFmtId="2" fontId="6" fillId="0" borderId="0" xfId="3" applyNumberFormat="1" applyBorder="1" applyAlignment="1">
      <alignment vertical="center"/>
    </xf>
    <xf numFmtId="0" fontId="6" fillId="0" borderId="0" xfId="3" applyBorder="1" applyAlignment="1">
      <alignment vertical="center"/>
    </xf>
    <xf numFmtId="0" fontId="6" fillId="0" borderId="0" xfId="3" applyAlignment="1">
      <alignment vertical="center" wrapText="1"/>
    </xf>
    <xf numFmtId="2" fontId="6" fillId="0" borderId="0" xfId="3" applyNumberFormat="1" applyAlignment="1">
      <alignment vertical="center"/>
    </xf>
    <xf numFmtId="0" fontId="6" fillId="0" borderId="0" xfId="0"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5" fillId="0" borderId="8" xfId="0" applyFont="1" applyBorder="1" applyAlignment="1" applyProtection="1">
      <alignment horizontal="center" vertical="center" wrapText="1"/>
      <protection hidden="1"/>
    </xf>
    <xf numFmtId="171" fontId="6" fillId="0" borderId="3" xfId="0" applyNumberFormat="1" applyFont="1" applyBorder="1" applyAlignment="1" applyProtection="1">
      <alignment horizontal="center" vertical="center" wrapText="1"/>
      <protection hidden="1"/>
    </xf>
    <xf numFmtId="2" fontId="6" fillId="0" borderId="51" xfId="3" applyNumberFormat="1" applyBorder="1" applyAlignment="1">
      <alignment vertical="center"/>
    </xf>
    <xf numFmtId="176" fontId="5" fillId="0" borderId="0" xfId="0" quotePrefix="1" applyNumberFormat="1" applyFont="1" applyAlignment="1" applyProtection="1">
      <alignment horizontal="right" vertical="center" wrapText="1"/>
      <protection hidden="1"/>
    </xf>
    <xf numFmtId="0" fontId="6" fillId="0" borderId="0" xfId="0" quotePrefix="1"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6" fillId="0" borderId="0" xfId="0" quotePrefix="1" applyFont="1" applyAlignment="1" applyProtection="1">
      <alignment horizontal="left" vertical="top" wrapText="1"/>
      <protection hidden="1"/>
    </xf>
    <xf numFmtId="0" fontId="4" fillId="0" borderId="0" xfId="0" quotePrefix="1" applyFont="1" applyFill="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0" fillId="0" borderId="0" xfId="0" quotePrefix="1" applyAlignment="1" applyProtection="1">
      <alignment horizontal="left" vertical="center" wrapText="1"/>
      <protection hidden="1"/>
    </xf>
    <xf numFmtId="0" fontId="6" fillId="0" borderId="0" xfId="0" quotePrefix="1"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4" fillId="0" borderId="0" xfId="0" quotePrefix="1" applyFont="1" applyFill="1" applyAlignment="1" applyProtection="1">
      <alignment horizontal="left" vertical="center" wrapText="1"/>
      <protection hidden="1"/>
    </xf>
    <xf numFmtId="0" fontId="6" fillId="0" borderId="53" xfId="0" applyFont="1" applyFill="1" applyBorder="1" applyAlignment="1" applyProtection="1">
      <alignment horizontal="center" vertical="center" wrapText="1"/>
      <protection hidden="1"/>
    </xf>
    <xf numFmtId="0" fontId="5" fillId="0" borderId="56" xfId="0" applyFont="1" applyFill="1" applyBorder="1" applyAlignment="1" applyProtection="1">
      <alignment horizontal="center" vertical="center" wrapText="1"/>
      <protection hidden="1"/>
    </xf>
    <xf numFmtId="0" fontId="5" fillId="0" borderId="18" xfId="0" applyFont="1" applyFill="1" applyBorder="1" applyAlignment="1" applyProtection="1">
      <alignment horizontal="center" vertical="center" wrapText="1"/>
      <protection hidden="1"/>
    </xf>
    <xf numFmtId="171" fontId="6" fillId="0" borderId="47" xfId="0" applyNumberFormat="1" applyFont="1" applyFill="1" applyBorder="1" applyAlignment="1" applyProtection="1">
      <alignment horizontal="center" vertical="center"/>
      <protection hidden="1"/>
    </xf>
    <xf numFmtId="171" fontId="6" fillId="0" borderId="21" xfId="0" applyNumberFormat="1" applyFont="1" applyFill="1" applyBorder="1" applyAlignment="1" applyProtection="1">
      <alignment horizontal="center" vertical="center"/>
      <protection hidden="1"/>
    </xf>
    <xf numFmtId="0" fontId="5" fillId="0" borderId="17" xfId="0" applyFont="1" applyFill="1" applyBorder="1" applyAlignment="1" applyProtection="1">
      <alignment horizontal="center" vertical="center" wrapText="1"/>
      <protection hidden="1"/>
    </xf>
    <xf numFmtId="0" fontId="6" fillId="0" borderId="0" xfId="0" applyFont="1" applyAlignment="1" applyProtection="1">
      <alignment vertical="center"/>
      <protection hidden="1"/>
    </xf>
    <xf numFmtId="0" fontId="5" fillId="0" borderId="2"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protection hidden="1"/>
    </xf>
    <xf numFmtId="0" fontId="5" fillId="0" borderId="11" xfId="0" applyFont="1" applyFill="1" applyBorder="1" applyAlignment="1" applyProtection="1">
      <alignment horizontal="center"/>
      <protection hidden="1"/>
    </xf>
    <xf numFmtId="176" fontId="5" fillId="0" borderId="54" xfId="0" applyNumberFormat="1" applyFont="1" applyFill="1" applyBorder="1" applyAlignment="1" applyProtection="1">
      <alignment horizontal="center" vertical="top"/>
      <protection hidden="1"/>
    </xf>
    <xf numFmtId="0" fontId="0" fillId="0" borderId="0" xfId="0" applyAlignment="1" applyProtection="1">
      <alignment horizontal="left" vertical="center" wrapText="1"/>
      <protection hidden="1"/>
    </xf>
    <xf numFmtId="0" fontId="6" fillId="0" borderId="0" xfId="0" quotePrefix="1" applyFont="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12" fillId="0" borderId="2" xfId="0" applyFont="1" applyBorder="1" applyAlignment="1" applyProtection="1">
      <alignment horizontal="left" vertical="center" wrapText="1" indent="15"/>
      <protection hidden="1"/>
    </xf>
    <xf numFmtId="0" fontId="5" fillId="0" borderId="5" xfId="0" quotePrefix="1" applyFont="1" applyBorder="1" applyAlignment="1" applyProtection="1">
      <alignment horizontal="left" vertical="center" wrapText="1"/>
      <protection locked="0"/>
    </xf>
    <xf numFmtId="0" fontId="5" fillId="0" borderId="8" xfId="0" quotePrefix="1" applyFont="1" applyBorder="1" applyAlignment="1" applyProtection="1">
      <alignment horizontal="left" vertical="center" wrapText="1"/>
      <protection locked="0"/>
    </xf>
    <xf numFmtId="0" fontId="5" fillId="0" borderId="36" xfId="0" applyFont="1" applyFill="1" applyBorder="1" applyAlignment="1" applyProtection="1">
      <alignment horizontal="center" vertical="center" wrapText="1"/>
      <protection hidden="1"/>
    </xf>
    <xf numFmtId="0" fontId="6" fillId="0" borderId="0" xfId="0" applyFont="1"/>
    <xf numFmtId="0" fontId="5"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5" fillId="0" borderId="0" xfId="0" applyFont="1" applyFill="1" applyAlignment="1" applyProtection="1">
      <alignment horizontal="center" vertical="center"/>
      <protection hidden="1"/>
    </xf>
    <xf numFmtId="0" fontId="5" fillId="0" borderId="0" xfId="0" applyFont="1" applyAlignment="1" applyProtection="1">
      <alignment horizontal="center" vertical="center" wrapText="1"/>
      <protection locked="0"/>
    </xf>
    <xf numFmtId="0" fontId="6" fillId="0" borderId="40" xfId="0" applyFont="1" applyFill="1" applyBorder="1" applyAlignment="1" applyProtection="1">
      <alignment vertical="center" wrapText="1"/>
      <protection hidden="1"/>
    </xf>
    <xf numFmtId="0" fontId="6" fillId="0" borderId="40" xfId="0" applyFont="1" applyFill="1" applyBorder="1" applyAlignment="1" applyProtection="1">
      <alignment horizontal="center" vertical="center"/>
      <protection hidden="1"/>
    </xf>
    <xf numFmtId="9" fontId="6" fillId="0" borderId="40" xfId="2" applyFont="1" applyFill="1" applyBorder="1" applyAlignment="1" applyProtection="1">
      <alignment horizontal="center" vertical="center"/>
      <protection hidden="1"/>
    </xf>
    <xf numFmtId="4" fontId="6" fillId="0" borderId="40" xfId="0" applyNumberFormat="1" applyFont="1" applyFill="1" applyBorder="1" applyAlignment="1" applyProtection="1">
      <alignment horizontal="center" vertical="center"/>
      <protection hidden="1"/>
    </xf>
    <xf numFmtId="0" fontId="5" fillId="5" borderId="40" xfId="0" applyFont="1" applyFill="1" applyBorder="1" applyAlignment="1" applyProtection="1">
      <alignment horizontal="center" vertical="center" wrapText="1"/>
      <protection locked="0"/>
    </xf>
    <xf numFmtId="169" fontId="5" fillId="5" borderId="40" xfId="0" applyNumberFormat="1" applyFont="1" applyFill="1" applyBorder="1" applyAlignment="1" applyProtection="1">
      <alignment horizontal="center" vertical="center" wrapText="1"/>
      <protection locked="0"/>
    </xf>
    <xf numFmtId="4" fontId="6" fillId="5" borderId="40" xfId="0" applyNumberFormat="1" applyFont="1" applyFill="1" applyBorder="1" applyAlignment="1" applyProtection="1">
      <alignment horizontal="center" vertical="center"/>
      <protection hidden="1"/>
    </xf>
    <xf numFmtId="4" fontId="5" fillId="5" borderId="40" xfId="0" applyNumberFormat="1" applyFont="1" applyFill="1" applyBorder="1" applyAlignment="1" applyProtection="1">
      <alignment horizontal="center" vertical="center"/>
      <protection hidden="1"/>
    </xf>
    <xf numFmtId="0" fontId="5" fillId="5" borderId="40" xfId="0" applyFont="1" applyFill="1" applyBorder="1" applyAlignment="1" applyProtection="1">
      <alignment horizontal="center" vertical="center"/>
      <protection hidden="1"/>
    </xf>
    <xf numFmtId="0" fontId="0" fillId="5" borderId="57" xfId="0" applyFill="1" applyBorder="1" applyAlignment="1" applyProtection="1">
      <alignment horizontal="center" vertical="center"/>
      <protection hidden="1"/>
    </xf>
    <xf numFmtId="0" fontId="5" fillId="5" borderId="58" xfId="0" applyFont="1" applyFill="1" applyBorder="1" applyAlignment="1" applyProtection="1">
      <alignment vertical="center"/>
      <protection hidden="1"/>
    </xf>
    <xf numFmtId="43" fontId="5" fillId="5" borderId="58" xfId="0" applyNumberFormat="1" applyFont="1" applyFill="1" applyBorder="1" applyAlignment="1" applyProtection="1">
      <alignment vertical="center"/>
      <protection hidden="1"/>
    </xf>
    <xf numFmtId="0" fontId="0" fillId="5" borderId="58" xfId="0" applyFill="1" applyBorder="1" applyAlignment="1" applyProtection="1">
      <alignment vertical="center"/>
      <protection hidden="1"/>
    </xf>
    <xf numFmtId="0" fontId="0" fillId="5" borderId="58" xfId="0" applyFill="1" applyBorder="1" applyAlignment="1" applyProtection="1">
      <alignment horizontal="center" vertical="center"/>
      <protection hidden="1"/>
    </xf>
    <xf numFmtId="4" fontId="0" fillId="5" borderId="53" xfId="0" applyNumberFormat="1" applyFill="1" applyBorder="1" applyAlignment="1" applyProtection="1">
      <alignment horizontal="center" vertical="center"/>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protection hidden="1"/>
    </xf>
    <xf numFmtId="9" fontId="5" fillId="0" borderId="40" xfId="2" applyFont="1" applyFill="1" applyBorder="1" applyAlignment="1" applyProtection="1">
      <alignment horizontal="center" vertical="center" wrapText="1"/>
      <protection locked="0"/>
    </xf>
    <xf numFmtId="0" fontId="5" fillId="5" borderId="40" xfId="0" applyFont="1" applyFill="1" applyBorder="1" applyAlignment="1" applyProtection="1">
      <alignment horizontal="center" vertical="center" wrapText="1"/>
      <protection hidden="1"/>
    </xf>
    <xf numFmtId="0" fontId="5" fillId="5" borderId="26" xfId="0" applyFont="1" applyFill="1" applyBorder="1" applyAlignment="1" applyProtection="1">
      <alignment horizontal="center" vertical="center"/>
      <protection hidden="1"/>
    </xf>
    <xf numFmtId="168" fontId="5" fillId="0" borderId="0" xfId="1" applyNumberFormat="1" applyFont="1" applyAlignment="1" applyProtection="1">
      <alignment horizontal="center" vertical="center"/>
      <protection hidden="1"/>
    </xf>
    <xf numFmtId="0" fontId="6" fillId="0" borderId="0" xfId="0" quotePrefix="1" applyFont="1" applyAlignment="1" applyProtection="1">
      <alignment horizontal="left" vertical="center" wrapText="1"/>
      <protection hidden="1"/>
    </xf>
    <xf numFmtId="0" fontId="0" fillId="0" borderId="0" xfId="0" applyAlignment="1" applyProtection="1">
      <alignment horizontal="left" vertical="center" wrapText="1"/>
      <protection hidden="1"/>
    </xf>
    <xf numFmtId="0" fontId="4" fillId="2" borderId="12" xfId="0" applyFont="1" applyFill="1" applyBorder="1" applyAlignment="1" applyProtection="1">
      <alignment horizontal="center" vertical="center"/>
      <protection hidden="1"/>
    </xf>
    <xf numFmtId="0" fontId="4" fillId="2" borderId="14" xfId="0" applyFont="1" applyFill="1" applyBorder="1" applyAlignment="1" applyProtection="1">
      <alignment horizontal="center" vertical="center"/>
      <protection hidden="1"/>
    </xf>
    <xf numFmtId="0" fontId="5" fillId="0" borderId="1" xfId="0" applyFont="1" applyFill="1" applyBorder="1" applyAlignment="1" applyProtection="1">
      <alignment horizontal="center" vertical="center" wrapText="1"/>
      <protection hidden="1"/>
    </xf>
    <xf numFmtId="0" fontId="5" fillId="0" borderId="3" xfId="0" applyFont="1" applyFill="1" applyBorder="1" applyAlignment="1" applyProtection="1">
      <alignment horizontal="center" vertical="center" wrapText="1"/>
      <protection hidden="1"/>
    </xf>
    <xf numFmtId="0" fontId="5" fillId="0" borderId="46" xfId="0" applyFont="1" applyFill="1" applyBorder="1" applyAlignment="1" applyProtection="1">
      <alignment horizontal="center" vertical="center" wrapText="1"/>
      <protection hidden="1"/>
    </xf>
    <xf numFmtId="0" fontId="5" fillId="0" borderId="16" xfId="0" applyFont="1" applyFill="1" applyBorder="1" applyAlignment="1" applyProtection="1">
      <alignment horizontal="center" vertical="center" wrapText="1"/>
      <protection hidden="1"/>
    </xf>
    <xf numFmtId="0" fontId="6" fillId="0" borderId="1" xfId="0" applyFont="1" applyFill="1" applyBorder="1" applyAlignment="1" applyProtection="1">
      <alignment horizontal="justify" vertical="center" wrapText="1"/>
      <protection hidden="1"/>
    </xf>
    <xf numFmtId="0" fontId="6" fillId="0" borderId="2" xfId="0" applyFont="1" applyFill="1" applyBorder="1" applyAlignment="1" applyProtection="1">
      <alignment horizontal="justify" vertical="center" wrapText="1"/>
      <protection hidden="1"/>
    </xf>
    <xf numFmtId="0" fontId="6" fillId="0" borderId="3" xfId="0" applyFont="1" applyFill="1" applyBorder="1" applyAlignment="1" applyProtection="1">
      <alignment horizontal="justify" vertical="center" wrapText="1"/>
      <protection hidden="1"/>
    </xf>
    <xf numFmtId="0" fontId="6" fillId="0" borderId="4" xfId="0" applyFont="1" applyFill="1" applyBorder="1" applyAlignment="1" applyProtection="1">
      <alignment horizontal="justify" vertical="center" wrapText="1"/>
      <protection hidden="1"/>
    </xf>
    <xf numFmtId="0" fontId="6" fillId="0" borderId="0" xfId="0" applyFont="1" applyFill="1" applyBorder="1" applyAlignment="1" applyProtection="1">
      <alignment horizontal="justify" vertical="center" wrapText="1"/>
      <protection hidden="1"/>
    </xf>
    <xf numFmtId="0" fontId="6" fillId="0" borderId="5" xfId="0" applyFont="1" applyFill="1" applyBorder="1" applyAlignment="1" applyProtection="1">
      <alignment horizontal="justify" vertical="center" wrapText="1"/>
      <protection hidden="1"/>
    </xf>
    <xf numFmtId="0" fontId="6" fillId="0" borderId="34" xfId="0" applyFont="1" applyFill="1" applyBorder="1" applyAlignment="1" applyProtection="1">
      <alignment horizontal="justify" vertical="center" wrapText="1"/>
      <protection hidden="1"/>
    </xf>
    <xf numFmtId="0" fontId="6" fillId="0" borderId="30" xfId="0" applyFont="1" applyFill="1" applyBorder="1" applyAlignment="1" applyProtection="1">
      <alignment horizontal="justify" vertical="center" wrapText="1"/>
      <protection hidden="1"/>
    </xf>
    <xf numFmtId="0" fontId="6" fillId="0" borderId="35" xfId="0" applyFont="1" applyFill="1" applyBorder="1" applyAlignment="1" applyProtection="1">
      <alignment horizontal="justify" vertical="center" wrapText="1"/>
      <protection hidden="1"/>
    </xf>
    <xf numFmtId="0" fontId="7" fillId="0" borderId="11" xfId="0" applyFont="1" applyFill="1" applyBorder="1" applyAlignment="1" applyProtection="1">
      <alignment horizontal="center" vertical="center" wrapText="1"/>
      <protection hidden="1"/>
    </xf>
    <xf numFmtId="0" fontId="7" fillId="0" borderId="15" xfId="0" applyFont="1" applyFill="1" applyBorder="1" applyAlignment="1" applyProtection="1">
      <alignment horizontal="center" vertical="center" wrapText="1"/>
      <protection hidden="1"/>
    </xf>
    <xf numFmtId="0" fontId="7" fillId="0" borderId="54"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center" vertical="center" wrapText="1"/>
      <protection hidden="1"/>
    </xf>
    <xf numFmtId="0" fontId="7" fillId="0" borderId="3" xfId="0" applyFont="1" applyFill="1" applyBorder="1" applyAlignment="1" applyProtection="1">
      <alignment horizontal="center" vertical="center" wrapText="1"/>
      <protection hidden="1"/>
    </xf>
    <xf numFmtId="0" fontId="7" fillId="0" borderId="34" xfId="0" applyFont="1" applyFill="1" applyBorder="1" applyAlignment="1" applyProtection="1">
      <alignment horizontal="center" vertical="center" wrapText="1"/>
      <protection hidden="1"/>
    </xf>
    <xf numFmtId="0" fontId="7" fillId="0" borderId="35" xfId="0" applyFont="1" applyFill="1" applyBorder="1" applyAlignment="1" applyProtection="1">
      <alignment horizontal="center" vertical="center" wrapText="1"/>
      <protection hidden="1"/>
    </xf>
    <xf numFmtId="0" fontId="6" fillId="0" borderId="49" xfId="0" applyFont="1" applyFill="1" applyBorder="1" applyAlignment="1" applyProtection="1">
      <alignment horizontal="justify" vertical="center" wrapText="1"/>
      <protection hidden="1"/>
    </xf>
    <xf numFmtId="0" fontId="6" fillId="0" borderId="47" xfId="0" applyFont="1" applyFill="1" applyBorder="1" applyAlignment="1" applyProtection="1">
      <alignment horizontal="justify" vertical="center" wrapText="1"/>
      <protection hidden="1"/>
    </xf>
    <xf numFmtId="0" fontId="6" fillId="0" borderId="44" xfId="0" applyFont="1" applyFill="1" applyBorder="1" applyAlignment="1" applyProtection="1">
      <alignment horizontal="justify" vertical="center" wrapText="1"/>
      <protection hidden="1"/>
    </xf>
    <xf numFmtId="0" fontId="6" fillId="0" borderId="45" xfId="0" applyFont="1" applyFill="1" applyBorder="1" applyAlignment="1" applyProtection="1">
      <alignment horizontal="justify" vertical="center" wrapText="1"/>
      <protection hidden="1"/>
    </xf>
    <xf numFmtId="174" fontId="6" fillId="0" borderId="15" xfId="0" applyNumberFormat="1" applyFont="1" applyFill="1" applyBorder="1" applyAlignment="1" applyProtection="1">
      <alignment horizontal="center" vertical="center" wrapText="1"/>
      <protection locked="0"/>
    </xf>
    <xf numFmtId="174" fontId="6" fillId="0" borderId="16" xfId="0" applyNumberFormat="1" applyFont="1" applyFill="1" applyBorder="1" applyAlignment="1" applyProtection="1">
      <alignment horizontal="center" vertical="center" wrapText="1"/>
      <protection locked="0"/>
    </xf>
    <xf numFmtId="173" fontId="4" fillId="0" borderId="4" xfId="0" quotePrefix="1" applyNumberFormat="1" applyFont="1" applyFill="1" applyBorder="1" applyAlignment="1" applyProtection="1">
      <alignment horizontal="center" vertical="center"/>
      <protection hidden="1"/>
    </xf>
    <xf numFmtId="173" fontId="4" fillId="0" borderId="5" xfId="0" quotePrefix="1" applyNumberFormat="1" applyFont="1" applyFill="1" applyBorder="1" applyAlignment="1" applyProtection="1">
      <alignment horizontal="center" vertical="center"/>
      <protection hidden="1"/>
    </xf>
    <xf numFmtId="173" fontId="4" fillId="0" borderId="6" xfId="0" quotePrefix="1" applyNumberFormat="1" applyFont="1" applyFill="1" applyBorder="1" applyAlignment="1" applyProtection="1">
      <alignment horizontal="center" vertical="center"/>
      <protection hidden="1"/>
    </xf>
    <xf numFmtId="173" fontId="4" fillId="0" borderId="8" xfId="0" quotePrefix="1" applyNumberFormat="1" applyFont="1" applyFill="1" applyBorder="1" applyAlignment="1" applyProtection="1">
      <alignment horizontal="center" vertical="center"/>
      <protection hidden="1"/>
    </xf>
    <xf numFmtId="0" fontId="5" fillId="0" borderId="4"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0" fontId="5" fillId="0" borderId="5" xfId="0" applyFont="1" applyFill="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7" xfId="0" applyFont="1" applyFill="1" applyBorder="1" applyAlignment="1" applyProtection="1">
      <alignment horizontal="center" vertical="center" wrapText="1"/>
      <protection hidden="1"/>
    </xf>
    <xf numFmtId="0" fontId="5" fillId="0" borderId="8" xfId="0" applyFont="1" applyFill="1" applyBorder="1" applyAlignment="1" applyProtection="1">
      <alignment horizontal="center" vertical="center" wrapText="1"/>
      <protection hidden="1"/>
    </xf>
    <xf numFmtId="0" fontId="7" fillId="0" borderId="2" xfId="0" applyFont="1" applyFill="1" applyBorder="1" applyAlignment="1" applyProtection="1">
      <alignment horizontal="center" vertical="center" wrapText="1"/>
      <protection hidden="1"/>
    </xf>
    <xf numFmtId="0" fontId="7" fillId="0" borderId="4" xfId="0" applyFont="1" applyFill="1" applyBorder="1" applyAlignment="1" applyProtection="1">
      <alignment horizontal="center" vertical="center" wrapText="1"/>
      <protection hidden="1"/>
    </xf>
    <xf numFmtId="0" fontId="7" fillId="0" borderId="0" xfId="0" applyFont="1" applyFill="1" applyBorder="1" applyAlignment="1" applyProtection="1">
      <alignment horizontal="center" vertical="center" wrapText="1"/>
      <protection hidden="1"/>
    </xf>
    <xf numFmtId="0" fontId="7" fillId="0" borderId="5" xfId="0" applyFont="1" applyFill="1" applyBorder="1" applyAlignment="1" applyProtection="1">
      <alignment horizontal="center" vertical="center" wrapText="1"/>
      <protection hidden="1"/>
    </xf>
    <xf numFmtId="0" fontId="7" fillId="0" borderId="30" xfId="0" applyFont="1" applyFill="1" applyBorder="1" applyAlignment="1" applyProtection="1">
      <alignment horizontal="center" vertical="center" wrapText="1"/>
      <protection hidden="1"/>
    </xf>
    <xf numFmtId="0" fontId="5" fillId="0" borderId="38" xfId="0" applyFont="1" applyBorder="1" applyAlignment="1" applyProtection="1">
      <alignment horizontal="center" vertical="center" wrapText="1"/>
      <protection hidden="1"/>
    </xf>
    <xf numFmtId="0" fontId="5" fillId="0" borderId="29" xfId="0" applyFont="1" applyBorder="1" applyAlignment="1" applyProtection="1">
      <alignment horizontal="center" vertical="center" wrapText="1"/>
      <protection hidden="1"/>
    </xf>
    <xf numFmtId="0" fontId="5" fillId="0" borderId="37" xfId="0" applyFont="1" applyBorder="1" applyAlignment="1" applyProtection="1">
      <alignment horizontal="center" vertical="center" wrapText="1"/>
      <protection hidden="1"/>
    </xf>
    <xf numFmtId="0" fontId="5" fillId="0" borderId="27" xfId="0" applyFont="1" applyBorder="1" applyAlignment="1" applyProtection="1">
      <alignment horizontal="center" vertical="center" wrapText="1"/>
      <protection hidden="1"/>
    </xf>
    <xf numFmtId="0" fontId="9" fillId="0" borderId="38" xfId="0" applyFont="1" applyFill="1" applyBorder="1" applyAlignment="1" applyProtection="1">
      <alignment horizontal="center" vertical="center"/>
      <protection hidden="1"/>
    </xf>
    <xf numFmtId="0" fontId="9" fillId="0" borderId="25" xfId="0" applyFont="1" applyFill="1" applyBorder="1" applyAlignment="1" applyProtection="1">
      <alignment horizontal="center" vertical="center"/>
      <protection hidden="1"/>
    </xf>
    <xf numFmtId="0" fontId="9" fillId="0" borderId="37" xfId="0" applyFont="1" applyFill="1" applyBorder="1" applyAlignment="1" applyProtection="1">
      <alignment horizontal="center" vertical="center"/>
      <protection hidden="1"/>
    </xf>
    <xf numFmtId="0" fontId="9" fillId="0" borderId="23" xfId="0" applyFont="1" applyFill="1" applyBorder="1" applyAlignment="1" applyProtection="1">
      <alignment horizontal="center" vertical="center"/>
      <protection hidden="1"/>
    </xf>
    <xf numFmtId="174" fontId="6" fillId="0" borderId="24" xfId="0" applyNumberFormat="1" applyFont="1" applyFill="1" applyBorder="1" applyAlignment="1" applyProtection="1">
      <alignment horizontal="center" vertical="center"/>
      <protection locked="0"/>
    </xf>
    <xf numFmtId="174" fontId="6" fillId="0" borderId="28" xfId="0" applyNumberFormat="1" applyFont="1" applyFill="1" applyBorder="1" applyAlignment="1" applyProtection="1">
      <alignment horizontal="center" vertical="center"/>
      <protection locked="0"/>
    </xf>
    <xf numFmtId="0" fontId="5" fillId="0" borderId="31" xfId="0" applyFont="1" applyBorder="1" applyAlignment="1" applyProtection="1">
      <alignment horizontal="left" vertical="center"/>
      <protection hidden="1"/>
    </xf>
    <xf numFmtId="0" fontId="5" fillId="0" borderId="11" xfId="0" applyFont="1" applyBorder="1" applyAlignment="1" applyProtection="1">
      <alignment horizontal="center" vertical="center" textRotation="90" wrapText="1"/>
      <protection hidden="1"/>
    </xf>
    <xf numFmtId="0" fontId="5" fillId="0" borderId="15" xfId="0" applyFont="1" applyBorder="1" applyAlignment="1" applyProtection="1">
      <alignment horizontal="center" vertical="center" textRotation="90" wrapText="1"/>
      <protection hidden="1"/>
    </xf>
    <xf numFmtId="0" fontId="5" fillId="0" borderId="16" xfId="0" applyFont="1" applyBorder="1" applyAlignment="1" applyProtection="1">
      <alignment horizontal="center" vertical="center" textRotation="90" wrapText="1"/>
      <protection hidden="1"/>
    </xf>
    <xf numFmtId="0" fontId="5" fillId="0" borderId="11" xfId="0" applyFont="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6" xfId="0" applyFont="1" applyBorder="1" applyAlignment="1" applyProtection="1">
      <alignment horizontal="center" vertical="center" wrapText="1"/>
      <protection hidden="1"/>
    </xf>
    <xf numFmtId="171" fontId="4" fillId="0" borderId="11" xfId="0" applyNumberFormat="1" applyFont="1" applyBorder="1" applyAlignment="1" applyProtection="1">
      <alignment horizontal="center" vertical="center"/>
      <protection hidden="1"/>
    </xf>
    <xf numFmtId="0" fontId="4" fillId="0" borderId="15" xfId="0" applyFont="1" applyBorder="1" applyAlignment="1" applyProtection="1">
      <alignment horizontal="center" vertical="center"/>
      <protection hidden="1"/>
    </xf>
    <xf numFmtId="0" fontId="4" fillId="0" borderId="16" xfId="0" applyFont="1" applyBorder="1" applyAlignment="1" applyProtection="1">
      <alignment horizontal="center" vertical="center"/>
      <protection hidden="1"/>
    </xf>
    <xf numFmtId="0" fontId="9" fillId="0" borderId="40" xfId="0" applyFont="1" applyFill="1" applyBorder="1" applyAlignment="1" applyProtection="1">
      <alignment horizontal="center" vertical="center"/>
      <protection hidden="1"/>
    </xf>
    <xf numFmtId="0" fontId="9" fillId="0" borderId="26" xfId="0" applyFont="1" applyFill="1" applyBorder="1" applyAlignment="1" applyProtection="1">
      <alignment horizontal="center" vertical="center"/>
      <protection hidden="1"/>
    </xf>
    <xf numFmtId="0" fontId="9" fillId="0" borderId="33" xfId="0" applyFont="1" applyFill="1" applyBorder="1" applyAlignment="1" applyProtection="1">
      <alignment horizontal="center" vertical="center"/>
      <protection hidden="1"/>
    </xf>
    <xf numFmtId="0" fontId="5" fillId="0" borderId="1"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wrapText="1"/>
      <protection hidden="1"/>
    </xf>
    <xf numFmtId="0" fontId="5" fillId="0" borderId="4" xfId="0" applyFont="1" applyBorder="1" applyAlignment="1" applyProtection="1">
      <alignment horizontal="center" vertical="center" wrapText="1"/>
      <protection hidden="1"/>
    </xf>
    <xf numFmtId="0" fontId="5" fillId="0" borderId="5" xfId="0" applyFont="1" applyBorder="1" applyAlignment="1" applyProtection="1">
      <alignment horizontal="center" vertical="center" wrapText="1"/>
      <protection hidden="1"/>
    </xf>
    <xf numFmtId="0" fontId="5" fillId="0" borderId="34" xfId="0" applyFont="1" applyBorder="1" applyAlignment="1" applyProtection="1">
      <alignment horizontal="center" vertical="center" wrapText="1"/>
      <protection hidden="1"/>
    </xf>
    <xf numFmtId="0" fontId="5" fillId="0" borderId="35" xfId="0" applyFont="1" applyBorder="1" applyAlignment="1" applyProtection="1">
      <alignment horizontal="center" vertical="center" wrapText="1"/>
      <protection hidden="1"/>
    </xf>
    <xf numFmtId="0" fontId="5" fillId="0" borderId="11" xfId="0" quotePrefix="1"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174" fontId="6" fillId="0" borderId="25" xfId="0" applyNumberFormat="1" applyFont="1" applyFill="1" applyBorder="1" applyAlignment="1" applyProtection="1">
      <alignment horizontal="center" vertical="center"/>
      <protection locked="0"/>
    </xf>
    <xf numFmtId="174" fontId="6" fillId="0" borderId="29" xfId="0" applyNumberFormat="1" applyFont="1" applyFill="1" applyBorder="1" applyAlignment="1" applyProtection="1">
      <alignment horizontal="center" vertical="center"/>
      <protection locked="0"/>
    </xf>
    <xf numFmtId="0" fontId="5" fillId="0" borderId="1" xfId="0" quotePrefix="1" applyFont="1" applyBorder="1" applyAlignment="1" applyProtection="1">
      <alignment horizontal="left" vertical="center" wrapText="1"/>
      <protection locked="0"/>
    </xf>
    <xf numFmtId="0" fontId="5" fillId="0" borderId="3" xfId="0" quotePrefix="1" applyFont="1" applyBorder="1" applyAlignment="1" applyProtection="1">
      <alignment horizontal="left" vertical="center" wrapText="1"/>
      <protection locked="0"/>
    </xf>
    <xf numFmtId="0" fontId="5" fillId="0" borderId="4" xfId="0" quotePrefix="1" applyFont="1" applyBorder="1" applyAlignment="1" applyProtection="1">
      <alignment horizontal="left" vertical="center" wrapText="1"/>
      <protection locked="0"/>
    </xf>
    <xf numFmtId="0" fontId="5" fillId="0" borderId="5" xfId="0" quotePrefix="1" applyFont="1" applyBorder="1" applyAlignment="1" applyProtection="1">
      <alignment horizontal="left" vertical="center" wrapText="1"/>
      <protection locked="0"/>
    </xf>
    <xf numFmtId="0" fontId="5" fillId="0" borderId="6" xfId="0" quotePrefix="1" applyFont="1" applyBorder="1" applyAlignment="1" applyProtection="1">
      <alignment horizontal="left" vertical="center" wrapText="1"/>
      <protection locked="0"/>
    </xf>
    <xf numFmtId="0" fontId="5" fillId="0" borderId="8" xfId="0" quotePrefix="1" applyFont="1" applyBorder="1" applyAlignment="1" applyProtection="1">
      <alignment horizontal="left" vertical="center" wrapText="1"/>
      <protection locked="0"/>
    </xf>
    <xf numFmtId="175" fontId="5" fillId="0" borderId="44" xfId="0" applyNumberFormat="1" applyFont="1" applyFill="1" applyBorder="1" applyAlignment="1" applyProtection="1">
      <alignment horizontal="center" vertical="center"/>
      <protection hidden="1"/>
    </xf>
    <xf numFmtId="175" fontId="5" fillId="0" borderId="45" xfId="0" applyNumberFormat="1" applyFont="1" applyFill="1" applyBorder="1" applyAlignment="1" applyProtection="1">
      <alignment horizontal="center" vertical="center"/>
      <protection hidden="1"/>
    </xf>
    <xf numFmtId="174" fontId="6" fillId="0" borderId="23" xfId="0" applyNumberFormat="1" applyFont="1" applyFill="1" applyBorder="1" applyAlignment="1" applyProtection="1">
      <alignment horizontal="center" vertical="center"/>
      <protection locked="0"/>
    </xf>
    <xf numFmtId="174" fontId="6" fillId="0" borderId="27" xfId="0" applyNumberFormat="1" applyFont="1" applyFill="1" applyBorder="1" applyAlignment="1" applyProtection="1">
      <alignment horizontal="center" vertical="center"/>
      <protection locked="0"/>
    </xf>
    <xf numFmtId="0" fontId="4" fillId="0" borderId="12" xfId="0" applyFont="1" applyFill="1" applyBorder="1" applyAlignment="1" applyProtection="1">
      <alignment horizontal="center" vertical="center" wrapText="1"/>
      <protection hidden="1"/>
    </xf>
    <xf numFmtId="0" fontId="4" fillId="0" borderId="13" xfId="0" applyFont="1" applyFill="1" applyBorder="1" applyAlignment="1" applyProtection="1">
      <alignment horizontal="center" vertical="center" wrapText="1"/>
      <protection hidden="1"/>
    </xf>
    <xf numFmtId="0" fontId="4" fillId="0" borderId="14" xfId="0" applyFont="1" applyFill="1" applyBorder="1" applyAlignment="1" applyProtection="1">
      <alignment horizontal="center" vertical="center" wrapText="1"/>
      <protection hidden="1"/>
    </xf>
    <xf numFmtId="0" fontId="7" fillId="0" borderId="16" xfId="0" applyFont="1" applyFill="1" applyBorder="1" applyAlignment="1" applyProtection="1">
      <alignment horizontal="center" vertical="center" wrapText="1"/>
      <protection hidden="1"/>
    </xf>
    <xf numFmtId="171" fontId="4" fillId="0" borderId="9" xfId="0" applyNumberFormat="1" applyFont="1" applyFill="1" applyBorder="1" applyAlignment="1" applyProtection="1">
      <alignment horizontal="center" vertical="center" wrapText="1"/>
      <protection hidden="1"/>
    </xf>
    <xf numFmtId="171" fontId="4" fillId="0" borderId="10" xfId="0" applyNumberFormat="1"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protection hidden="1"/>
    </xf>
    <xf numFmtId="0" fontId="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protection hidden="1"/>
    </xf>
    <xf numFmtId="0" fontId="3" fillId="0" borderId="19" xfId="0" applyFont="1" applyBorder="1" applyAlignment="1" applyProtection="1">
      <alignment horizontal="right" vertical="center"/>
      <protection hidden="1"/>
    </xf>
    <xf numFmtId="0" fontId="3" fillId="0" borderId="50" xfId="0" applyFont="1" applyBorder="1" applyAlignment="1" applyProtection="1">
      <alignment horizontal="right" vertical="center" wrapText="1"/>
      <protection hidden="1"/>
    </xf>
    <xf numFmtId="0" fontId="3" fillId="0" borderId="51" xfId="0" applyFont="1" applyBorder="1" applyAlignment="1" applyProtection="1">
      <alignment horizontal="right" vertical="top" wrapText="1"/>
      <protection hidden="1"/>
    </xf>
    <xf numFmtId="0" fontId="3" fillId="0" borderId="46" xfId="0" quotePrefix="1" applyFont="1" applyBorder="1" applyAlignment="1" applyProtection="1">
      <alignment horizontal="left" vertical="center" wrapText="1"/>
      <protection locked="0"/>
    </xf>
    <xf numFmtId="0" fontId="3" fillId="0" borderId="46" xfId="0" applyFont="1" applyBorder="1" applyAlignment="1" applyProtection="1">
      <alignment horizontal="left" vertical="center" wrapText="1"/>
      <protection locked="0"/>
    </xf>
    <xf numFmtId="0" fontId="3" fillId="0" borderId="54" xfId="0" applyFont="1" applyBorder="1" applyAlignment="1" applyProtection="1">
      <alignment horizontal="left" vertical="center" wrapText="1"/>
      <protection locked="0"/>
    </xf>
    <xf numFmtId="0" fontId="3" fillId="0" borderId="19" xfId="0" applyFont="1" applyBorder="1" applyAlignment="1" applyProtection="1">
      <alignment horizontal="left" vertical="center"/>
      <protection locked="0"/>
    </xf>
    <xf numFmtId="166" fontId="11" fillId="0" borderId="50" xfId="0" applyNumberFormat="1" applyFont="1" applyBorder="1" applyAlignment="1" applyProtection="1">
      <alignment horizontal="left" vertical="center" wrapText="1"/>
      <protection locked="0"/>
    </xf>
    <xf numFmtId="0" fontId="12" fillId="0" borderId="1" xfId="0" applyFont="1" applyBorder="1" applyAlignment="1" applyProtection="1">
      <alignment horizontal="left" vertical="center" wrapText="1" indent="15"/>
      <protection hidden="1"/>
    </xf>
    <xf numFmtId="0" fontId="12" fillId="0" borderId="2" xfId="0" applyFont="1" applyBorder="1" applyAlignment="1" applyProtection="1">
      <alignment horizontal="left" vertical="center" wrapText="1" indent="15"/>
      <protection hidden="1"/>
    </xf>
    <xf numFmtId="0" fontId="12" fillId="0" borderId="3" xfId="0" applyFont="1" applyBorder="1" applyAlignment="1" applyProtection="1">
      <alignment horizontal="left" vertical="center" wrapText="1" indent="15"/>
      <protection hidden="1"/>
    </xf>
    <xf numFmtId="0" fontId="12" fillId="0" borderId="4" xfId="0" applyFont="1" applyBorder="1" applyAlignment="1" applyProtection="1">
      <alignment horizontal="left" vertical="center" wrapText="1" indent="15"/>
      <protection hidden="1"/>
    </xf>
    <xf numFmtId="0" fontId="12" fillId="0" borderId="0" xfId="0" applyFont="1" applyBorder="1" applyAlignment="1" applyProtection="1">
      <alignment horizontal="left" vertical="center" wrapText="1" indent="15"/>
      <protection hidden="1"/>
    </xf>
    <xf numFmtId="0" fontId="12" fillId="0" borderId="5" xfId="0" applyFont="1" applyBorder="1" applyAlignment="1" applyProtection="1">
      <alignment horizontal="left" vertical="center" wrapText="1" indent="15"/>
      <protection hidden="1"/>
    </xf>
    <xf numFmtId="0" fontId="12" fillId="0" borderId="6" xfId="0" applyFont="1" applyBorder="1" applyAlignment="1" applyProtection="1">
      <alignment horizontal="left" vertical="center" wrapText="1" indent="15"/>
      <protection hidden="1"/>
    </xf>
    <xf numFmtId="0" fontId="12" fillId="0" borderId="7" xfId="0" applyFont="1" applyBorder="1" applyAlignment="1" applyProtection="1">
      <alignment horizontal="left" vertical="center" wrapText="1" indent="15"/>
      <protection hidden="1"/>
    </xf>
    <xf numFmtId="0" fontId="12" fillId="0" borderId="8" xfId="0" applyFont="1" applyBorder="1" applyAlignment="1" applyProtection="1">
      <alignment horizontal="left" vertical="center" wrapText="1" indent="15"/>
      <protection hidden="1"/>
    </xf>
    <xf numFmtId="0" fontId="3" fillId="0" borderId="13" xfId="0" applyFont="1" applyBorder="1" applyAlignment="1" applyProtection="1">
      <alignment horizontal="center" vertical="center"/>
      <protection hidden="1"/>
    </xf>
    <xf numFmtId="0" fontId="3" fillId="0" borderId="14" xfId="0" applyFont="1" applyBorder="1" applyAlignment="1" applyProtection="1">
      <alignment horizontal="center" vertical="center"/>
      <protection hidden="1"/>
    </xf>
    <xf numFmtId="167" fontId="4" fillId="0" borderId="36" xfId="0" applyNumberFormat="1" applyFont="1" applyBorder="1" applyAlignment="1" applyProtection="1">
      <alignment horizontal="left" vertical="center" wrapText="1"/>
      <protection locked="0"/>
    </xf>
    <xf numFmtId="0" fontId="3" fillId="0" borderId="12" xfId="0" applyFont="1" applyBorder="1" applyAlignment="1" applyProtection="1">
      <alignment horizontal="right" vertical="center" wrapText="1" indent="1"/>
      <protection hidden="1"/>
    </xf>
    <xf numFmtId="0" fontId="3" fillId="0" borderId="13" xfId="0" applyFont="1" applyBorder="1" applyAlignment="1" applyProtection="1">
      <alignment horizontal="right" vertical="center" wrapText="1" indent="1"/>
      <protection hidden="1"/>
    </xf>
    <xf numFmtId="0" fontId="3" fillId="0" borderId="14" xfId="0" applyFont="1" applyBorder="1" applyAlignment="1" applyProtection="1">
      <alignment horizontal="right" vertical="center" wrapText="1" indent="1"/>
      <protection hidden="1"/>
    </xf>
    <xf numFmtId="176" fontId="4" fillId="0" borderId="43" xfId="0" applyNumberFormat="1" applyFont="1" applyBorder="1" applyAlignment="1" applyProtection="1">
      <alignment horizontal="left" vertical="center"/>
      <protection locked="0"/>
    </xf>
    <xf numFmtId="176" fontId="4" fillId="0" borderId="42" xfId="0" applyNumberFormat="1" applyFont="1" applyBorder="1" applyAlignment="1" applyProtection="1">
      <alignment horizontal="left" vertical="center"/>
      <protection locked="0"/>
    </xf>
    <xf numFmtId="167" fontId="4" fillId="0" borderId="12" xfId="0" quotePrefix="1" applyNumberFormat="1" applyFont="1" applyBorder="1" applyAlignment="1" applyProtection="1">
      <alignment horizontal="center" vertical="center" wrapText="1"/>
      <protection hidden="1"/>
    </xf>
    <xf numFmtId="167" fontId="4" fillId="0" borderId="13" xfId="0" quotePrefix="1" applyNumberFormat="1" applyFont="1" applyBorder="1" applyAlignment="1" applyProtection="1">
      <alignment horizontal="center" vertical="center" wrapText="1"/>
      <protection hidden="1"/>
    </xf>
    <xf numFmtId="167" fontId="4" fillId="0" borderId="14" xfId="0" quotePrefix="1" applyNumberFormat="1" applyFont="1" applyBorder="1" applyAlignment="1" applyProtection="1">
      <alignment horizontal="center" vertical="center" wrapText="1"/>
      <protection hidden="1"/>
    </xf>
    <xf numFmtId="0" fontId="12" fillId="0" borderId="4" xfId="0" applyFont="1" applyBorder="1" applyAlignment="1" applyProtection="1">
      <alignment horizontal="center" vertical="center" wrapText="1"/>
      <protection hidden="1"/>
    </xf>
    <xf numFmtId="0" fontId="12" fillId="0" borderId="0" xfId="0" applyFont="1" applyBorder="1" applyAlignment="1" applyProtection="1">
      <alignment horizontal="center" vertical="center" wrapText="1"/>
      <protection hidden="1"/>
    </xf>
    <xf numFmtId="0" fontId="12" fillId="0" borderId="5" xfId="0" applyFont="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7" xfId="0" applyFont="1" applyBorder="1" applyAlignment="1" applyProtection="1">
      <alignment horizontal="center" vertical="center" wrapText="1"/>
      <protection hidden="1"/>
    </xf>
    <xf numFmtId="0" fontId="12" fillId="0" borderId="8" xfId="0" applyFont="1" applyBorder="1" applyAlignment="1" applyProtection="1">
      <alignment horizontal="center" vertical="center" wrapText="1"/>
      <protection hidden="1"/>
    </xf>
    <xf numFmtId="0" fontId="6" fillId="0" borderId="3" xfId="0" applyFont="1" applyBorder="1" applyAlignment="1" applyProtection="1">
      <alignment horizontal="justify" vertical="center" wrapText="1"/>
      <protection locked="0"/>
    </xf>
    <xf numFmtId="0" fontId="0" fillId="0" borderId="5" xfId="0" applyBorder="1" applyAlignment="1" applyProtection="1">
      <alignment horizontal="justify" vertical="center" wrapText="1"/>
      <protection locked="0"/>
    </xf>
    <xf numFmtId="0" fontId="0" fillId="0" borderId="8" xfId="0" applyBorder="1" applyAlignment="1" applyProtection="1">
      <alignment horizontal="justify" vertical="center" wrapText="1"/>
      <protection locked="0"/>
    </xf>
    <xf numFmtId="0" fontId="5" fillId="0" borderId="11" xfId="0" applyFont="1" applyBorder="1" applyAlignment="1" applyProtection="1">
      <alignment horizontal="center" vertical="center"/>
      <protection hidden="1"/>
    </xf>
    <xf numFmtId="0" fontId="5" fillId="0" borderId="15" xfId="0" applyFont="1" applyBorder="1" applyAlignment="1" applyProtection="1">
      <alignment horizontal="center" vertical="center"/>
      <protection hidden="1"/>
    </xf>
    <xf numFmtId="0" fontId="5" fillId="0" borderId="16" xfId="0" applyFont="1" applyBorder="1" applyAlignment="1" applyProtection="1">
      <alignment horizontal="center" vertical="center"/>
      <protection hidden="1"/>
    </xf>
    <xf numFmtId="0" fontId="6" fillId="0" borderId="2" xfId="0" applyFont="1" applyFill="1" applyBorder="1" applyAlignment="1" applyProtection="1">
      <alignment horizontal="center" vertical="center" wrapText="1"/>
      <protection hidden="1"/>
    </xf>
    <xf numFmtId="0" fontId="6" fillId="0" borderId="3" xfId="0" applyFont="1" applyFill="1" applyBorder="1" applyAlignment="1" applyProtection="1">
      <alignment horizontal="center" vertical="center" wrapText="1"/>
      <protection hidden="1"/>
    </xf>
    <xf numFmtId="0" fontId="5" fillId="0" borderId="12"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hidden="1"/>
    </xf>
    <xf numFmtId="0" fontId="4" fillId="0" borderId="2" xfId="0" applyFont="1" applyFill="1" applyBorder="1" applyAlignment="1" applyProtection="1">
      <alignment horizontal="center" vertical="center" wrapText="1"/>
      <protection hidden="1"/>
    </xf>
    <xf numFmtId="0" fontId="4" fillId="0" borderId="3" xfId="0" applyFont="1" applyFill="1" applyBorder="1" applyAlignment="1" applyProtection="1">
      <alignment horizontal="center" vertical="center" wrapText="1"/>
      <protection hidden="1"/>
    </xf>
    <xf numFmtId="0" fontId="9" fillId="0" borderId="53" xfId="0" applyFont="1" applyFill="1" applyBorder="1" applyAlignment="1" applyProtection="1">
      <alignment horizontal="center" vertical="center"/>
      <protection hidden="1"/>
    </xf>
    <xf numFmtId="0" fontId="9" fillId="0" borderId="52" xfId="0" applyFont="1" applyFill="1" applyBorder="1" applyAlignment="1" applyProtection="1">
      <alignment horizontal="center" vertical="center"/>
      <protection hidden="1"/>
    </xf>
    <xf numFmtId="0" fontId="6" fillId="0" borderId="0" xfId="0" quotePrefix="1" applyFont="1" applyAlignment="1" applyProtection="1">
      <alignment horizontal="left" vertical="top" wrapText="1"/>
      <protection hidden="1"/>
    </xf>
    <xf numFmtId="0" fontId="0" fillId="0" borderId="0" xfId="0" applyAlignment="1" applyProtection="1">
      <alignment horizontal="justify" vertical="center" wrapText="1"/>
      <protection hidden="1"/>
    </xf>
    <xf numFmtId="0" fontId="6" fillId="0" borderId="0" xfId="0" applyFont="1" applyAlignment="1" applyProtection="1">
      <alignment horizontal="justify" vertical="center" wrapText="1"/>
      <protection hidden="1"/>
    </xf>
    <xf numFmtId="0" fontId="6" fillId="0" borderId="0" xfId="0" quotePrefix="1" applyFont="1" applyAlignment="1" applyProtection="1">
      <alignment horizontal="justify" vertical="center" wrapText="1"/>
      <protection hidden="1"/>
    </xf>
    <xf numFmtId="0" fontId="6" fillId="0" borderId="0" xfId="0" applyFont="1" applyAlignment="1" applyProtection="1">
      <alignment horizontal="left" vertical="center" wrapText="1"/>
      <protection hidden="1"/>
    </xf>
    <xf numFmtId="0" fontId="0" fillId="0" borderId="0" xfId="0" quotePrefix="1" applyAlignment="1" applyProtection="1">
      <alignment horizontal="left" vertical="center" wrapText="1"/>
      <protection hidden="1"/>
    </xf>
    <xf numFmtId="0" fontId="5" fillId="0" borderId="0" xfId="0" applyFont="1" applyAlignment="1" applyProtection="1">
      <alignment horizontal="center" vertical="center"/>
      <protection hidden="1"/>
    </xf>
    <xf numFmtId="0" fontId="5" fillId="0" borderId="57" xfId="0" applyFont="1" applyFill="1" applyBorder="1" applyAlignment="1" applyProtection="1">
      <alignment horizontal="left" vertical="center" wrapText="1"/>
      <protection locked="0"/>
    </xf>
    <xf numFmtId="0" fontId="5" fillId="0" borderId="58" xfId="0" applyFont="1" applyFill="1" applyBorder="1" applyAlignment="1" applyProtection="1">
      <alignment horizontal="left" vertical="center" wrapText="1"/>
      <protection locked="0"/>
    </xf>
    <xf numFmtId="0" fontId="5" fillId="0" borderId="53" xfId="0" applyFont="1" applyFill="1" applyBorder="1" applyAlignment="1" applyProtection="1">
      <alignment horizontal="left" vertical="center" wrapText="1"/>
      <protection locked="0"/>
    </xf>
    <xf numFmtId="0" fontId="5" fillId="5" borderId="57" xfId="0" applyFont="1" applyFill="1" applyBorder="1" applyAlignment="1" applyProtection="1">
      <alignment horizontal="center" vertical="center" wrapText="1"/>
      <protection hidden="1"/>
    </xf>
    <xf numFmtId="0" fontId="5" fillId="5" borderId="58" xfId="0" applyFont="1" applyFill="1" applyBorder="1" applyAlignment="1" applyProtection="1">
      <alignment horizontal="center" vertical="center" wrapText="1"/>
      <protection hidden="1"/>
    </xf>
    <xf numFmtId="0" fontId="5" fillId="5" borderId="53" xfId="0" applyFont="1" applyFill="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5" fillId="0" borderId="57" xfId="0" applyFont="1" applyFill="1" applyBorder="1" applyAlignment="1" applyProtection="1">
      <alignment horizontal="center" vertical="center" wrapText="1"/>
      <protection hidden="1"/>
    </xf>
    <xf numFmtId="0" fontId="5" fillId="0" borderId="58" xfId="0" applyFont="1" applyFill="1" applyBorder="1" applyAlignment="1" applyProtection="1">
      <alignment horizontal="center" vertical="center" wrapText="1"/>
      <protection hidden="1"/>
    </xf>
    <xf numFmtId="0" fontId="5" fillId="0" borderId="53" xfId="0" applyFont="1" applyFill="1" applyBorder="1" applyAlignment="1" applyProtection="1">
      <alignment horizontal="center" vertical="center" wrapText="1"/>
      <protection hidden="1"/>
    </xf>
    <xf numFmtId="0" fontId="5" fillId="5" borderId="57" xfId="0" applyFont="1" applyFill="1" applyBorder="1" applyAlignment="1" applyProtection="1">
      <alignment horizontal="center" vertical="center"/>
      <protection hidden="1"/>
    </xf>
    <xf numFmtId="0" fontId="5" fillId="5" borderId="58" xfId="0" applyFont="1" applyFill="1" applyBorder="1" applyAlignment="1" applyProtection="1">
      <alignment horizontal="center" vertical="center"/>
      <protection hidden="1"/>
    </xf>
    <xf numFmtId="0" fontId="5" fillId="5" borderId="53" xfId="0" applyFont="1" applyFill="1" applyBorder="1" applyAlignment="1" applyProtection="1">
      <alignment horizontal="center" vertical="center"/>
      <protection hidden="1"/>
    </xf>
    <xf numFmtId="0" fontId="5" fillId="0" borderId="12" xfId="3" applyFont="1" applyBorder="1" applyAlignment="1">
      <alignment vertical="center" wrapText="1"/>
    </xf>
    <xf numFmtId="0" fontId="5" fillId="0" borderId="14" xfId="3" applyFont="1" applyBorder="1" applyAlignment="1">
      <alignment vertical="center" wrapText="1"/>
    </xf>
    <xf numFmtId="0" fontId="5" fillId="0" borderId="39" xfId="3" applyFont="1" applyBorder="1" applyAlignment="1">
      <alignment horizontal="left" vertical="center"/>
    </xf>
    <xf numFmtId="0" fontId="5" fillId="0" borderId="55" xfId="3" applyFont="1" applyBorder="1" applyAlignment="1">
      <alignment horizontal="left" vertical="center"/>
    </xf>
    <xf numFmtId="0" fontId="5" fillId="0" borderId="0" xfId="3" applyFont="1" applyBorder="1" applyAlignment="1">
      <alignment horizontal="left" vertical="center"/>
    </xf>
    <xf numFmtId="0" fontId="5" fillId="0" borderId="32" xfId="3" applyFont="1" applyBorder="1" applyAlignment="1">
      <alignment horizontal="left" vertical="center"/>
    </xf>
    <xf numFmtId="0" fontId="5" fillId="0" borderId="33" xfId="3" applyFont="1" applyBorder="1" applyAlignment="1">
      <alignment horizontal="left" vertical="center"/>
    </xf>
  </cellXfs>
  <cellStyles count="6">
    <cellStyle name="Millares" xfId="1" builtinId="3"/>
    <cellStyle name="Millares [0] 2" xfId="5" xr:uid="{00000000-0005-0000-0000-000001000000}"/>
    <cellStyle name="Normal" xfId="0" builtinId="0"/>
    <cellStyle name="Normal 2" xfId="3" xr:uid="{00000000-0005-0000-0000-000003000000}"/>
    <cellStyle name="Normal 3" xfId="4" xr:uid="{00000000-0005-0000-0000-000004000000}"/>
    <cellStyle name="Porcentaje" xfId="2" builtinId="5"/>
  </cellStyles>
  <dxfs count="70">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b/>
        <i val="0"/>
        <color rgb="FF00B050"/>
      </font>
      <fill>
        <patternFill>
          <bgColor theme="6" tint="0.59996337778862885"/>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b/>
        <i val="0"/>
        <color rgb="FF00B050"/>
      </font>
      <fill>
        <patternFill>
          <bgColor theme="6" tint="0.59996337778862885"/>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s>
  <tableStyles count="0" defaultTableStyle="TableStyleMedium2" defaultPivotStyle="PivotStyleLight16"/>
  <colors>
    <mruColors>
      <color rgb="FF99FFCC"/>
      <color rgb="FF99FF99"/>
      <color rgb="FFCCFFCC"/>
      <color rgb="FF008000"/>
      <color rgb="FF339933"/>
      <color rgb="FF89F79E"/>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59532</xdr:colOff>
      <xdr:row>1</xdr:row>
      <xdr:rowOff>59533</xdr:rowOff>
    </xdr:from>
    <xdr:to>
      <xdr:col>3</xdr:col>
      <xdr:colOff>363426</xdr:colOff>
      <xdr:row>2</xdr:row>
      <xdr:rowOff>190501</xdr:rowOff>
    </xdr:to>
    <xdr:pic>
      <xdr:nvPicPr>
        <xdr:cNvPr id="5" name="Imagen 4" descr="Logo CSJ RGB_01">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6220" y="226221"/>
          <a:ext cx="1702594" cy="583405"/>
        </a:xfrm>
        <a:prstGeom prst="rect">
          <a:avLst/>
        </a:prstGeom>
        <a:noFill/>
        <a:ln>
          <a:noFill/>
        </a:ln>
      </xdr:spPr>
    </xdr:pic>
    <xdr:clientData/>
  </xdr:twoCellAnchor>
  <xdr:twoCellAnchor editAs="oneCell">
    <xdr:from>
      <xdr:col>2</xdr:col>
      <xdr:colOff>0</xdr:colOff>
      <xdr:row>28</xdr:row>
      <xdr:rowOff>0</xdr:rowOff>
    </xdr:from>
    <xdr:to>
      <xdr:col>6</xdr:col>
      <xdr:colOff>841802</xdr:colOff>
      <xdr:row>28</xdr:row>
      <xdr:rowOff>1171575</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2450" y="23488650"/>
          <a:ext cx="6124575"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xdr:colOff>
      <xdr:row>57</xdr:row>
      <xdr:rowOff>0</xdr:rowOff>
    </xdr:from>
    <xdr:to>
      <xdr:col>7</xdr:col>
      <xdr:colOff>417486</xdr:colOff>
      <xdr:row>63</xdr:row>
      <xdr:rowOff>23598</xdr:rowOff>
    </xdr:to>
    <xdr:pic>
      <xdr:nvPicPr>
        <xdr:cNvPr id="12" name="Imagen 11">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04" y="36760547"/>
          <a:ext cx="6994922" cy="9012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0</xdr:row>
      <xdr:rowOff>76200</xdr:rowOff>
    </xdr:from>
    <xdr:to>
      <xdr:col>1</xdr:col>
      <xdr:colOff>1732112</xdr:colOff>
      <xdr:row>0</xdr:row>
      <xdr:rowOff>626813</xdr:rowOff>
    </xdr:to>
    <xdr:pic>
      <xdr:nvPicPr>
        <xdr:cNvPr id="3"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8300" y="76200"/>
          <a:ext cx="1617812" cy="5506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hbernall\AppData\Local\Microsoft\Windows\Temporary%20Internet%20Files\Content.Outlook\NVIMMZYV\CERTIFICACIONES%20DEFINITIV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LV"/>
      <sheetName val="CERTIFICACIONES"/>
      <sheetName val="FORMATO"/>
    </sheetNames>
    <sheetDataSet>
      <sheetData sheetId="0" refreshError="1">
        <row r="3">
          <cell r="A3">
            <v>1950</v>
          </cell>
          <cell r="B3">
            <v>60</v>
          </cell>
        </row>
        <row r="4">
          <cell r="A4">
            <v>1951</v>
          </cell>
          <cell r="B4">
            <v>60</v>
          </cell>
        </row>
        <row r="5">
          <cell r="A5">
            <v>1952</v>
          </cell>
          <cell r="B5">
            <v>60</v>
          </cell>
        </row>
        <row r="6">
          <cell r="A6">
            <v>1953</v>
          </cell>
          <cell r="B6">
            <v>60</v>
          </cell>
        </row>
        <row r="7">
          <cell r="A7">
            <v>1954</v>
          </cell>
          <cell r="B7">
            <v>60</v>
          </cell>
        </row>
        <row r="8">
          <cell r="A8">
            <v>1955</v>
          </cell>
          <cell r="B8">
            <v>60</v>
          </cell>
        </row>
        <row r="9">
          <cell r="A9">
            <v>1956</v>
          </cell>
          <cell r="B9">
            <v>135</v>
          </cell>
        </row>
        <row r="10">
          <cell r="A10">
            <v>1957</v>
          </cell>
          <cell r="B10">
            <v>155</v>
          </cell>
        </row>
        <row r="11">
          <cell r="A11">
            <v>1958</v>
          </cell>
          <cell r="B11">
            <v>155</v>
          </cell>
        </row>
        <row r="12">
          <cell r="A12">
            <v>1959</v>
          </cell>
          <cell r="B12">
            <v>155</v>
          </cell>
        </row>
        <row r="13">
          <cell r="A13">
            <v>1960</v>
          </cell>
          <cell r="B13">
            <v>198</v>
          </cell>
        </row>
        <row r="14">
          <cell r="A14">
            <v>1961</v>
          </cell>
          <cell r="B14">
            <v>198</v>
          </cell>
        </row>
        <row r="15">
          <cell r="A15">
            <v>1962</v>
          </cell>
          <cell r="B15">
            <v>300</v>
          </cell>
        </row>
        <row r="16">
          <cell r="A16">
            <v>1963</v>
          </cell>
          <cell r="B16">
            <v>420</v>
          </cell>
        </row>
        <row r="17">
          <cell r="A17">
            <v>1964</v>
          </cell>
          <cell r="B17">
            <v>420</v>
          </cell>
        </row>
        <row r="18">
          <cell r="A18">
            <v>1965</v>
          </cell>
          <cell r="B18">
            <v>420</v>
          </cell>
        </row>
        <row r="19">
          <cell r="A19">
            <v>1966</v>
          </cell>
          <cell r="B19">
            <v>420</v>
          </cell>
        </row>
        <row r="20">
          <cell r="A20">
            <v>1967</v>
          </cell>
          <cell r="B20">
            <v>420</v>
          </cell>
        </row>
        <row r="21">
          <cell r="A21">
            <v>1968</v>
          </cell>
          <cell r="B21">
            <v>420</v>
          </cell>
        </row>
        <row r="22">
          <cell r="A22">
            <v>1969</v>
          </cell>
          <cell r="B22">
            <v>519</v>
          </cell>
        </row>
        <row r="23">
          <cell r="A23">
            <v>1970</v>
          </cell>
          <cell r="B23">
            <v>519</v>
          </cell>
        </row>
        <row r="24">
          <cell r="A24">
            <v>1971</v>
          </cell>
          <cell r="B24">
            <v>519</v>
          </cell>
        </row>
        <row r="25">
          <cell r="A25">
            <v>1972</v>
          </cell>
          <cell r="B25">
            <v>660</v>
          </cell>
        </row>
        <row r="26">
          <cell r="A26">
            <v>1973</v>
          </cell>
          <cell r="B26">
            <v>660</v>
          </cell>
        </row>
        <row r="27">
          <cell r="A27">
            <v>1974</v>
          </cell>
          <cell r="B27">
            <v>900</v>
          </cell>
        </row>
        <row r="28">
          <cell r="A28">
            <v>1975</v>
          </cell>
          <cell r="B28">
            <v>1200</v>
          </cell>
        </row>
        <row r="29">
          <cell r="A29">
            <v>1976</v>
          </cell>
          <cell r="B29">
            <v>1560</v>
          </cell>
        </row>
        <row r="30">
          <cell r="A30">
            <v>1977</v>
          </cell>
          <cell r="B30">
            <v>2430</v>
          </cell>
        </row>
        <row r="31">
          <cell r="A31">
            <v>1978</v>
          </cell>
          <cell r="B31">
            <v>2550</v>
          </cell>
        </row>
        <row r="32">
          <cell r="A32">
            <v>1979</v>
          </cell>
          <cell r="B32">
            <v>3450</v>
          </cell>
        </row>
        <row r="33">
          <cell r="A33">
            <v>1980</v>
          </cell>
          <cell r="B33">
            <v>4500</v>
          </cell>
        </row>
        <row r="34">
          <cell r="A34">
            <v>1981</v>
          </cell>
          <cell r="B34">
            <v>5700</v>
          </cell>
        </row>
        <row r="35">
          <cell r="A35">
            <v>1982</v>
          </cell>
          <cell r="B35">
            <v>7410</v>
          </cell>
        </row>
        <row r="36">
          <cell r="A36">
            <v>1983</v>
          </cell>
          <cell r="B36">
            <v>9261</v>
          </cell>
        </row>
        <row r="37">
          <cell r="A37">
            <v>1984</v>
          </cell>
          <cell r="B37">
            <v>11298</v>
          </cell>
        </row>
        <row r="38">
          <cell r="A38">
            <v>1985</v>
          </cell>
          <cell r="B38">
            <v>13557</v>
          </cell>
        </row>
        <row r="39">
          <cell r="A39">
            <v>1986</v>
          </cell>
          <cell r="B39">
            <v>16811.400000000001</v>
          </cell>
        </row>
        <row r="40">
          <cell r="A40">
            <v>1987</v>
          </cell>
          <cell r="B40">
            <v>20509</v>
          </cell>
        </row>
        <row r="41">
          <cell r="A41">
            <v>1988</v>
          </cell>
          <cell r="B41">
            <v>25637</v>
          </cell>
        </row>
        <row r="42">
          <cell r="A42">
            <v>1989</v>
          </cell>
          <cell r="B42">
            <v>32559</v>
          </cell>
        </row>
        <row r="43">
          <cell r="A43">
            <v>1990</v>
          </cell>
          <cell r="B43">
            <v>41025</v>
          </cell>
        </row>
        <row r="44">
          <cell r="A44">
            <v>1991</v>
          </cell>
          <cell r="B44">
            <v>51720</v>
          </cell>
        </row>
        <row r="45">
          <cell r="A45">
            <v>1992</v>
          </cell>
          <cell r="B45">
            <v>65190</v>
          </cell>
        </row>
        <row r="46">
          <cell r="A46">
            <v>1993</v>
          </cell>
          <cell r="B46">
            <v>81510</v>
          </cell>
        </row>
        <row r="47">
          <cell r="A47">
            <v>1994</v>
          </cell>
          <cell r="B47">
            <v>98700</v>
          </cell>
        </row>
        <row r="48">
          <cell r="A48">
            <v>1995</v>
          </cell>
          <cell r="B48">
            <v>118933.5</v>
          </cell>
        </row>
        <row r="49">
          <cell r="A49">
            <v>1996</v>
          </cell>
          <cell r="B49">
            <v>142125</v>
          </cell>
        </row>
        <row r="50">
          <cell r="A50">
            <v>1997</v>
          </cell>
          <cell r="B50">
            <v>172005</v>
          </cell>
        </row>
        <row r="51">
          <cell r="A51">
            <v>1998</v>
          </cell>
          <cell r="B51">
            <v>203826</v>
          </cell>
        </row>
        <row r="52">
          <cell r="A52">
            <v>1999</v>
          </cell>
          <cell r="B52">
            <v>236460</v>
          </cell>
        </row>
        <row r="53">
          <cell r="A53">
            <v>2000</v>
          </cell>
          <cell r="B53">
            <v>260106</v>
          </cell>
        </row>
        <row r="54">
          <cell r="A54">
            <v>2001</v>
          </cell>
          <cell r="B54">
            <v>286000</v>
          </cell>
        </row>
        <row r="55">
          <cell r="A55">
            <v>2002</v>
          </cell>
          <cell r="B55">
            <v>309000</v>
          </cell>
        </row>
        <row r="56">
          <cell r="A56">
            <v>2003</v>
          </cell>
          <cell r="B56">
            <v>332000</v>
          </cell>
        </row>
        <row r="57">
          <cell r="A57">
            <v>2004</v>
          </cell>
          <cell r="B57">
            <v>358000</v>
          </cell>
        </row>
        <row r="58">
          <cell r="A58">
            <v>2005</v>
          </cell>
          <cell r="B58">
            <v>381500</v>
          </cell>
        </row>
        <row r="59">
          <cell r="A59">
            <v>2006</v>
          </cell>
          <cell r="B59">
            <v>408000</v>
          </cell>
        </row>
        <row r="60">
          <cell r="A60">
            <v>2007</v>
          </cell>
          <cell r="B60">
            <v>433700</v>
          </cell>
        </row>
        <row r="61">
          <cell r="A61">
            <v>2008</v>
          </cell>
          <cell r="B61">
            <v>461500</v>
          </cell>
        </row>
        <row r="62">
          <cell r="A62">
            <v>2009</v>
          </cell>
          <cell r="B62">
            <v>496900</v>
          </cell>
        </row>
        <row r="63">
          <cell r="A63">
            <v>2010</v>
          </cell>
          <cell r="B63">
            <v>515000</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81"/>
  <sheetViews>
    <sheetView topLeftCell="A49" workbookViewId="0">
      <selection activeCell="C75" sqref="C75"/>
    </sheetView>
  </sheetViews>
  <sheetFormatPr baseColWidth="10" defaultRowHeight="13.2"/>
  <cols>
    <col min="1" max="1" width="2.44140625" customWidth="1"/>
  </cols>
  <sheetData>
    <row r="2" spans="2:5">
      <c r="B2" s="128" t="s">
        <v>20</v>
      </c>
      <c r="C2" s="128"/>
      <c r="D2" s="24"/>
      <c r="E2" s="24"/>
    </row>
    <row r="3" spans="2:5">
      <c r="B3" s="25" t="s">
        <v>17</v>
      </c>
      <c r="C3" s="26" t="s">
        <v>18</v>
      </c>
    </row>
    <row r="4" spans="2:5">
      <c r="B4" s="27">
        <v>1950</v>
      </c>
      <c r="C4" s="28">
        <v>60</v>
      </c>
    </row>
    <row r="5" spans="2:5">
      <c r="B5" s="25">
        <v>1951</v>
      </c>
      <c r="C5" s="28">
        <v>60</v>
      </c>
    </row>
    <row r="6" spans="2:5">
      <c r="B6" s="25">
        <v>1952</v>
      </c>
      <c r="C6" s="28">
        <v>60</v>
      </c>
    </row>
    <row r="7" spans="2:5">
      <c r="B7" s="25">
        <v>1953</v>
      </c>
      <c r="C7" s="28">
        <v>60</v>
      </c>
    </row>
    <row r="8" spans="2:5">
      <c r="B8" s="25">
        <v>1954</v>
      </c>
      <c r="C8" s="28">
        <v>60</v>
      </c>
    </row>
    <row r="9" spans="2:5">
      <c r="B9" s="25">
        <v>1955</v>
      </c>
      <c r="C9" s="28">
        <v>60</v>
      </c>
    </row>
    <row r="10" spans="2:5">
      <c r="B10" s="25">
        <v>1956</v>
      </c>
      <c r="C10" s="28">
        <v>135</v>
      </c>
    </row>
    <row r="11" spans="2:5">
      <c r="B11" s="25">
        <v>1957</v>
      </c>
      <c r="C11" s="28">
        <v>155</v>
      </c>
    </row>
    <row r="12" spans="2:5">
      <c r="B12" s="25">
        <v>1958</v>
      </c>
      <c r="C12" s="28">
        <v>155</v>
      </c>
    </row>
    <row r="13" spans="2:5">
      <c r="B13" s="25">
        <v>1959</v>
      </c>
      <c r="C13" s="28">
        <v>155</v>
      </c>
    </row>
    <row r="14" spans="2:5">
      <c r="B14" s="25">
        <v>1960</v>
      </c>
      <c r="C14" s="28">
        <v>198</v>
      </c>
    </row>
    <row r="15" spans="2:5">
      <c r="B15" s="25">
        <v>1961</v>
      </c>
      <c r="C15" s="28">
        <v>198</v>
      </c>
    </row>
    <row r="16" spans="2:5">
      <c r="B16" s="25">
        <v>1962</v>
      </c>
      <c r="C16" s="28">
        <v>300</v>
      </c>
    </row>
    <row r="17" spans="2:3">
      <c r="B17" s="25">
        <v>1963</v>
      </c>
      <c r="C17" s="28">
        <v>420</v>
      </c>
    </row>
    <row r="18" spans="2:3">
      <c r="B18" s="25">
        <v>1964</v>
      </c>
      <c r="C18" s="28">
        <v>420</v>
      </c>
    </row>
    <row r="19" spans="2:3">
      <c r="B19" s="25">
        <v>1965</v>
      </c>
      <c r="C19" s="28">
        <v>420</v>
      </c>
    </row>
    <row r="20" spans="2:3">
      <c r="B20" s="25">
        <v>1966</v>
      </c>
      <c r="C20" s="28">
        <v>420</v>
      </c>
    </row>
    <row r="21" spans="2:3">
      <c r="B21" s="25">
        <v>1967</v>
      </c>
      <c r="C21" s="28">
        <v>420</v>
      </c>
    </row>
    <row r="22" spans="2:3">
      <c r="B22" s="25">
        <v>1968</v>
      </c>
      <c r="C22" s="28">
        <v>420</v>
      </c>
    </row>
    <row r="23" spans="2:3">
      <c r="B23" s="25">
        <v>1969</v>
      </c>
      <c r="C23" s="28">
        <v>519</v>
      </c>
    </row>
    <row r="24" spans="2:3">
      <c r="B24" s="25">
        <v>1970</v>
      </c>
      <c r="C24" s="28">
        <v>519</v>
      </c>
    </row>
    <row r="25" spans="2:3">
      <c r="B25" s="25">
        <v>1971</v>
      </c>
      <c r="C25" s="28">
        <v>519</v>
      </c>
    </row>
    <row r="26" spans="2:3">
      <c r="B26" s="25">
        <v>1972</v>
      </c>
      <c r="C26" s="28">
        <v>660</v>
      </c>
    </row>
    <row r="27" spans="2:3">
      <c r="B27" s="25">
        <v>1973</v>
      </c>
      <c r="C27" s="28">
        <v>660</v>
      </c>
    </row>
    <row r="28" spans="2:3">
      <c r="B28" s="25">
        <v>1974</v>
      </c>
      <c r="C28" s="28">
        <v>900</v>
      </c>
    </row>
    <row r="29" spans="2:3">
      <c r="B29" s="25">
        <v>1975</v>
      </c>
      <c r="C29" s="28">
        <v>1200</v>
      </c>
    </row>
    <row r="30" spans="2:3">
      <c r="B30" s="25">
        <v>1976</v>
      </c>
      <c r="C30" s="28">
        <v>1560</v>
      </c>
    </row>
    <row r="31" spans="2:3">
      <c r="B31" s="25">
        <v>1977</v>
      </c>
      <c r="C31" s="28">
        <v>2430</v>
      </c>
    </row>
    <row r="32" spans="2:3">
      <c r="B32" s="25">
        <v>1978</v>
      </c>
      <c r="C32" s="28">
        <v>2550</v>
      </c>
    </row>
    <row r="33" spans="2:3">
      <c r="B33" s="25">
        <v>1979</v>
      </c>
      <c r="C33" s="28">
        <v>3450</v>
      </c>
    </row>
    <row r="34" spans="2:3">
      <c r="B34" s="25">
        <v>1980</v>
      </c>
      <c r="C34" s="28">
        <v>4500</v>
      </c>
    </row>
    <row r="35" spans="2:3">
      <c r="B35" s="25">
        <v>1981</v>
      </c>
      <c r="C35" s="28">
        <v>5700</v>
      </c>
    </row>
    <row r="36" spans="2:3">
      <c r="B36" s="25">
        <v>1982</v>
      </c>
      <c r="C36" s="28">
        <v>7410</v>
      </c>
    </row>
    <row r="37" spans="2:3">
      <c r="B37" s="25">
        <v>1983</v>
      </c>
      <c r="C37" s="28">
        <v>9261</v>
      </c>
    </row>
    <row r="38" spans="2:3">
      <c r="B38" s="25">
        <v>1984</v>
      </c>
      <c r="C38" s="28">
        <v>11298</v>
      </c>
    </row>
    <row r="39" spans="2:3">
      <c r="B39" s="25">
        <v>1985</v>
      </c>
      <c r="C39" s="28">
        <v>13557</v>
      </c>
    </row>
    <row r="40" spans="2:3">
      <c r="B40" s="25">
        <v>1986</v>
      </c>
      <c r="C40" s="28">
        <v>16811.400000000001</v>
      </c>
    </row>
    <row r="41" spans="2:3">
      <c r="B41" s="25">
        <v>1987</v>
      </c>
      <c r="C41" s="28">
        <v>20509</v>
      </c>
    </row>
    <row r="42" spans="2:3">
      <c r="B42" s="25">
        <v>1988</v>
      </c>
      <c r="C42" s="28">
        <v>25637</v>
      </c>
    </row>
    <row r="43" spans="2:3">
      <c r="B43" s="25">
        <v>1989</v>
      </c>
      <c r="C43" s="28">
        <v>32559</v>
      </c>
    </row>
    <row r="44" spans="2:3">
      <c r="B44" s="25">
        <v>1990</v>
      </c>
      <c r="C44" s="28">
        <v>41025</v>
      </c>
    </row>
    <row r="45" spans="2:3">
      <c r="B45" s="25">
        <v>1991</v>
      </c>
      <c r="C45" s="28">
        <v>51720</v>
      </c>
    </row>
    <row r="46" spans="2:3">
      <c r="B46" s="25">
        <v>1992</v>
      </c>
      <c r="C46" s="28">
        <v>65190</v>
      </c>
    </row>
    <row r="47" spans="2:3">
      <c r="B47" s="25">
        <v>1993</v>
      </c>
      <c r="C47" s="28">
        <v>81510</v>
      </c>
    </row>
    <row r="48" spans="2:3">
      <c r="B48" s="25">
        <v>1994</v>
      </c>
      <c r="C48" s="28">
        <v>98700</v>
      </c>
    </row>
    <row r="49" spans="2:3">
      <c r="B49" s="25">
        <v>1995</v>
      </c>
      <c r="C49" s="28">
        <v>118933.5</v>
      </c>
    </row>
    <row r="50" spans="2:3">
      <c r="B50" s="25">
        <v>1996</v>
      </c>
      <c r="C50" s="28">
        <v>142125</v>
      </c>
    </row>
    <row r="51" spans="2:3">
      <c r="B51" s="25">
        <v>1997</v>
      </c>
      <c r="C51" s="28">
        <v>172005</v>
      </c>
    </row>
    <row r="52" spans="2:3">
      <c r="B52" s="25">
        <v>1998</v>
      </c>
      <c r="C52" s="28">
        <v>203826</v>
      </c>
    </row>
    <row r="53" spans="2:3">
      <c r="B53" s="25">
        <v>1999</v>
      </c>
      <c r="C53" s="28">
        <v>236460</v>
      </c>
    </row>
    <row r="54" spans="2:3">
      <c r="B54" s="25">
        <v>2000</v>
      </c>
      <c r="C54" s="28">
        <v>260106</v>
      </c>
    </row>
    <row r="55" spans="2:3">
      <c r="B55" s="25">
        <v>2001</v>
      </c>
      <c r="C55" s="28">
        <v>286000</v>
      </c>
    </row>
    <row r="56" spans="2:3">
      <c r="B56" s="25">
        <v>2002</v>
      </c>
      <c r="C56" s="28">
        <v>309000</v>
      </c>
    </row>
    <row r="57" spans="2:3">
      <c r="B57" s="25">
        <v>2003</v>
      </c>
      <c r="C57" s="28">
        <v>332000</v>
      </c>
    </row>
    <row r="58" spans="2:3">
      <c r="B58" s="25">
        <v>2004</v>
      </c>
      <c r="C58" s="28">
        <v>358000</v>
      </c>
    </row>
    <row r="59" spans="2:3">
      <c r="B59" s="25">
        <v>2005</v>
      </c>
      <c r="C59" s="28">
        <v>381500</v>
      </c>
    </row>
    <row r="60" spans="2:3">
      <c r="B60" s="25">
        <v>2006</v>
      </c>
      <c r="C60" s="28">
        <v>408000</v>
      </c>
    </row>
    <row r="61" spans="2:3">
      <c r="B61" s="25">
        <v>2007</v>
      </c>
      <c r="C61" s="28">
        <v>433700</v>
      </c>
    </row>
    <row r="62" spans="2:3">
      <c r="B62" s="25">
        <v>2008</v>
      </c>
      <c r="C62" s="28">
        <v>461500</v>
      </c>
    </row>
    <row r="63" spans="2:3">
      <c r="B63" s="25">
        <v>2009</v>
      </c>
      <c r="C63" s="28">
        <v>496900</v>
      </c>
    </row>
    <row r="64" spans="2:3">
      <c r="B64" s="25">
        <v>2010</v>
      </c>
      <c r="C64" s="28">
        <v>515000</v>
      </c>
    </row>
    <row r="65" spans="2:3">
      <c r="B65" s="25">
        <v>2011</v>
      </c>
      <c r="C65" s="29">
        <v>535600</v>
      </c>
    </row>
    <row r="66" spans="2:3">
      <c r="B66" s="25">
        <v>2012</v>
      </c>
      <c r="C66" s="29">
        <v>566700</v>
      </c>
    </row>
    <row r="67" spans="2:3">
      <c r="B67" s="25">
        <v>2013</v>
      </c>
      <c r="C67" s="29">
        <v>589500</v>
      </c>
    </row>
    <row r="68" spans="2:3">
      <c r="B68" s="25">
        <v>2014</v>
      </c>
      <c r="C68" s="29">
        <v>616000</v>
      </c>
    </row>
    <row r="69" spans="2:3">
      <c r="B69" s="25">
        <v>2015</v>
      </c>
      <c r="C69" s="29">
        <v>644350</v>
      </c>
    </row>
    <row r="70" spans="2:3">
      <c r="B70" s="25">
        <v>2016</v>
      </c>
      <c r="C70" s="29">
        <v>689454</v>
      </c>
    </row>
    <row r="71" spans="2:3">
      <c r="B71" s="25">
        <v>2017</v>
      </c>
      <c r="C71" s="29">
        <v>737717</v>
      </c>
    </row>
    <row r="72" spans="2:3">
      <c r="B72" s="25">
        <v>2018</v>
      </c>
      <c r="C72" s="29">
        <v>781242</v>
      </c>
    </row>
    <row r="73" spans="2:3">
      <c r="B73" s="25">
        <v>2019</v>
      </c>
      <c r="C73" s="29">
        <v>828116</v>
      </c>
    </row>
    <row r="74" spans="2:3">
      <c r="B74" s="25">
        <v>2020</v>
      </c>
      <c r="C74" s="29">
        <v>877803</v>
      </c>
    </row>
    <row r="75" spans="2:3">
      <c r="B75" s="25">
        <v>2021</v>
      </c>
      <c r="C75" s="29"/>
    </row>
    <row r="76" spans="2:3">
      <c r="B76" s="25">
        <v>2022</v>
      </c>
      <c r="C76" s="29"/>
    </row>
    <row r="77" spans="2:3">
      <c r="B77" s="25">
        <v>2023</v>
      </c>
      <c r="C77" s="29"/>
    </row>
    <row r="78" spans="2:3">
      <c r="B78" s="25">
        <v>2024</v>
      </c>
      <c r="C78" s="29"/>
    </row>
    <row r="79" spans="2:3">
      <c r="B79" s="25">
        <v>2025</v>
      </c>
      <c r="C79" s="29"/>
    </row>
    <row r="80" spans="2:3">
      <c r="B80" s="25">
        <v>2026</v>
      </c>
      <c r="C80" s="29"/>
    </row>
    <row r="81" spans="2:3">
      <c r="B81" s="25">
        <v>2027</v>
      </c>
      <c r="C81" s="29"/>
    </row>
  </sheetData>
  <mergeCells count="1">
    <mergeCell ref="B2:C2"/>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83"/>
  <sheetViews>
    <sheetView topLeftCell="K13" zoomScale="70" zoomScaleNormal="70" workbookViewId="0">
      <selection activeCell="W19" sqref="W19:W20"/>
    </sheetView>
  </sheetViews>
  <sheetFormatPr baseColWidth="10" defaultColWidth="9.109375" defaultRowHeight="13.2"/>
  <cols>
    <col min="1" max="1" width="2.44140625" style="1" customWidth="1"/>
    <col min="2" max="2" width="5.6640625" style="1" customWidth="1"/>
    <col min="3" max="3" width="15.33203125" style="1" customWidth="1"/>
    <col min="4" max="4" width="33.33203125" style="1" customWidth="1"/>
    <col min="5" max="5" width="14.44140625" style="1" customWidth="1"/>
    <col min="6" max="6" width="16.33203125" style="1" customWidth="1"/>
    <col min="7" max="7" width="19.44140625" style="1" customWidth="1"/>
    <col min="8" max="8" width="19.6640625" style="1" customWidth="1"/>
    <col min="9" max="9" width="24" style="1" customWidth="1"/>
    <col min="10" max="10" width="15.44140625" style="1" customWidth="1"/>
    <col min="11" max="11" width="24.44140625" style="1" customWidth="1"/>
    <col min="12" max="12" width="19.77734375" style="1" customWidth="1"/>
    <col min="13" max="15" width="13.6640625" style="1" customWidth="1"/>
    <col min="16" max="16" width="20.44140625" style="1" customWidth="1"/>
    <col min="17" max="17" width="17.109375" style="1" customWidth="1"/>
    <col min="18" max="18" width="16.44140625" style="1" customWidth="1"/>
    <col min="19" max="19" width="24.109375" style="1" customWidth="1"/>
    <col min="20" max="20" width="12.109375" style="1" customWidth="1"/>
    <col min="21" max="21" width="15.44140625" style="1" customWidth="1"/>
    <col min="22" max="23" width="13.6640625" style="1" customWidth="1"/>
    <col min="24" max="24" width="24.33203125" style="1" hidden="1" customWidth="1"/>
    <col min="25" max="25" width="13.44140625" style="1" customWidth="1"/>
    <col min="26" max="26" width="12.44140625" style="1" customWidth="1"/>
    <col min="27" max="27" width="58.109375" style="1" customWidth="1"/>
    <col min="28" max="28" width="2.44140625" style="1" customWidth="1"/>
    <col min="29" max="29" width="10" style="1" bestFit="1" customWidth="1"/>
    <col min="30" max="16384" width="9.109375" style="1"/>
  </cols>
  <sheetData>
    <row r="1" spans="2:31" ht="13.8" thickBot="1">
      <c r="AC1" s="47">
        <v>0.2</v>
      </c>
    </row>
    <row r="2" spans="2:31" ht="35.25" customHeight="1" thickBot="1">
      <c r="B2" s="236" t="s">
        <v>22</v>
      </c>
      <c r="C2" s="237"/>
      <c r="D2" s="238"/>
      <c r="E2" s="99"/>
      <c r="F2" s="99"/>
      <c r="G2" s="99"/>
      <c r="H2" s="99"/>
      <c r="I2" s="99"/>
      <c r="J2" s="245" t="s">
        <v>35</v>
      </c>
      <c r="K2" s="245"/>
      <c r="L2" s="245"/>
      <c r="M2" s="245"/>
      <c r="N2" s="245"/>
      <c r="O2" s="245"/>
      <c r="P2" s="245"/>
      <c r="Q2" s="245"/>
      <c r="R2" s="245"/>
      <c r="S2" s="245"/>
      <c r="T2" s="245"/>
      <c r="U2" s="245"/>
      <c r="V2" s="245"/>
      <c r="W2" s="245"/>
      <c r="X2" s="245"/>
      <c r="Y2" s="245"/>
      <c r="Z2" s="245"/>
      <c r="AA2" s="246"/>
    </row>
    <row r="3" spans="2:31" ht="26.25" customHeight="1">
      <c r="B3" s="239"/>
      <c r="C3" s="240"/>
      <c r="D3" s="241"/>
      <c r="E3" s="256"/>
      <c r="F3" s="257"/>
      <c r="G3" s="257"/>
      <c r="H3" s="257"/>
      <c r="I3" s="258"/>
      <c r="J3" s="228" t="s">
        <v>0</v>
      </c>
      <c r="K3" s="228"/>
      <c r="L3" s="234" t="s">
        <v>43</v>
      </c>
      <c r="M3" s="234"/>
      <c r="N3" s="234"/>
      <c r="O3" s="234"/>
      <c r="P3" s="234"/>
      <c r="Q3" s="234"/>
      <c r="R3" s="234"/>
      <c r="S3" s="234"/>
      <c r="T3" s="234"/>
      <c r="U3" s="234"/>
      <c r="V3" s="234"/>
      <c r="W3" s="234"/>
      <c r="X3" s="234"/>
      <c r="Y3" s="234"/>
      <c r="Z3" s="234"/>
      <c r="AA3" s="234"/>
      <c r="AC3" s="1" t="s">
        <v>1</v>
      </c>
    </row>
    <row r="4" spans="2:31" ht="26.25" customHeight="1">
      <c r="B4" s="239"/>
      <c r="C4" s="240"/>
      <c r="D4" s="241"/>
      <c r="E4" s="256"/>
      <c r="F4" s="257"/>
      <c r="G4" s="257"/>
      <c r="H4" s="257"/>
      <c r="I4" s="258"/>
      <c r="J4" s="230" t="s">
        <v>2</v>
      </c>
      <c r="K4" s="230"/>
      <c r="L4" s="231" t="s">
        <v>44</v>
      </c>
      <c r="M4" s="232"/>
      <c r="N4" s="232"/>
      <c r="O4" s="232"/>
      <c r="P4" s="232"/>
      <c r="Q4" s="232"/>
      <c r="R4" s="232"/>
      <c r="S4" s="232"/>
      <c r="T4" s="232"/>
      <c r="U4" s="232"/>
      <c r="V4" s="232"/>
      <c r="W4" s="232"/>
      <c r="X4" s="232"/>
      <c r="Y4" s="232"/>
      <c r="Z4" s="232"/>
      <c r="AA4" s="232"/>
    </row>
    <row r="5" spans="2:31" ht="26.25" customHeight="1">
      <c r="B5" s="239"/>
      <c r="C5" s="240"/>
      <c r="D5" s="241"/>
      <c r="E5" s="256"/>
      <c r="F5" s="257"/>
      <c r="G5" s="257"/>
      <c r="H5" s="257"/>
      <c r="I5" s="258"/>
      <c r="J5" s="230"/>
      <c r="K5" s="230"/>
      <c r="L5" s="233"/>
      <c r="M5" s="233"/>
      <c r="N5" s="233"/>
      <c r="O5" s="233"/>
      <c r="P5" s="233"/>
      <c r="Q5" s="233"/>
      <c r="R5" s="233"/>
      <c r="S5" s="233"/>
      <c r="T5" s="233"/>
      <c r="U5" s="233"/>
      <c r="V5" s="233"/>
      <c r="W5" s="233"/>
      <c r="X5" s="233"/>
      <c r="Y5" s="233"/>
      <c r="Z5" s="233"/>
      <c r="AA5" s="233"/>
    </row>
    <row r="6" spans="2:31" ht="26.25" customHeight="1" thickBot="1">
      <c r="B6" s="242"/>
      <c r="C6" s="243"/>
      <c r="D6" s="244"/>
      <c r="E6" s="256"/>
      <c r="F6" s="257"/>
      <c r="G6" s="257"/>
      <c r="H6" s="257"/>
      <c r="I6" s="258"/>
      <c r="J6" s="229" t="s">
        <v>9</v>
      </c>
      <c r="K6" s="229"/>
      <c r="L6" s="235">
        <f ca="1">TODAY()</f>
        <v>44649</v>
      </c>
      <c r="M6" s="235"/>
      <c r="N6" s="235"/>
      <c r="O6" s="235"/>
      <c r="P6" s="235"/>
      <c r="Q6" s="235"/>
      <c r="R6" s="235"/>
      <c r="S6" s="235"/>
      <c r="T6" s="235"/>
      <c r="U6" s="235"/>
      <c r="V6" s="235"/>
      <c r="W6" s="235"/>
      <c r="X6" s="235"/>
      <c r="Y6" s="235"/>
      <c r="Z6" s="235"/>
      <c r="AA6" s="235"/>
    </row>
    <row r="7" spans="2:31" ht="22.5" customHeight="1" thickBot="1">
      <c r="B7" s="248" t="s">
        <v>12</v>
      </c>
      <c r="C7" s="249"/>
      <c r="D7" s="250"/>
      <c r="E7" s="259"/>
      <c r="F7" s="260"/>
      <c r="G7" s="260"/>
      <c r="H7" s="260"/>
      <c r="I7" s="261"/>
      <c r="J7" s="247">
        <v>168330890</v>
      </c>
      <c r="K7" s="247"/>
      <c r="L7" s="46" t="s">
        <v>28</v>
      </c>
      <c r="M7" s="251">
        <f>(J7/'Histórico SMML'!$C$73)-0.01</f>
        <v>203.25969893106765</v>
      </c>
      <c r="N7" s="252"/>
      <c r="O7" s="253"/>
      <c r="P7" s="254"/>
      <c r="Q7" s="254"/>
      <c r="R7" s="254"/>
      <c r="S7" s="254"/>
      <c r="T7" s="254"/>
      <c r="U7" s="254"/>
      <c r="V7" s="254"/>
      <c r="W7" s="254"/>
      <c r="X7" s="254"/>
      <c r="Y7" s="254"/>
      <c r="Z7" s="254"/>
      <c r="AA7" s="255"/>
    </row>
    <row r="8" spans="2:31" ht="26.25" customHeight="1" thickBot="1">
      <c r="B8" s="225" t="s">
        <v>3</v>
      </c>
      <c r="C8" s="226"/>
      <c r="D8" s="226"/>
      <c r="E8" s="226"/>
      <c r="F8" s="226"/>
      <c r="G8" s="226"/>
      <c r="H8" s="226"/>
      <c r="I8" s="226"/>
      <c r="J8" s="226"/>
      <c r="K8" s="226"/>
      <c r="L8" s="226"/>
      <c r="M8" s="226"/>
      <c r="N8" s="226"/>
      <c r="O8" s="226"/>
      <c r="P8" s="226"/>
      <c r="Q8" s="226"/>
      <c r="R8" s="226"/>
      <c r="S8" s="226"/>
      <c r="T8" s="226"/>
      <c r="U8" s="226"/>
      <c r="V8" s="226"/>
      <c r="W8" s="226"/>
      <c r="X8" s="226"/>
      <c r="Y8" s="226"/>
      <c r="Z8" s="226"/>
      <c r="AA8" s="227"/>
      <c r="AB8" s="2"/>
      <c r="AC8" s="2"/>
      <c r="AD8" s="2"/>
      <c r="AE8" s="2"/>
    </row>
    <row r="9" spans="2:31" ht="20.25" customHeight="1" thickBot="1">
      <c r="B9" s="186" t="s">
        <v>25</v>
      </c>
      <c r="C9" s="133" t="s">
        <v>4</v>
      </c>
      <c r="D9" s="134"/>
      <c r="E9" s="92"/>
      <c r="F9" s="92"/>
      <c r="G9" s="92"/>
      <c r="H9" s="92"/>
      <c r="I9" s="92"/>
      <c r="J9" s="219" t="s">
        <v>13</v>
      </c>
      <c r="K9" s="220"/>
      <c r="L9" s="221"/>
      <c r="M9" s="273" t="s">
        <v>5</v>
      </c>
      <c r="N9" s="274"/>
      <c r="O9" s="274"/>
      <c r="P9" s="274"/>
      <c r="Q9" s="274"/>
      <c r="R9" s="274"/>
      <c r="S9" s="274"/>
      <c r="T9" s="274"/>
      <c r="U9" s="275"/>
      <c r="V9" s="198" t="s">
        <v>101</v>
      </c>
      <c r="W9" s="199"/>
      <c r="X9" s="189" t="s">
        <v>36</v>
      </c>
      <c r="Y9" s="189" t="s">
        <v>6</v>
      </c>
      <c r="Z9" s="189" t="s">
        <v>7</v>
      </c>
      <c r="AA9" s="265" t="s">
        <v>8</v>
      </c>
      <c r="AB9" s="2"/>
      <c r="AC9" s="2"/>
      <c r="AD9" s="2"/>
      <c r="AE9" s="2"/>
    </row>
    <row r="10" spans="2:31" ht="37.5" customHeight="1" thickBot="1">
      <c r="B10" s="187"/>
      <c r="C10" s="163"/>
      <c r="D10" s="166"/>
      <c r="E10" s="163" t="s">
        <v>91</v>
      </c>
      <c r="F10" s="164"/>
      <c r="G10" s="164"/>
      <c r="H10" s="164"/>
      <c r="I10" s="164"/>
      <c r="J10" s="21" t="s">
        <v>30</v>
      </c>
      <c r="K10" s="133" t="s">
        <v>45</v>
      </c>
      <c r="L10" s="134"/>
      <c r="M10" s="133" t="s">
        <v>47</v>
      </c>
      <c r="N10" s="268"/>
      <c r="O10" s="269"/>
      <c r="P10" s="270" t="s">
        <v>51</v>
      </c>
      <c r="Q10" s="271"/>
      <c r="R10" s="272"/>
      <c r="S10" s="270" t="s">
        <v>55</v>
      </c>
      <c r="T10" s="271"/>
      <c r="U10" s="272"/>
      <c r="V10" s="200"/>
      <c r="W10" s="201"/>
      <c r="X10" s="190"/>
      <c r="Y10" s="190"/>
      <c r="Z10" s="190"/>
      <c r="AA10" s="266"/>
      <c r="AB10" s="2"/>
      <c r="AC10" s="2"/>
      <c r="AD10" s="2"/>
      <c r="AE10" s="2"/>
    </row>
    <row r="11" spans="2:31" ht="135.75" customHeight="1" thickBot="1">
      <c r="B11" s="187"/>
      <c r="C11" s="163"/>
      <c r="D11" s="166"/>
      <c r="E11" s="102" t="s">
        <v>92</v>
      </c>
      <c r="F11" s="102" t="s">
        <v>93</v>
      </c>
      <c r="G11" s="102" t="s">
        <v>94</v>
      </c>
      <c r="H11" s="102" t="s">
        <v>95</v>
      </c>
      <c r="I11" s="102" t="s">
        <v>96</v>
      </c>
      <c r="J11" s="94" t="s">
        <v>23</v>
      </c>
      <c r="K11" s="153" t="s">
        <v>46</v>
      </c>
      <c r="L11" s="154"/>
      <c r="M11" s="137" t="s">
        <v>56</v>
      </c>
      <c r="N11" s="138"/>
      <c r="O11" s="139"/>
      <c r="P11" s="137" t="s">
        <v>57</v>
      </c>
      <c r="Q11" s="138"/>
      <c r="R11" s="139"/>
      <c r="S11" s="137" t="s">
        <v>57</v>
      </c>
      <c r="T11" s="138"/>
      <c r="U11" s="139"/>
      <c r="V11" s="200"/>
      <c r="W11" s="201"/>
      <c r="X11" s="190"/>
      <c r="Y11" s="190"/>
      <c r="Z11" s="190"/>
      <c r="AA11" s="266"/>
      <c r="AB11" s="2"/>
      <c r="AC11" s="2"/>
      <c r="AD11" s="2"/>
      <c r="AE11" s="2"/>
    </row>
    <row r="12" spans="2:31" ht="198.75" customHeight="1">
      <c r="B12" s="187"/>
      <c r="C12" s="163"/>
      <c r="D12" s="166"/>
      <c r="E12" s="133"/>
      <c r="F12" s="165"/>
      <c r="G12" s="165"/>
      <c r="H12" s="165"/>
      <c r="I12" s="134"/>
      <c r="J12" s="95">
        <f>+M7</f>
        <v>203.25969893106765</v>
      </c>
      <c r="K12" s="155"/>
      <c r="L12" s="156"/>
      <c r="M12" s="140"/>
      <c r="N12" s="141"/>
      <c r="O12" s="142"/>
      <c r="P12" s="140"/>
      <c r="Q12" s="141"/>
      <c r="R12" s="142"/>
      <c r="S12" s="140"/>
      <c r="T12" s="141"/>
      <c r="U12" s="142"/>
      <c r="V12" s="202"/>
      <c r="W12" s="203"/>
      <c r="X12" s="190"/>
      <c r="Y12" s="190"/>
      <c r="Z12" s="190"/>
      <c r="AA12" s="266"/>
      <c r="AB12" s="2"/>
      <c r="AC12" s="2"/>
      <c r="AD12" s="2"/>
      <c r="AE12" s="2"/>
    </row>
    <row r="13" spans="2:31" ht="77.25" customHeight="1">
      <c r="B13" s="187"/>
      <c r="C13" s="163"/>
      <c r="D13" s="166"/>
      <c r="E13" s="163"/>
      <c r="F13" s="164"/>
      <c r="G13" s="164"/>
      <c r="H13" s="164"/>
      <c r="I13" s="166"/>
      <c r="J13" s="135" t="s">
        <v>26</v>
      </c>
      <c r="K13" s="155"/>
      <c r="L13" s="156"/>
      <c r="M13" s="143"/>
      <c r="N13" s="144"/>
      <c r="O13" s="145"/>
      <c r="P13" s="140"/>
      <c r="Q13" s="141"/>
      <c r="R13" s="142"/>
      <c r="S13" s="140"/>
      <c r="T13" s="141"/>
      <c r="U13" s="142"/>
      <c r="V13" s="177" t="s">
        <v>11</v>
      </c>
      <c r="W13" s="175" t="s">
        <v>21</v>
      </c>
      <c r="X13" s="190"/>
      <c r="Y13" s="190"/>
      <c r="Z13" s="190"/>
      <c r="AA13" s="266"/>
      <c r="AB13" s="2"/>
      <c r="AC13" s="2"/>
      <c r="AD13" s="2"/>
      <c r="AE13" s="2"/>
    </row>
    <row r="14" spans="2:31" ht="42.75" customHeight="1" thickBot="1">
      <c r="B14" s="188"/>
      <c r="C14" s="167"/>
      <c r="D14" s="169"/>
      <c r="E14" s="167"/>
      <c r="F14" s="168"/>
      <c r="G14" s="168"/>
      <c r="H14" s="168"/>
      <c r="I14" s="169"/>
      <c r="J14" s="136"/>
      <c r="K14" s="223">
        <v>30</v>
      </c>
      <c r="L14" s="224"/>
      <c r="M14" s="52" t="s">
        <v>48</v>
      </c>
      <c r="N14" s="53" t="s">
        <v>49</v>
      </c>
      <c r="O14" s="54" t="s">
        <v>50</v>
      </c>
      <c r="P14" s="52" t="s">
        <v>52</v>
      </c>
      <c r="Q14" s="86" t="s">
        <v>53</v>
      </c>
      <c r="R14" s="87" t="s">
        <v>54</v>
      </c>
      <c r="S14" s="90" t="s">
        <v>52</v>
      </c>
      <c r="T14" s="86" t="s">
        <v>53</v>
      </c>
      <c r="U14" s="87" t="s">
        <v>54</v>
      </c>
      <c r="V14" s="178"/>
      <c r="W14" s="176"/>
      <c r="X14" s="72"/>
      <c r="Y14" s="191"/>
      <c r="Z14" s="191"/>
      <c r="AA14" s="267"/>
      <c r="AB14" s="2"/>
      <c r="AC14" s="2"/>
      <c r="AD14" s="2"/>
      <c r="AE14" s="2"/>
    </row>
    <row r="15" spans="2:31" ht="18.75" customHeight="1">
      <c r="B15" s="204">
        <v>2</v>
      </c>
      <c r="C15" s="209" t="s">
        <v>97</v>
      </c>
      <c r="D15" s="210"/>
      <c r="E15" s="149" t="str">
        <f>IF(AND(E20="SI",F20="SI",G20="SI",H20="SI",I20="SI"),"CUMPLE","NO CUMPLE")</f>
        <v>CUMPLE</v>
      </c>
      <c r="F15" s="170"/>
      <c r="G15" s="170"/>
      <c r="H15" s="170"/>
      <c r="I15" s="150"/>
      <c r="J15" s="146" t="str">
        <f>IF(J19&lt;&gt;"NO APORTO","CUMPLE","NO CUMPLE")</f>
        <v>CUMPLE</v>
      </c>
      <c r="K15" s="149" t="e">
        <f>IF(L18="CUMPLE","CUMPLE","NO CUMPLE")</f>
        <v>#REF!</v>
      </c>
      <c r="L15" s="150"/>
      <c r="M15" s="17">
        <v>15</v>
      </c>
      <c r="N15" s="18">
        <v>20</v>
      </c>
      <c r="O15" s="19">
        <v>25</v>
      </c>
      <c r="P15" s="39">
        <v>10</v>
      </c>
      <c r="Q15" s="89">
        <v>13</v>
      </c>
      <c r="R15" s="88">
        <v>17</v>
      </c>
      <c r="S15" s="39">
        <v>10</v>
      </c>
      <c r="T15" s="89">
        <v>13</v>
      </c>
      <c r="U15" s="19">
        <v>17</v>
      </c>
      <c r="V15" s="3">
        <v>10</v>
      </c>
      <c r="W15" s="4">
        <v>5</v>
      </c>
      <c r="X15" s="73">
        <v>1</v>
      </c>
      <c r="Y15" s="192" t="e">
        <f>SUM(M17:U18)+(IF(K15="CUMPLE",$K$17,"0"))+SUM(V16)</f>
        <v>#REF!</v>
      </c>
      <c r="Z15" s="146" t="e">
        <f>IF(J15="CUMPLE",IF(K15="CUMPLE",IF(OR(M16="CUMPLE",N16="CUMPLE",O16="CUMPLE"),IF(OR(P16="CUMPLE",Q16="CUMPLE",R16="CUMPLE"),IF(OR(S16="CUMPLE",T16="CUMPLE",U16="CUMPLE"),"CUMPLE","NO CUMPLE")))),"NO CUMPLE")</f>
        <v>#REF!</v>
      </c>
      <c r="AA15" s="262"/>
      <c r="AB15" s="2"/>
      <c r="AC15" s="2"/>
      <c r="AD15" s="2"/>
      <c r="AE15" s="2"/>
    </row>
    <row r="16" spans="2:31" ht="18.75" customHeight="1">
      <c r="B16" s="205"/>
      <c r="C16" s="211"/>
      <c r="D16" s="212"/>
      <c r="E16" s="171"/>
      <c r="F16" s="172"/>
      <c r="G16" s="172"/>
      <c r="H16" s="172"/>
      <c r="I16" s="173"/>
      <c r="J16" s="147"/>
      <c r="K16" s="151"/>
      <c r="L16" s="152"/>
      <c r="M16" s="55" t="e">
        <f t="shared" ref="M16:U16" si="0">IF(M17&gt;0,"CUMPLE","NO CUMPLE")</f>
        <v>#REF!</v>
      </c>
      <c r="N16" s="85" t="e">
        <f t="shared" si="0"/>
        <v>#REF!</v>
      </c>
      <c r="O16" s="45" t="e">
        <f t="shared" si="0"/>
        <v>#REF!</v>
      </c>
      <c r="P16" s="55" t="e">
        <f t="shared" si="0"/>
        <v>#REF!</v>
      </c>
      <c r="Q16" s="56" t="e">
        <f t="shared" si="0"/>
        <v>#REF!</v>
      </c>
      <c r="R16" s="45" t="e">
        <f t="shared" si="0"/>
        <v>#REF!</v>
      </c>
      <c r="S16" s="55" t="e">
        <f t="shared" si="0"/>
        <v>#REF!</v>
      </c>
      <c r="T16" s="56" t="e">
        <f t="shared" si="0"/>
        <v>#REF!</v>
      </c>
      <c r="U16" s="45" t="e">
        <f t="shared" si="0"/>
        <v>#REF!</v>
      </c>
      <c r="V16" s="181">
        <f>IF(V19&lt;&gt;"NO APORTO",V15,0)</f>
        <v>10</v>
      </c>
      <c r="W16" s="179">
        <f>IF(W19&lt;&gt;"NO APORTO",W15,0)</f>
        <v>0</v>
      </c>
      <c r="X16" s="179">
        <f t="shared" ref="X16" si="1">IF(X19&gt;0,X15,0)</f>
        <v>0</v>
      </c>
      <c r="Y16" s="193"/>
      <c r="Z16" s="147"/>
      <c r="AA16" s="263"/>
      <c r="AB16" s="2"/>
      <c r="AC16" s="2"/>
      <c r="AD16" s="2"/>
      <c r="AE16" s="2"/>
    </row>
    <row r="17" spans="2:31" ht="18.75" customHeight="1">
      <c r="B17" s="205"/>
      <c r="C17" s="211"/>
      <c r="D17" s="212"/>
      <c r="E17" s="171"/>
      <c r="F17" s="172"/>
      <c r="G17" s="172"/>
      <c r="H17" s="172"/>
      <c r="I17" s="173"/>
      <c r="J17" s="147"/>
      <c r="K17" s="215" t="e">
        <f>IF(K19&gt;=M7,K14,0)</f>
        <v>#REF!</v>
      </c>
      <c r="L17" s="216"/>
      <c r="M17" s="195" t="e">
        <f>IF(AND(#REF!&gt;=10,#REF!&lt;=11.0028),'Evaluación Propuesta CM'!M15,0)</f>
        <v>#REF!</v>
      </c>
      <c r="N17" s="195" t="e">
        <f>IF(AND(#REF!&gt;11.0028,#REF!&lt;=12.0028),'Evaluación Propuesta CM'!N15,0)</f>
        <v>#REF!</v>
      </c>
      <c r="O17" s="197" t="e">
        <f>IF(#REF!&gt;12.0028,'Evaluación Propuesta CM'!O15,0)</f>
        <v>#REF!</v>
      </c>
      <c r="P17" s="195" t="e">
        <f>IF(AND(#REF!&gt;=6,#REF!&lt;=8.0028),'Evaluación Propuesta CM'!P15,0)</f>
        <v>#REF!</v>
      </c>
      <c r="Q17" s="195" t="e">
        <f>IF(AND(#REF!&gt;8.0028,#REF!&lt;=10.0028),'Evaluación Propuesta CM'!Q15,0)</f>
        <v>#REF!</v>
      </c>
      <c r="R17" s="197" t="e">
        <f>IF(#REF!&gt;10.0028,'Evaluación Propuesta CM'!R15,0)</f>
        <v>#REF!</v>
      </c>
      <c r="S17" s="276" t="e">
        <f>IF(AND(#REF!&gt;=6,#REF!&lt;=8.0028),'Evaluación Propuesta CM'!S15,0)</f>
        <v>#REF!</v>
      </c>
      <c r="T17" s="195" t="e">
        <f>IF(AND(#REF!&gt;8.0028,#REF!&lt;=10.0028),'Evaluación Propuesta CM'!T15,0)</f>
        <v>#REF!</v>
      </c>
      <c r="U17" s="195" t="e">
        <f>IF(#REF!&gt;10.0028,'Evaluación Propuesta CM'!U15,0)</f>
        <v>#REF!</v>
      </c>
      <c r="V17" s="182"/>
      <c r="W17" s="180"/>
      <c r="X17" s="180"/>
      <c r="Y17" s="193"/>
      <c r="Z17" s="147"/>
      <c r="AA17" s="263"/>
      <c r="AB17" s="2"/>
      <c r="AC17" s="2"/>
      <c r="AD17" s="2"/>
      <c r="AE17" s="2"/>
    </row>
    <row r="18" spans="2:31" ht="18.75" customHeight="1">
      <c r="B18" s="205"/>
      <c r="C18" s="211"/>
      <c r="D18" s="212"/>
      <c r="E18" s="151"/>
      <c r="F18" s="174"/>
      <c r="G18" s="174"/>
      <c r="H18" s="174"/>
      <c r="I18" s="152"/>
      <c r="J18" s="148"/>
      <c r="K18" s="48" t="s">
        <v>29</v>
      </c>
      <c r="L18" s="44" t="e">
        <f>IF(SUM('02A. Exp. ESPECÍFICA PLURAL'!#REF!)&gt;=$M$7,"CUMPLE","NO CUMPLE")</f>
        <v>#REF!</v>
      </c>
      <c r="M18" s="196"/>
      <c r="N18" s="196"/>
      <c r="O18" s="179"/>
      <c r="P18" s="196"/>
      <c r="Q18" s="196"/>
      <c r="R18" s="179"/>
      <c r="S18" s="277"/>
      <c r="T18" s="196"/>
      <c r="U18" s="196"/>
      <c r="V18" s="182"/>
      <c r="W18" s="180"/>
      <c r="X18" s="180"/>
      <c r="Y18" s="193"/>
      <c r="Z18" s="147"/>
      <c r="AA18" s="263"/>
      <c r="AB18" s="2"/>
      <c r="AC18" s="2"/>
      <c r="AD18" s="2"/>
      <c r="AE18" s="2"/>
    </row>
    <row r="19" spans="2:31" ht="18.75" customHeight="1">
      <c r="B19" s="205"/>
      <c r="C19" s="211"/>
      <c r="D19" s="212"/>
      <c r="E19" s="100"/>
      <c r="F19" s="100"/>
      <c r="G19" s="100"/>
      <c r="H19" s="100"/>
      <c r="I19" s="100"/>
      <c r="J19" s="157" t="s">
        <v>102</v>
      </c>
      <c r="K19" s="159" t="e">
        <f>SUM('02A. Exp. ESPECÍFICA PLURAL'!#REF!)</f>
        <v>#REF!</v>
      </c>
      <c r="L19" s="160"/>
      <c r="M19" s="217">
        <v>0</v>
      </c>
      <c r="N19" s="183">
        <v>0</v>
      </c>
      <c r="O19" s="207">
        <v>0</v>
      </c>
      <c r="P19" s="217">
        <v>0</v>
      </c>
      <c r="Q19" s="183">
        <v>0</v>
      </c>
      <c r="R19" s="207">
        <v>0</v>
      </c>
      <c r="S19" s="217">
        <v>0</v>
      </c>
      <c r="T19" s="183">
        <v>0</v>
      </c>
      <c r="U19" s="207">
        <v>0</v>
      </c>
      <c r="V19" s="217" t="s">
        <v>102</v>
      </c>
      <c r="W19" s="207" t="s">
        <v>103</v>
      </c>
      <c r="X19" s="207">
        <v>0</v>
      </c>
      <c r="Y19" s="193"/>
      <c r="Z19" s="147"/>
      <c r="AA19" s="263"/>
      <c r="AB19" s="2"/>
      <c r="AC19" s="2"/>
      <c r="AD19" s="2"/>
      <c r="AE19" s="2"/>
    </row>
    <row r="20" spans="2:31" ht="284.25" customHeight="1" thickBot="1">
      <c r="B20" s="206"/>
      <c r="C20" s="213"/>
      <c r="D20" s="214"/>
      <c r="E20" s="101" t="s">
        <v>33</v>
      </c>
      <c r="F20" s="101" t="s">
        <v>33</v>
      </c>
      <c r="G20" s="101" t="s">
        <v>33</v>
      </c>
      <c r="H20" s="101" t="s">
        <v>33</v>
      </c>
      <c r="I20" s="101" t="s">
        <v>33</v>
      </c>
      <c r="J20" s="158"/>
      <c r="K20" s="161"/>
      <c r="L20" s="162"/>
      <c r="M20" s="218"/>
      <c r="N20" s="184"/>
      <c r="O20" s="208"/>
      <c r="P20" s="218"/>
      <c r="Q20" s="184"/>
      <c r="R20" s="208"/>
      <c r="S20" s="218"/>
      <c r="T20" s="184"/>
      <c r="U20" s="208"/>
      <c r="V20" s="218"/>
      <c r="W20" s="208"/>
      <c r="X20" s="208"/>
      <c r="Y20" s="194"/>
      <c r="Z20" s="222"/>
      <c r="AA20" s="264"/>
      <c r="AB20" s="2"/>
      <c r="AC20" s="2"/>
      <c r="AD20" s="2"/>
      <c r="AE20" s="2"/>
    </row>
    <row r="21" spans="2:31" ht="16.2">
      <c r="J21" s="185"/>
      <c r="K21" s="185"/>
      <c r="L21" s="185"/>
      <c r="M21" s="185"/>
      <c r="N21" s="185"/>
      <c r="O21" s="185"/>
      <c r="P21" s="185"/>
      <c r="Q21" s="185"/>
      <c r="R21" s="7"/>
      <c r="S21" s="7"/>
      <c r="T21" s="7"/>
      <c r="U21" s="7"/>
      <c r="V21" s="7"/>
      <c r="W21" s="9"/>
      <c r="X21" s="9"/>
      <c r="Y21" s="9"/>
      <c r="Z21" s="9"/>
    </row>
    <row r="22" spans="2:31" ht="16.8" thickBot="1">
      <c r="V22" s="9"/>
      <c r="W22" s="9"/>
      <c r="X22" s="9"/>
      <c r="Y22" s="9"/>
      <c r="Z22" s="9"/>
      <c r="AA22" s="9"/>
    </row>
    <row r="23" spans="2:31" ht="24" customHeight="1" thickBot="1">
      <c r="C23" s="131" t="s">
        <v>16</v>
      </c>
      <c r="D23" s="132"/>
      <c r="E23" s="93"/>
      <c r="F23" s="93"/>
      <c r="G23" s="93"/>
      <c r="H23" s="93"/>
      <c r="I23" s="93"/>
      <c r="J23" s="11"/>
      <c r="K23" s="9"/>
      <c r="L23" s="9"/>
      <c r="M23" s="9"/>
      <c r="N23" s="9"/>
      <c r="O23" s="9"/>
      <c r="P23" s="9"/>
      <c r="Q23" s="9"/>
      <c r="R23" s="9"/>
      <c r="S23" s="9"/>
      <c r="T23" s="9"/>
      <c r="U23" s="9"/>
      <c r="V23" s="9"/>
      <c r="W23" s="9"/>
      <c r="X23" s="9"/>
      <c r="Y23" s="9"/>
      <c r="Z23" s="9"/>
      <c r="AA23" s="9"/>
    </row>
    <row r="24" spans="2:31" ht="6.75" customHeight="1">
      <c r="D24" s="12"/>
      <c r="E24" s="12"/>
      <c r="F24" s="12"/>
      <c r="G24" s="12"/>
      <c r="H24" s="12"/>
      <c r="I24" s="12"/>
      <c r="J24" s="11"/>
      <c r="K24" s="9"/>
      <c r="L24" s="9"/>
      <c r="M24" s="9"/>
      <c r="N24" s="9"/>
      <c r="O24" s="9"/>
      <c r="P24" s="9"/>
      <c r="Q24" s="9"/>
      <c r="R24" s="9"/>
      <c r="S24" s="9"/>
      <c r="T24" s="9"/>
      <c r="U24" s="9"/>
      <c r="V24" s="9"/>
      <c r="W24" s="9"/>
      <c r="X24" s="9"/>
      <c r="Y24" s="9"/>
      <c r="Z24" s="9"/>
      <c r="AA24" s="9"/>
    </row>
    <row r="25" spans="2:31" ht="16.2">
      <c r="B25" s="13" t="s">
        <v>10</v>
      </c>
      <c r="C25" s="14" t="s">
        <v>58</v>
      </c>
      <c r="V25" s="9"/>
      <c r="W25" s="9"/>
      <c r="X25" s="9"/>
      <c r="Y25" s="9"/>
      <c r="Z25" s="9"/>
      <c r="AA25" s="9"/>
    </row>
    <row r="26" spans="2:31" ht="36" customHeight="1">
      <c r="B26" s="13"/>
      <c r="C26" s="129" t="s">
        <v>59</v>
      </c>
      <c r="D26" s="129"/>
      <c r="E26" s="129"/>
      <c r="F26" s="129"/>
      <c r="G26" s="129"/>
      <c r="H26" s="129"/>
      <c r="I26" s="129"/>
      <c r="J26" s="129"/>
      <c r="K26" s="129"/>
      <c r="L26" s="129"/>
      <c r="M26" s="129"/>
      <c r="N26" s="129"/>
      <c r="O26" s="129"/>
      <c r="P26" s="129"/>
      <c r="Q26" s="129"/>
      <c r="R26" s="76"/>
      <c r="S26" s="76"/>
      <c r="T26" s="76"/>
      <c r="U26" s="76"/>
      <c r="V26" s="9"/>
      <c r="W26" s="9"/>
      <c r="X26" s="9"/>
      <c r="Y26" s="9"/>
      <c r="Z26" s="9"/>
      <c r="AA26" s="9"/>
    </row>
    <row r="27" spans="2:31" ht="15.75" customHeight="1">
      <c r="B27" s="13"/>
      <c r="C27" s="75">
        <f>+M7</f>
        <v>203.25969893106765</v>
      </c>
      <c r="D27" s="282"/>
      <c r="E27" s="282"/>
      <c r="F27" s="282"/>
      <c r="G27" s="282"/>
      <c r="H27" s="282"/>
      <c r="I27" s="282"/>
      <c r="J27" s="282"/>
      <c r="K27" s="282"/>
      <c r="L27" s="282"/>
      <c r="M27" s="282"/>
      <c r="N27" s="282"/>
      <c r="O27" s="282"/>
      <c r="P27" s="282"/>
      <c r="Q27" s="282"/>
      <c r="R27" s="80"/>
      <c r="S27" s="80"/>
      <c r="T27" s="80"/>
      <c r="U27" s="80"/>
      <c r="V27" s="9"/>
      <c r="W27" s="9"/>
      <c r="X27" s="9"/>
      <c r="Y27" s="9"/>
      <c r="Z27" s="9"/>
      <c r="AA27" s="9"/>
    </row>
    <row r="28" spans="2:31" ht="5.25" customHeight="1">
      <c r="B28" s="13"/>
      <c r="C28" s="22"/>
      <c r="D28" s="50"/>
      <c r="E28" s="98"/>
      <c r="F28" s="98"/>
      <c r="G28" s="98"/>
      <c r="H28" s="98"/>
      <c r="I28" s="98"/>
      <c r="J28" s="50"/>
      <c r="K28" s="50"/>
      <c r="L28" s="50"/>
      <c r="M28" s="50"/>
      <c r="N28" s="50"/>
      <c r="O28" s="50"/>
      <c r="P28" s="70"/>
      <c r="Q28" s="70"/>
      <c r="R28" s="80"/>
      <c r="S28" s="80"/>
      <c r="T28" s="80"/>
      <c r="U28" s="80"/>
      <c r="V28" s="9"/>
      <c r="W28" s="9"/>
      <c r="X28" s="9"/>
      <c r="Y28" s="9"/>
      <c r="Z28" s="9"/>
      <c r="AA28" s="9"/>
    </row>
    <row r="29" spans="2:31" ht="107.25" customHeight="1">
      <c r="B29" s="13"/>
      <c r="C29" s="22"/>
      <c r="D29" s="50"/>
      <c r="E29" s="98"/>
      <c r="F29" s="98"/>
      <c r="G29" s="98"/>
      <c r="H29" s="98"/>
      <c r="I29" s="98"/>
      <c r="J29" s="50"/>
      <c r="K29" s="50"/>
      <c r="L29" s="50"/>
      <c r="M29" s="50"/>
      <c r="N29" s="50"/>
      <c r="O29" s="50"/>
      <c r="P29" s="70"/>
      <c r="Q29" s="70"/>
      <c r="R29" s="80"/>
      <c r="S29" s="80"/>
      <c r="T29" s="80"/>
      <c r="U29" s="80"/>
      <c r="V29" s="9"/>
      <c r="W29" s="9"/>
      <c r="X29" s="9"/>
      <c r="Y29" s="9"/>
      <c r="Z29" s="9"/>
      <c r="AA29" s="9"/>
    </row>
    <row r="30" spans="2:31" ht="16.2">
      <c r="B30" s="13"/>
      <c r="C30" s="129" t="s">
        <v>39</v>
      </c>
      <c r="D30" s="130"/>
      <c r="E30" s="130"/>
      <c r="F30" s="130"/>
      <c r="G30" s="130"/>
      <c r="H30" s="130"/>
      <c r="I30" s="130"/>
      <c r="J30" s="130"/>
      <c r="K30" s="130"/>
      <c r="L30" s="130"/>
      <c r="M30" s="130"/>
      <c r="N30" s="130"/>
      <c r="O30" s="130"/>
      <c r="P30" s="130"/>
      <c r="Q30" s="130"/>
      <c r="R30" s="77"/>
      <c r="S30" s="77"/>
      <c r="T30" s="77"/>
      <c r="U30" s="77"/>
      <c r="V30" s="9"/>
      <c r="W30" s="9"/>
      <c r="X30" s="9"/>
      <c r="Y30" s="9"/>
      <c r="Z30" s="9"/>
      <c r="AA30" s="9"/>
    </row>
    <row r="31" spans="2:31" ht="16.2">
      <c r="C31" s="129" t="s">
        <v>60</v>
      </c>
      <c r="D31" s="129"/>
      <c r="E31" s="129"/>
      <c r="F31" s="129"/>
      <c r="G31" s="129"/>
      <c r="H31" s="129"/>
      <c r="I31" s="129"/>
      <c r="J31" s="129"/>
      <c r="K31" s="129"/>
      <c r="L31" s="129"/>
      <c r="M31" s="129"/>
      <c r="N31" s="129"/>
      <c r="O31" s="129"/>
      <c r="P31" s="129"/>
      <c r="Q31" s="129"/>
      <c r="R31" s="76"/>
      <c r="S31" s="76"/>
      <c r="T31" s="76"/>
      <c r="U31" s="76"/>
      <c r="V31" s="9"/>
      <c r="W31" s="9"/>
      <c r="X31" s="9"/>
      <c r="Y31" s="9"/>
      <c r="Z31" s="9"/>
      <c r="AA31" s="9"/>
    </row>
    <row r="32" spans="2:31" ht="16.2">
      <c r="C32" s="129" t="s">
        <v>38</v>
      </c>
      <c r="D32" s="129"/>
      <c r="E32" s="129"/>
      <c r="F32" s="129"/>
      <c r="G32" s="129"/>
      <c r="H32" s="129"/>
      <c r="I32" s="129"/>
      <c r="J32" s="129"/>
      <c r="K32" s="129"/>
      <c r="L32" s="129"/>
      <c r="M32" s="129"/>
      <c r="N32" s="129"/>
      <c r="O32" s="129"/>
      <c r="P32" s="129"/>
      <c r="Q32" s="129"/>
      <c r="R32" s="76"/>
      <c r="S32" s="76"/>
      <c r="T32" s="76"/>
      <c r="U32" s="76"/>
      <c r="V32" s="9"/>
      <c r="W32" s="9"/>
      <c r="X32" s="9"/>
      <c r="Y32" s="9"/>
      <c r="Z32" s="9"/>
      <c r="AA32" s="9"/>
    </row>
    <row r="33" spans="2:27" ht="23.25" customHeight="1">
      <c r="C33" s="129" t="s">
        <v>61</v>
      </c>
      <c r="D33" s="129"/>
      <c r="E33" s="129"/>
      <c r="F33" s="129"/>
      <c r="G33" s="129"/>
      <c r="H33" s="129"/>
      <c r="I33" s="129"/>
      <c r="J33" s="129"/>
      <c r="K33" s="129"/>
      <c r="L33" s="129"/>
      <c r="M33" s="129"/>
      <c r="N33" s="129"/>
      <c r="O33" s="129"/>
      <c r="P33" s="129"/>
      <c r="Q33" s="129"/>
      <c r="R33" s="76"/>
      <c r="S33" s="76"/>
      <c r="T33" s="76"/>
      <c r="U33" s="76"/>
      <c r="V33" s="9"/>
      <c r="W33" s="9"/>
      <c r="X33" s="9"/>
      <c r="Y33" s="9"/>
      <c r="Z33" s="9"/>
      <c r="AA33" s="9"/>
    </row>
    <row r="34" spans="2:27" ht="16.2">
      <c r="C34" s="129" t="s">
        <v>40</v>
      </c>
      <c r="D34" s="129"/>
      <c r="E34" s="129"/>
      <c r="F34" s="129"/>
      <c r="G34" s="129"/>
      <c r="H34" s="129"/>
      <c r="I34" s="129"/>
      <c r="J34" s="129"/>
      <c r="K34" s="129"/>
      <c r="L34" s="129"/>
      <c r="M34" s="129"/>
      <c r="N34" s="129"/>
      <c r="O34" s="129"/>
      <c r="P34" s="129"/>
      <c r="Q34" s="129"/>
      <c r="R34" s="76"/>
      <c r="S34" s="76"/>
      <c r="T34" s="76"/>
      <c r="U34" s="76"/>
      <c r="V34" s="9"/>
      <c r="W34" s="9"/>
      <c r="X34" s="9"/>
      <c r="Y34" s="9"/>
      <c r="Z34" s="9"/>
      <c r="AA34" s="9"/>
    </row>
    <row r="35" spans="2:27" ht="16.2">
      <c r="C35" s="129" t="s">
        <v>41</v>
      </c>
      <c r="D35" s="129"/>
      <c r="E35" s="129"/>
      <c r="F35" s="129"/>
      <c r="G35" s="129"/>
      <c r="H35" s="129"/>
      <c r="I35" s="129"/>
      <c r="J35" s="129"/>
      <c r="K35" s="129"/>
      <c r="L35" s="129"/>
      <c r="M35" s="129"/>
      <c r="N35" s="129"/>
      <c r="O35" s="129"/>
      <c r="P35" s="129"/>
      <c r="Q35" s="129"/>
      <c r="R35" s="76"/>
      <c r="S35" s="76"/>
      <c r="T35" s="76"/>
      <c r="U35" s="76"/>
      <c r="V35" s="9"/>
      <c r="W35" s="9"/>
      <c r="X35" s="9"/>
      <c r="Y35" s="9"/>
      <c r="Z35" s="9"/>
      <c r="AA35" s="9"/>
    </row>
    <row r="36" spans="2:27" ht="16.2">
      <c r="C36" s="1" t="s">
        <v>62</v>
      </c>
      <c r="D36" s="37"/>
      <c r="E36" s="97"/>
      <c r="F36" s="97"/>
      <c r="G36" s="97"/>
      <c r="H36" s="97"/>
      <c r="I36" s="97"/>
      <c r="J36" s="36"/>
      <c r="K36" s="36"/>
      <c r="L36" s="36"/>
      <c r="M36" s="36"/>
      <c r="N36" s="36"/>
      <c r="O36" s="36"/>
      <c r="P36" s="71"/>
      <c r="Q36" s="71"/>
      <c r="R36" s="77"/>
      <c r="S36" s="77"/>
      <c r="T36" s="77"/>
      <c r="U36" s="77"/>
      <c r="V36" s="9"/>
      <c r="W36" s="9"/>
      <c r="X36" s="9"/>
      <c r="Y36" s="9"/>
      <c r="Z36" s="9"/>
      <c r="AA36" s="9"/>
    </row>
    <row r="37" spans="2:27" ht="27.75" customHeight="1">
      <c r="C37" s="279" t="s">
        <v>63</v>
      </c>
      <c r="D37" s="279"/>
      <c r="E37" s="279"/>
      <c r="F37" s="279"/>
      <c r="G37" s="279"/>
      <c r="H37" s="279"/>
      <c r="I37" s="279"/>
      <c r="J37" s="279"/>
      <c r="K37" s="279"/>
      <c r="L37" s="279"/>
      <c r="M37" s="279"/>
      <c r="N37" s="279"/>
      <c r="O37" s="279"/>
      <c r="P37" s="279"/>
      <c r="Q37" s="279"/>
      <c r="R37" s="83"/>
      <c r="S37" s="83"/>
      <c r="T37" s="83"/>
      <c r="U37" s="83"/>
      <c r="V37" s="9"/>
      <c r="W37" s="9"/>
      <c r="X37" s="9"/>
      <c r="Y37" s="9"/>
      <c r="Z37" s="9"/>
      <c r="AA37" s="9"/>
    </row>
    <row r="38" spans="2:27" ht="27.75" customHeight="1">
      <c r="C38" s="280" t="s">
        <v>64</v>
      </c>
      <c r="D38" s="279"/>
      <c r="E38" s="279"/>
      <c r="F38" s="279"/>
      <c r="G38" s="279"/>
      <c r="H38" s="279"/>
      <c r="I38" s="279"/>
      <c r="J38" s="279"/>
      <c r="K38" s="279"/>
      <c r="L38" s="279"/>
      <c r="M38" s="279"/>
      <c r="N38" s="279"/>
      <c r="O38" s="279"/>
      <c r="P38" s="279"/>
      <c r="Q38" s="279"/>
      <c r="R38" s="83"/>
      <c r="S38" s="83"/>
      <c r="T38" s="83"/>
      <c r="U38" s="83"/>
      <c r="V38" s="9"/>
      <c r="W38" s="9"/>
      <c r="X38" s="9"/>
      <c r="Y38" s="9"/>
      <c r="Z38" s="9"/>
      <c r="AA38" s="9"/>
    </row>
    <row r="39" spans="2:27" ht="16.2">
      <c r="C39" s="91" t="s">
        <v>65</v>
      </c>
      <c r="D39" s="82"/>
      <c r="E39" s="97"/>
      <c r="F39" s="97"/>
      <c r="G39" s="97"/>
      <c r="H39" s="97"/>
      <c r="I39" s="97"/>
      <c r="J39" s="83"/>
      <c r="K39" s="83"/>
      <c r="L39" s="83"/>
      <c r="M39" s="83"/>
      <c r="N39" s="83"/>
      <c r="O39" s="83"/>
      <c r="P39" s="83"/>
      <c r="Q39" s="83"/>
      <c r="R39" s="83"/>
      <c r="S39" s="83"/>
      <c r="T39" s="83"/>
      <c r="U39" s="83"/>
      <c r="V39" s="9"/>
      <c r="W39" s="9"/>
      <c r="X39" s="9"/>
      <c r="Y39" s="9"/>
      <c r="Z39" s="9"/>
      <c r="AA39" s="9"/>
    </row>
    <row r="40" spans="2:27" ht="29.25" customHeight="1">
      <c r="C40" s="280" t="s">
        <v>66</v>
      </c>
      <c r="D40" s="280"/>
      <c r="E40" s="280"/>
      <c r="F40" s="280"/>
      <c r="G40" s="280"/>
      <c r="H40" s="280"/>
      <c r="I40" s="280"/>
      <c r="J40" s="280"/>
      <c r="K40" s="280"/>
      <c r="L40" s="280"/>
      <c r="M40" s="280"/>
      <c r="N40" s="280"/>
      <c r="O40" s="280"/>
      <c r="P40" s="280"/>
      <c r="Q40" s="280"/>
      <c r="R40" s="83"/>
      <c r="S40" s="83"/>
      <c r="T40" s="83"/>
      <c r="U40" s="83"/>
      <c r="V40" s="9"/>
      <c r="W40" s="9"/>
      <c r="X40" s="9"/>
      <c r="Y40" s="9"/>
      <c r="Z40" s="9"/>
      <c r="AA40" s="9"/>
    </row>
    <row r="41" spans="2:27" ht="16.2">
      <c r="B41" s="13" t="s">
        <v>14</v>
      </c>
      <c r="C41" s="14" t="s">
        <v>67</v>
      </c>
      <c r="J41" s="11"/>
      <c r="K41" s="9"/>
      <c r="L41" s="9"/>
      <c r="M41" s="9"/>
      <c r="N41" s="9"/>
      <c r="O41" s="9"/>
      <c r="P41" s="9"/>
      <c r="Q41" s="9"/>
      <c r="R41" s="9"/>
      <c r="S41" s="9"/>
      <c r="T41" s="9"/>
      <c r="U41" s="9"/>
      <c r="V41" s="9"/>
      <c r="W41" s="9"/>
      <c r="X41" s="9"/>
      <c r="Y41" s="9"/>
      <c r="Z41" s="9"/>
      <c r="AA41" s="9"/>
    </row>
    <row r="42" spans="2:27" ht="16.2">
      <c r="B42" s="15"/>
      <c r="C42" s="282" t="s">
        <v>68</v>
      </c>
      <c r="D42" s="130"/>
      <c r="E42" s="130"/>
      <c r="F42" s="130"/>
      <c r="G42" s="130"/>
      <c r="H42" s="130"/>
      <c r="I42" s="130"/>
      <c r="J42" s="130"/>
      <c r="K42" s="130"/>
      <c r="L42" s="130"/>
      <c r="M42" s="130"/>
      <c r="N42" s="130"/>
      <c r="O42" s="130"/>
      <c r="P42" s="130"/>
      <c r="Q42" s="130"/>
      <c r="R42" s="77"/>
      <c r="S42" s="77"/>
      <c r="T42" s="77"/>
      <c r="U42" s="77"/>
      <c r="V42" s="9"/>
      <c r="W42" s="9"/>
      <c r="X42" s="9"/>
      <c r="Y42" s="9"/>
      <c r="Z42" s="9"/>
      <c r="AA42" s="9"/>
    </row>
    <row r="43" spans="2:27">
      <c r="B43" s="15"/>
      <c r="C43" s="129" t="s">
        <v>46</v>
      </c>
      <c r="D43" s="129"/>
      <c r="E43" s="129"/>
      <c r="F43" s="129"/>
      <c r="G43" s="129"/>
      <c r="H43" s="129"/>
      <c r="I43" s="129"/>
      <c r="J43" s="129"/>
      <c r="K43" s="129"/>
      <c r="L43" s="129"/>
      <c r="M43" s="129"/>
      <c r="N43" s="129"/>
      <c r="O43" s="129"/>
      <c r="P43" s="129"/>
      <c r="Q43" s="129"/>
      <c r="R43" s="76"/>
      <c r="S43" s="76"/>
      <c r="T43" s="76"/>
      <c r="U43" s="76"/>
      <c r="V43" s="10"/>
      <c r="W43" s="10"/>
      <c r="X43" s="10"/>
      <c r="Y43" s="10"/>
      <c r="Z43" s="10"/>
      <c r="AA43" s="10"/>
    </row>
    <row r="44" spans="2:27" ht="115.5" customHeight="1">
      <c r="B44" s="15"/>
      <c r="C44" s="129" t="s">
        <v>69</v>
      </c>
      <c r="D44" s="129"/>
      <c r="E44" s="129"/>
      <c r="F44" s="129"/>
      <c r="G44" s="129"/>
      <c r="H44" s="129"/>
      <c r="I44" s="129"/>
      <c r="J44" s="129"/>
      <c r="K44" s="129"/>
      <c r="L44" s="129"/>
      <c r="M44" s="129"/>
      <c r="N44" s="129"/>
      <c r="O44" s="129"/>
      <c r="P44" s="129"/>
      <c r="Q44" s="129"/>
      <c r="R44" s="76"/>
      <c r="S44" s="76"/>
      <c r="T44" s="76"/>
      <c r="U44" s="76"/>
      <c r="V44" s="10"/>
      <c r="W44" s="10"/>
      <c r="X44" s="10"/>
      <c r="Y44" s="10"/>
      <c r="Z44" s="10"/>
      <c r="AA44" s="10"/>
    </row>
    <row r="45" spans="2:27">
      <c r="B45" s="15"/>
      <c r="C45" s="129" t="s">
        <v>70</v>
      </c>
      <c r="D45" s="129"/>
      <c r="E45" s="129"/>
      <c r="F45" s="129"/>
      <c r="G45" s="129"/>
      <c r="H45" s="129"/>
      <c r="I45" s="129"/>
      <c r="J45" s="129"/>
      <c r="K45" s="129"/>
      <c r="L45" s="129"/>
      <c r="M45" s="129"/>
      <c r="N45" s="129"/>
      <c r="O45" s="129"/>
      <c r="P45" s="129"/>
      <c r="Q45" s="129"/>
      <c r="R45" s="76"/>
      <c r="S45" s="76"/>
      <c r="T45" s="76"/>
      <c r="U45" s="76"/>
      <c r="V45" s="6"/>
      <c r="W45" s="6"/>
      <c r="X45" s="6"/>
      <c r="Y45" s="6"/>
      <c r="Z45" s="6"/>
      <c r="AA45" s="6"/>
    </row>
    <row r="46" spans="2:27" ht="52.5" customHeight="1">
      <c r="B46" s="15"/>
      <c r="C46" s="129" t="s">
        <v>71</v>
      </c>
      <c r="D46" s="129"/>
      <c r="E46" s="129"/>
      <c r="F46" s="129"/>
      <c r="G46" s="129"/>
      <c r="H46" s="129"/>
      <c r="I46" s="129"/>
      <c r="J46" s="129"/>
      <c r="K46" s="129"/>
      <c r="L46" s="129"/>
      <c r="M46" s="129"/>
      <c r="N46" s="129"/>
      <c r="O46" s="129"/>
      <c r="P46" s="129"/>
      <c r="Q46" s="129"/>
      <c r="R46" s="76"/>
      <c r="S46" s="76"/>
      <c r="T46" s="76"/>
      <c r="U46" s="76"/>
      <c r="V46" s="8"/>
      <c r="W46" s="8"/>
      <c r="X46" s="8"/>
      <c r="Y46" s="8"/>
      <c r="Z46" s="8"/>
      <c r="AA46" s="8"/>
    </row>
    <row r="47" spans="2:27">
      <c r="B47" s="15"/>
      <c r="C47" s="129" t="s">
        <v>72</v>
      </c>
      <c r="D47" s="129"/>
      <c r="E47" s="129"/>
      <c r="F47" s="129"/>
      <c r="G47" s="129"/>
      <c r="H47" s="129"/>
      <c r="I47" s="129"/>
      <c r="J47" s="129"/>
      <c r="K47" s="129"/>
      <c r="L47" s="129"/>
      <c r="M47" s="129"/>
      <c r="N47" s="129"/>
      <c r="O47" s="129"/>
      <c r="P47" s="129"/>
      <c r="Q47" s="129"/>
      <c r="R47" s="76"/>
      <c r="S47" s="76"/>
      <c r="T47" s="76"/>
      <c r="U47" s="76"/>
      <c r="V47" s="6"/>
      <c r="W47" s="6"/>
      <c r="X47" s="6"/>
      <c r="Y47" s="6"/>
      <c r="Z47" s="6"/>
      <c r="AA47" s="6"/>
    </row>
    <row r="48" spans="2:27" ht="45" customHeight="1">
      <c r="B48" s="15"/>
      <c r="C48" s="129" t="s">
        <v>42</v>
      </c>
      <c r="D48" s="129"/>
      <c r="E48" s="129"/>
      <c r="F48" s="129"/>
      <c r="G48" s="129"/>
      <c r="H48" s="129"/>
      <c r="I48" s="129"/>
      <c r="J48" s="129"/>
      <c r="K48" s="129"/>
      <c r="L48" s="129"/>
      <c r="M48" s="129"/>
      <c r="N48" s="129"/>
      <c r="O48" s="129"/>
      <c r="P48" s="129"/>
      <c r="Q48" s="129"/>
      <c r="R48" s="76"/>
      <c r="S48" s="76"/>
      <c r="T48" s="76"/>
      <c r="U48" s="76"/>
      <c r="V48" s="38"/>
      <c r="W48" s="5"/>
      <c r="X48" s="5"/>
      <c r="Y48" s="16"/>
      <c r="Z48" s="5"/>
      <c r="AA48" s="10"/>
    </row>
    <row r="49" spans="2:27" ht="33.75" customHeight="1">
      <c r="B49" s="15"/>
      <c r="C49" s="129" t="s">
        <v>73</v>
      </c>
      <c r="D49" s="129"/>
      <c r="E49" s="129"/>
      <c r="F49" s="129"/>
      <c r="G49" s="129"/>
      <c r="H49" s="129"/>
      <c r="I49" s="129"/>
      <c r="J49" s="129"/>
      <c r="K49" s="129"/>
      <c r="L49" s="129"/>
      <c r="M49" s="129"/>
      <c r="N49" s="129"/>
      <c r="O49" s="129"/>
      <c r="P49" s="129"/>
      <c r="Q49" s="129"/>
      <c r="R49" s="76"/>
      <c r="S49" s="76"/>
      <c r="T49" s="76"/>
      <c r="U49" s="76"/>
      <c r="V49" s="49"/>
      <c r="W49" s="5"/>
      <c r="X49" s="5"/>
      <c r="Y49" s="16"/>
      <c r="Z49" s="5"/>
      <c r="AA49" s="10"/>
    </row>
    <row r="50" spans="2:27" ht="33.75" customHeight="1">
      <c r="B50" s="15"/>
      <c r="C50" s="281" t="s">
        <v>74</v>
      </c>
      <c r="D50" s="281"/>
      <c r="E50" s="281"/>
      <c r="F50" s="281"/>
      <c r="G50" s="281"/>
      <c r="H50" s="281"/>
      <c r="I50" s="281"/>
      <c r="J50" s="281"/>
      <c r="K50" s="281"/>
      <c r="L50" s="281"/>
      <c r="M50" s="281"/>
      <c r="N50" s="281"/>
      <c r="O50" s="281"/>
      <c r="P50" s="281"/>
      <c r="Q50" s="281"/>
      <c r="R50" s="82"/>
      <c r="S50" s="82"/>
      <c r="T50" s="82"/>
      <c r="U50" s="82"/>
      <c r="V50" s="49"/>
      <c r="W50" s="5"/>
      <c r="X50" s="5"/>
      <c r="Y50" s="16"/>
      <c r="Z50" s="5"/>
      <c r="AA50" s="10"/>
    </row>
    <row r="51" spans="2:27" ht="51" customHeight="1">
      <c r="B51" s="15"/>
      <c r="C51" s="281" t="s">
        <v>75</v>
      </c>
      <c r="D51" s="281"/>
      <c r="E51" s="281"/>
      <c r="F51" s="281"/>
      <c r="G51" s="281"/>
      <c r="H51" s="281"/>
      <c r="I51" s="281"/>
      <c r="J51" s="281"/>
      <c r="K51" s="281"/>
      <c r="L51" s="281"/>
      <c r="M51" s="281"/>
      <c r="N51" s="281"/>
      <c r="O51" s="281"/>
      <c r="P51" s="281"/>
      <c r="Q51" s="281"/>
      <c r="R51" s="82"/>
      <c r="S51" s="82"/>
      <c r="T51" s="82"/>
      <c r="U51" s="82"/>
      <c r="V51" s="49"/>
      <c r="W51" s="5"/>
      <c r="X51" s="5"/>
      <c r="Y51" s="16"/>
      <c r="Z51" s="5"/>
      <c r="AA51" s="10"/>
    </row>
    <row r="52" spans="2:27" ht="51" customHeight="1">
      <c r="B52" s="15"/>
      <c r="C52" s="281" t="s">
        <v>76</v>
      </c>
      <c r="D52" s="281"/>
      <c r="E52" s="281"/>
      <c r="F52" s="281"/>
      <c r="G52" s="281"/>
      <c r="H52" s="281"/>
      <c r="I52" s="281"/>
      <c r="J52" s="281"/>
      <c r="K52" s="281"/>
      <c r="L52" s="281"/>
      <c r="M52" s="281"/>
      <c r="N52" s="281"/>
      <c r="O52" s="281"/>
      <c r="P52" s="281"/>
      <c r="Q52" s="281"/>
      <c r="R52" s="82"/>
      <c r="S52" s="82"/>
      <c r="T52" s="82"/>
      <c r="U52" s="82"/>
      <c r="V52" s="49"/>
      <c r="W52" s="5"/>
      <c r="X52" s="5"/>
      <c r="Y52" s="16"/>
      <c r="Z52" s="5"/>
      <c r="AA52" s="10"/>
    </row>
    <row r="53" spans="2:27" ht="195" customHeight="1">
      <c r="B53" s="15"/>
      <c r="C53" s="278" t="s">
        <v>77</v>
      </c>
      <c r="D53" s="278"/>
      <c r="E53" s="278"/>
      <c r="F53" s="278"/>
      <c r="G53" s="278"/>
      <c r="H53" s="278"/>
      <c r="I53" s="278"/>
      <c r="J53" s="278"/>
      <c r="K53" s="278"/>
      <c r="L53" s="278"/>
      <c r="M53" s="278"/>
      <c r="N53" s="278"/>
      <c r="O53" s="278"/>
      <c r="P53" s="278"/>
      <c r="Q53" s="278"/>
      <c r="R53" s="78"/>
      <c r="S53" s="78"/>
      <c r="T53" s="78"/>
      <c r="U53" s="78"/>
      <c r="V53" s="49"/>
      <c r="W53" s="5"/>
      <c r="X53" s="5"/>
      <c r="Y53" s="16"/>
      <c r="Z53" s="5"/>
      <c r="AA53" s="10"/>
    </row>
    <row r="54" spans="2:27">
      <c r="B54" s="15"/>
      <c r="C54" s="278" t="s">
        <v>78</v>
      </c>
      <c r="D54" s="278"/>
      <c r="E54" s="278"/>
      <c r="F54" s="278"/>
      <c r="G54" s="278"/>
      <c r="H54" s="278"/>
      <c r="I54" s="278"/>
      <c r="J54" s="278"/>
      <c r="K54" s="278"/>
      <c r="L54" s="278"/>
      <c r="M54" s="278"/>
      <c r="N54" s="278"/>
      <c r="O54" s="278"/>
      <c r="P54" s="278"/>
      <c r="Q54" s="278"/>
      <c r="R54" s="78"/>
      <c r="S54" s="78"/>
      <c r="T54" s="78"/>
      <c r="U54" s="78"/>
      <c r="V54" s="49"/>
      <c r="W54" s="5"/>
      <c r="X54" s="5"/>
      <c r="Y54" s="16"/>
      <c r="Z54" s="5"/>
      <c r="AA54" s="10"/>
    </row>
    <row r="55" spans="2:27" ht="8.25" customHeight="1">
      <c r="B55" s="15"/>
      <c r="C55" s="15"/>
      <c r="J55" s="10"/>
      <c r="K55" s="10"/>
      <c r="L55" s="10"/>
      <c r="M55" s="38"/>
      <c r="N55" s="38"/>
      <c r="O55" s="38"/>
      <c r="P55" s="49"/>
      <c r="Q55" s="49"/>
      <c r="R55" s="49"/>
      <c r="S55" s="49"/>
      <c r="T55" s="49"/>
      <c r="U55" s="49"/>
      <c r="V55" s="38"/>
      <c r="W55" s="38"/>
      <c r="X55" s="49"/>
      <c r="Y55" s="38"/>
      <c r="Z55" s="38"/>
      <c r="AA55" s="38"/>
    </row>
    <row r="56" spans="2:27">
      <c r="B56" s="13" t="s">
        <v>15</v>
      </c>
      <c r="C56" s="14" t="s">
        <v>79</v>
      </c>
      <c r="J56" s="10"/>
      <c r="K56" s="10"/>
      <c r="L56" s="10"/>
      <c r="M56" s="38"/>
      <c r="N56" s="38"/>
      <c r="O56" s="38"/>
      <c r="P56" s="49"/>
      <c r="Q56" s="49"/>
      <c r="R56" s="49"/>
      <c r="S56" s="49"/>
      <c r="T56" s="49"/>
      <c r="U56" s="49"/>
      <c r="V56" s="38"/>
      <c r="W56" s="38"/>
      <c r="X56" s="49"/>
      <c r="Y56" s="38"/>
      <c r="Z56" s="38"/>
      <c r="AA56" s="38"/>
    </row>
    <row r="57" spans="2:27" ht="39" customHeight="1">
      <c r="B57" s="15"/>
      <c r="C57" s="129" t="s">
        <v>80</v>
      </c>
      <c r="D57" s="129"/>
      <c r="E57" s="129"/>
      <c r="F57" s="129"/>
      <c r="G57" s="129"/>
      <c r="H57" s="129"/>
      <c r="I57" s="129"/>
      <c r="J57" s="129"/>
      <c r="K57" s="129"/>
      <c r="L57" s="129"/>
      <c r="M57" s="129"/>
      <c r="N57" s="129"/>
      <c r="O57" s="129"/>
      <c r="P57" s="129"/>
      <c r="Q57" s="129"/>
      <c r="R57" s="79"/>
      <c r="S57" s="79"/>
      <c r="T57" s="79"/>
      <c r="U57" s="79"/>
      <c r="V57" s="49"/>
      <c r="W57" s="49"/>
      <c r="X57" s="49"/>
      <c r="Y57" s="49"/>
      <c r="Z57" s="49"/>
      <c r="AA57" s="49"/>
    </row>
    <row r="58" spans="2:27" ht="135.75" customHeight="1">
      <c r="B58" s="15"/>
      <c r="C58" s="82"/>
      <c r="D58" s="82"/>
      <c r="E58" s="97"/>
      <c r="F58" s="97"/>
      <c r="G58" s="97"/>
      <c r="H58" s="97"/>
      <c r="I58" s="97"/>
      <c r="J58" s="82"/>
      <c r="K58" s="82"/>
      <c r="L58" s="82"/>
      <c r="M58" s="82"/>
      <c r="N58" s="82"/>
      <c r="O58" s="82"/>
      <c r="P58" s="82"/>
      <c r="Q58" s="82"/>
      <c r="R58" s="84"/>
      <c r="S58" s="84"/>
      <c r="T58" s="84"/>
      <c r="U58" s="84"/>
      <c r="V58" s="49"/>
      <c r="W58" s="49"/>
      <c r="X58" s="49"/>
      <c r="Y58" s="49"/>
      <c r="Z58" s="49"/>
      <c r="AA58" s="49"/>
    </row>
    <row r="59" spans="2:27" ht="90" customHeight="1">
      <c r="B59" s="15"/>
      <c r="C59" s="82"/>
      <c r="D59" s="82"/>
      <c r="E59" s="97"/>
      <c r="F59" s="97"/>
      <c r="G59" s="97"/>
      <c r="H59" s="97"/>
      <c r="I59" s="97"/>
      <c r="J59" s="82"/>
      <c r="K59" s="82"/>
      <c r="L59" s="82"/>
      <c r="M59" s="82"/>
      <c r="N59" s="82"/>
      <c r="O59" s="82"/>
      <c r="P59" s="82"/>
      <c r="Q59" s="82"/>
      <c r="R59" s="84"/>
      <c r="S59" s="84"/>
      <c r="T59" s="84"/>
      <c r="U59" s="84"/>
      <c r="V59" s="49"/>
      <c r="W59" s="49"/>
      <c r="X59" s="49"/>
      <c r="Y59" s="49"/>
      <c r="Z59" s="49"/>
      <c r="AA59" s="49"/>
    </row>
    <row r="60" spans="2:27" ht="95.25" customHeight="1">
      <c r="B60" s="15"/>
      <c r="C60" s="82"/>
      <c r="D60" s="82"/>
      <c r="E60" s="97"/>
      <c r="F60" s="97"/>
      <c r="G60" s="97"/>
      <c r="H60" s="97"/>
      <c r="I60" s="97"/>
      <c r="J60" s="82"/>
      <c r="K60" s="82"/>
      <c r="L60" s="82"/>
      <c r="M60" s="82"/>
      <c r="N60" s="82"/>
      <c r="O60" s="82"/>
      <c r="P60" s="82"/>
      <c r="Q60" s="82"/>
      <c r="R60" s="84"/>
      <c r="S60" s="84"/>
      <c r="T60" s="84"/>
      <c r="U60" s="84"/>
      <c r="V60" s="49"/>
      <c r="W60" s="49"/>
      <c r="X60" s="49"/>
      <c r="Y60" s="49"/>
      <c r="Z60" s="49"/>
      <c r="AA60" s="49"/>
    </row>
    <row r="61" spans="2:27" ht="129" customHeight="1">
      <c r="B61" s="15"/>
      <c r="C61" s="82"/>
      <c r="D61" s="82"/>
      <c r="E61" s="97"/>
      <c r="F61" s="97"/>
      <c r="G61" s="97"/>
      <c r="H61" s="97"/>
      <c r="I61" s="97"/>
      <c r="J61" s="82"/>
      <c r="K61" s="82"/>
      <c r="L61" s="82"/>
      <c r="M61" s="82"/>
      <c r="N61" s="82"/>
      <c r="O61" s="82"/>
      <c r="P61" s="82"/>
      <c r="Q61" s="82"/>
      <c r="R61" s="84"/>
      <c r="S61" s="84"/>
      <c r="T61" s="84"/>
      <c r="U61" s="84"/>
      <c r="V61" s="49"/>
      <c r="W61" s="49"/>
      <c r="X61" s="49"/>
      <c r="Y61" s="49"/>
      <c r="Z61" s="49"/>
      <c r="AA61" s="49"/>
    </row>
    <row r="62" spans="2:27" ht="129" customHeight="1">
      <c r="B62" s="15"/>
      <c r="C62" s="82"/>
      <c r="D62" s="82"/>
      <c r="E62" s="97"/>
      <c r="F62" s="97"/>
      <c r="G62" s="97"/>
      <c r="H62" s="97"/>
      <c r="I62" s="97"/>
      <c r="J62" s="82"/>
      <c r="K62" s="82"/>
      <c r="L62" s="82"/>
      <c r="M62" s="82"/>
      <c r="N62" s="82"/>
      <c r="O62" s="82"/>
      <c r="P62" s="82"/>
      <c r="Q62" s="82"/>
      <c r="R62" s="84"/>
      <c r="S62" s="84"/>
      <c r="T62" s="84"/>
      <c r="U62" s="84"/>
      <c r="V62" s="49"/>
      <c r="W62" s="49"/>
      <c r="X62" s="49"/>
      <c r="Y62" s="49"/>
      <c r="Z62" s="49"/>
      <c r="AA62" s="49"/>
    </row>
    <row r="63" spans="2:27" ht="129" customHeight="1">
      <c r="B63" s="15"/>
      <c r="C63" s="82"/>
      <c r="D63" s="82"/>
      <c r="E63" s="97"/>
      <c r="F63" s="97"/>
      <c r="G63" s="97"/>
      <c r="H63" s="97"/>
      <c r="I63" s="97"/>
      <c r="J63" s="82"/>
      <c r="K63" s="82"/>
      <c r="L63" s="82"/>
      <c r="M63" s="82"/>
      <c r="N63" s="82"/>
      <c r="O63" s="82"/>
      <c r="P63" s="82"/>
      <c r="Q63" s="82"/>
      <c r="R63" s="84"/>
      <c r="S63" s="84"/>
      <c r="T63" s="84"/>
      <c r="U63" s="84"/>
      <c r="V63" s="49"/>
      <c r="W63" s="49"/>
      <c r="X63" s="49"/>
      <c r="Y63" s="49"/>
      <c r="Z63" s="49"/>
      <c r="AA63" s="49"/>
    </row>
    <row r="64" spans="2:27" ht="111" customHeight="1">
      <c r="B64" s="15"/>
      <c r="C64" s="129" t="s">
        <v>81</v>
      </c>
      <c r="D64" s="129"/>
      <c r="E64" s="129"/>
      <c r="F64" s="129"/>
      <c r="G64" s="129"/>
      <c r="H64" s="129"/>
      <c r="I64" s="129"/>
      <c r="J64" s="129"/>
      <c r="K64" s="129"/>
      <c r="L64" s="129"/>
      <c r="M64" s="129"/>
      <c r="N64" s="129"/>
      <c r="O64" s="129"/>
      <c r="P64" s="129"/>
      <c r="Q64" s="129"/>
      <c r="R64" s="76"/>
      <c r="S64" s="76"/>
      <c r="T64" s="76"/>
      <c r="U64" s="76"/>
      <c r="V64" s="38"/>
      <c r="W64" s="38"/>
      <c r="X64" s="49"/>
      <c r="Y64" s="38"/>
      <c r="Z64" s="38"/>
      <c r="AA64" s="38"/>
    </row>
    <row r="65" spans="1:27" ht="63" customHeight="1">
      <c r="B65" s="15"/>
      <c r="C65" s="129" t="s">
        <v>82</v>
      </c>
      <c r="D65" s="129"/>
      <c r="E65" s="129"/>
      <c r="F65" s="129"/>
      <c r="G65" s="129"/>
      <c r="H65" s="129"/>
      <c r="I65" s="129"/>
      <c r="J65" s="129"/>
      <c r="K65" s="129"/>
      <c r="L65" s="129"/>
      <c r="M65" s="129"/>
      <c r="N65" s="129"/>
      <c r="O65" s="129"/>
      <c r="P65" s="129"/>
      <c r="Q65" s="129"/>
      <c r="R65" s="76"/>
      <c r="S65" s="76"/>
      <c r="T65" s="76"/>
      <c r="U65" s="76"/>
      <c r="V65" s="49"/>
      <c r="W65" s="49"/>
      <c r="X65" s="49"/>
      <c r="Y65" s="49"/>
      <c r="Z65" s="49"/>
      <c r="AA65" s="49"/>
    </row>
    <row r="66" spans="1:27" ht="52.5" customHeight="1">
      <c r="B66" s="15"/>
      <c r="C66" s="129" t="s">
        <v>83</v>
      </c>
      <c r="D66" s="129"/>
      <c r="E66" s="129"/>
      <c r="F66" s="129"/>
      <c r="G66" s="129"/>
      <c r="H66" s="129"/>
      <c r="I66" s="129"/>
      <c r="J66" s="129"/>
      <c r="K66" s="129"/>
      <c r="L66" s="129"/>
      <c r="M66" s="129"/>
      <c r="N66" s="129"/>
      <c r="O66" s="129"/>
      <c r="P66" s="129"/>
      <c r="Q66" s="129"/>
      <c r="R66" s="76"/>
      <c r="S66" s="76"/>
      <c r="T66" s="76"/>
      <c r="U66" s="76"/>
      <c r="V66" s="49"/>
      <c r="W66" s="49"/>
      <c r="X66" s="49"/>
      <c r="Y66" s="49"/>
      <c r="Z66" s="49"/>
      <c r="AA66" s="49"/>
    </row>
    <row r="67" spans="1:27" ht="52.5" customHeight="1">
      <c r="B67" s="15"/>
      <c r="C67" s="129" t="s">
        <v>84</v>
      </c>
      <c r="D67" s="129"/>
      <c r="E67" s="129"/>
      <c r="F67" s="129"/>
      <c r="G67" s="129"/>
      <c r="H67" s="129"/>
      <c r="I67" s="129"/>
      <c r="J67" s="129"/>
      <c r="K67" s="129"/>
      <c r="L67" s="129"/>
      <c r="M67" s="129"/>
      <c r="N67" s="129"/>
      <c r="O67" s="129"/>
      <c r="P67" s="129"/>
      <c r="Q67" s="129"/>
      <c r="R67" s="76"/>
      <c r="S67" s="76"/>
      <c r="T67" s="76"/>
      <c r="U67" s="76"/>
      <c r="V67" s="49"/>
      <c r="W67" s="49"/>
      <c r="X67" s="49"/>
      <c r="Y67" s="49"/>
      <c r="Z67" s="49"/>
      <c r="AA67" s="49"/>
    </row>
    <row r="68" spans="1:27" ht="64.5" customHeight="1">
      <c r="B68" s="15"/>
      <c r="C68" s="129" t="s">
        <v>85</v>
      </c>
      <c r="D68" s="129"/>
      <c r="E68" s="129"/>
      <c r="F68" s="129"/>
      <c r="G68" s="129"/>
      <c r="H68" s="129"/>
      <c r="I68" s="129"/>
      <c r="J68" s="129"/>
      <c r="K68" s="129"/>
      <c r="L68" s="129"/>
      <c r="M68" s="129"/>
      <c r="N68" s="129"/>
      <c r="O68" s="129"/>
      <c r="P68" s="129"/>
      <c r="Q68" s="129"/>
      <c r="R68" s="76"/>
      <c r="S68" s="76"/>
      <c r="T68" s="76"/>
      <c r="U68" s="76"/>
      <c r="V68" s="49"/>
      <c r="W68" s="49"/>
      <c r="X68" s="49"/>
      <c r="Y68" s="49"/>
      <c r="Z68" s="49"/>
      <c r="AA68" s="49"/>
    </row>
    <row r="69" spans="1:27" ht="135" customHeight="1">
      <c r="B69" s="15"/>
      <c r="C69" s="129" t="s">
        <v>86</v>
      </c>
      <c r="D69" s="129"/>
      <c r="E69" s="129"/>
      <c r="F69" s="129"/>
      <c r="G69" s="129"/>
      <c r="H69" s="129"/>
      <c r="I69" s="129"/>
      <c r="J69" s="129"/>
      <c r="K69" s="129"/>
      <c r="L69" s="129"/>
      <c r="M69" s="129"/>
      <c r="N69" s="129"/>
      <c r="O69" s="129"/>
      <c r="P69" s="129"/>
      <c r="Q69" s="129"/>
      <c r="R69" s="76"/>
      <c r="S69" s="76"/>
      <c r="T69" s="76"/>
      <c r="U69" s="76"/>
      <c r="V69" s="49"/>
      <c r="W69" s="49"/>
      <c r="X69" s="49"/>
      <c r="Y69" s="49"/>
      <c r="Z69" s="49"/>
      <c r="AA69" s="49"/>
    </row>
    <row r="70" spans="1:27" ht="69.75" customHeight="1">
      <c r="B70" s="15"/>
      <c r="C70" s="129" t="s">
        <v>87</v>
      </c>
      <c r="D70" s="129"/>
      <c r="E70" s="129"/>
      <c r="F70" s="129"/>
      <c r="G70" s="129"/>
      <c r="H70" s="129"/>
      <c r="I70" s="129"/>
      <c r="J70" s="129"/>
      <c r="K70" s="129"/>
      <c r="L70" s="129"/>
      <c r="M70" s="129"/>
      <c r="N70" s="129"/>
      <c r="O70" s="129"/>
      <c r="P70" s="129"/>
      <c r="Q70" s="129"/>
      <c r="R70" s="76"/>
      <c r="S70" s="76"/>
      <c r="T70" s="76"/>
      <c r="U70" s="76"/>
      <c r="V70" s="49"/>
      <c r="W70" s="49"/>
      <c r="X70" s="49"/>
      <c r="Y70" s="49"/>
      <c r="Z70" s="49"/>
      <c r="AA70" s="49"/>
    </row>
    <row r="71" spans="1:27">
      <c r="A71" s="1" t="s">
        <v>88</v>
      </c>
      <c r="B71" s="13"/>
      <c r="C71" s="284" t="s">
        <v>88</v>
      </c>
      <c r="D71" s="284"/>
      <c r="E71" s="284"/>
      <c r="F71" s="284"/>
      <c r="G71" s="284"/>
      <c r="H71" s="284"/>
      <c r="I71" s="284"/>
      <c r="J71" s="284"/>
    </row>
    <row r="72" spans="1:27" ht="30" customHeight="1">
      <c r="C72" s="129" t="s">
        <v>89</v>
      </c>
      <c r="D72" s="130"/>
      <c r="E72" s="130"/>
      <c r="F72" s="130"/>
      <c r="G72" s="130"/>
      <c r="H72" s="130"/>
      <c r="I72" s="130"/>
      <c r="J72" s="130"/>
      <c r="K72" s="130"/>
      <c r="L72" s="130"/>
      <c r="M72" s="130"/>
      <c r="N72" s="130"/>
      <c r="O72" s="130"/>
      <c r="P72" s="130"/>
      <c r="Q72" s="130"/>
      <c r="R72" s="77"/>
      <c r="S72" s="77"/>
      <c r="T72" s="77"/>
      <c r="U72" s="77"/>
    </row>
    <row r="73" spans="1:27" ht="23.25" customHeight="1">
      <c r="C73" s="57">
        <v>10</v>
      </c>
      <c r="D73" s="283" t="s">
        <v>31</v>
      </c>
      <c r="E73" s="283"/>
      <c r="F73" s="283"/>
      <c r="G73" s="283"/>
      <c r="H73" s="283"/>
      <c r="I73" s="283"/>
      <c r="J73" s="283"/>
      <c r="K73" s="283"/>
      <c r="L73" s="283"/>
      <c r="M73" s="283"/>
      <c r="N73" s="283"/>
      <c r="O73" s="283"/>
      <c r="P73" s="283"/>
      <c r="Q73" s="283"/>
      <c r="R73" s="81"/>
      <c r="S73" s="81"/>
      <c r="T73" s="81"/>
      <c r="U73" s="81"/>
    </row>
    <row r="74" spans="1:27" ht="20.25" customHeight="1">
      <c r="C74" s="57">
        <v>5</v>
      </c>
      <c r="D74" s="283" t="s">
        <v>32</v>
      </c>
      <c r="E74" s="283"/>
      <c r="F74" s="283"/>
      <c r="G74" s="283"/>
      <c r="H74" s="283"/>
      <c r="I74" s="283"/>
      <c r="J74" s="283"/>
      <c r="K74" s="283"/>
      <c r="L74" s="283"/>
      <c r="M74" s="283"/>
      <c r="N74" s="283"/>
      <c r="O74" s="283"/>
      <c r="P74" s="283"/>
      <c r="Q74" s="283"/>
      <c r="R74" s="81"/>
      <c r="S74" s="81"/>
      <c r="T74" s="81"/>
      <c r="U74" s="81"/>
    </row>
    <row r="75" spans="1:27" ht="36" customHeight="1">
      <c r="C75" s="129" t="s">
        <v>90</v>
      </c>
      <c r="D75" s="130"/>
      <c r="E75" s="130"/>
      <c r="F75" s="130"/>
      <c r="G75" s="130"/>
      <c r="H75" s="130"/>
      <c r="I75" s="130"/>
      <c r="J75" s="130"/>
      <c r="K75" s="130"/>
      <c r="L75" s="130"/>
      <c r="M75" s="130"/>
      <c r="N75" s="130"/>
      <c r="O75" s="130"/>
      <c r="P75" s="130"/>
      <c r="Q75" s="130"/>
      <c r="R75" s="77"/>
      <c r="S75" s="77"/>
      <c r="T75" s="77"/>
      <c r="U75" s="77"/>
    </row>
    <row r="76" spans="1:27" ht="6" customHeight="1">
      <c r="C76" s="51"/>
      <c r="D76" s="51"/>
      <c r="E76" s="96"/>
      <c r="F76" s="96"/>
      <c r="G76" s="96"/>
      <c r="H76" s="96"/>
      <c r="I76" s="96"/>
      <c r="J76" s="51"/>
      <c r="K76" s="51"/>
      <c r="L76" s="51"/>
      <c r="M76" s="51"/>
      <c r="N76" s="51"/>
      <c r="O76" s="51"/>
      <c r="P76" s="71"/>
      <c r="Q76" s="71"/>
      <c r="R76" s="77"/>
      <c r="S76" s="77"/>
      <c r="T76" s="77"/>
      <c r="U76" s="77"/>
    </row>
    <row r="77" spans="1:27">
      <c r="B77" s="13"/>
      <c r="C77" s="14"/>
    </row>
    <row r="78" spans="1:27" ht="36.75" customHeight="1">
      <c r="C78" s="282"/>
      <c r="D78" s="282"/>
      <c r="E78" s="282"/>
      <c r="F78" s="282"/>
      <c r="G78" s="282"/>
      <c r="H78" s="282"/>
      <c r="I78" s="282"/>
      <c r="J78" s="282"/>
      <c r="K78" s="282"/>
      <c r="L78" s="282"/>
      <c r="M78" s="282"/>
      <c r="N78" s="282"/>
      <c r="O78" s="282"/>
      <c r="P78" s="282"/>
      <c r="Q78" s="282"/>
      <c r="R78" s="80"/>
      <c r="S78" s="80"/>
      <c r="T78" s="80"/>
      <c r="U78" s="80"/>
    </row>
    <row r="79" spans="1:27" ht="45.75" customHeight="1"/>
    <row r="80" spans="1:27" ht="47.25" customHeight="1"/>
    <row r="81" spans="3:21" ht="32.25" customHeight="1"/>
    <row r="82" spans="3:21" ht="73.5" customHeight="1"/>
    <row r="83" spans="3:21" ht="32.25" customHeight="1">
      <c r="C83" s="130"/>
      <c r="D83" s="130"/>
      <c r="E83" s="130"/>
      <c r="F83" s="130"/>
      <c r="G83" s="130"/>
      <c r="H83" s="130"/>
      <c r="I83" s="130"/>
      <c r="J83" s="130"/>
      <c r="K83" s="130"/>
      <c r="L83" s="130"/>
      <c r="M83" s="130"/>
      <c r="N83" s="130"/>
      <c r="O83" s="130"/>
      <c r="P83" s="130"/>
      <c r="Q83" s="130"/>
      <c r="R83" s="77"/>
      <c r="S83" s="77"/>
      <c r="T83" s="77"/>
      <c r="U83" s="77"/>
    </row>
  </sheetData>
  <mergeCells count="114">
    <mergeCell ref="C83:Q83"/>
    <mergeCell ref="C75:Q75"/>
    <mergeCell ref="C42:Q42"/>
    <mergeCell ref="D73:Q73"/>
    <mergeCell ref="D74:Q74"/>
    <mergeCell ref="C26:Q26"/>
    <mergeCell ref="D27:Q27"/>
    <mergeCell ref="C66:Q66"/>
    <mergeCell ref="C72:Q72"/>
    <mergeCell ref="C71:J71"/>
    <mergeCell ref="C78:Q78"/>
    <mergeCell ref="C48:Q48"/>
    <mergeCell ref="C68:Q68"/>
    <mergeCell ref="C69:Q69"/>
    <mergeCell ref="C70:Q70"/>
    <mergeCell ref="C31:Q31"/>
    <mergeCell ref="C33:Q33"/>
    <mergeCell ref="C34:Q34"/>
    <mergeCell ref="C64:Q64"/>
    <mergeCell ref="C44:Q44"/>
    <mergeCell ref="C45:Q45"/>
    <mergeCell ref="C46:Q46"/>
    <mergeCell ref="C47:Q47"/>
    <mergeCell ref="C67:Q67"/>
    <mergeCell ref="C65:Q65"/>
    <mergeCell ref="C32:Q32"/>
    <mergeCell ref="C35:Q35"/>
    <mergeCell ref="C49:Q49"/>
    <mergeCell ref="C53:Q53"/>
    <mergeCell ref="C54:Q54"/>
    <mergeCell ref="C57:Q57"/>
    <mergeCell ref="C43:Q43"/>
    <mergeCell ref="C37:Q37"/>
    <mergeCell ref="C38:Q38"/>
    <mergeCell ref="C40:Q40"/>
    <mergeCell ref="C50:Q50"/>
    <mergeCell ref="C51:Q51"/>
    <mergeCell ref="C52:Q52"/>
    <mergeCell ref="AA15:AA20"/>
    <mergeCell ref="AA9:AA14"/>
    <mergeCell ref="Y9:Y14"/>
    <mergeCell ref="X9:X13"/>
    <mergeCell ref="X16:X18"/>
    <mergeCell ref="X19:X20"/>
    <mergeCell ref="M10:O10"/>
    <mergeCell ref="W19:W20"/>
    <mergeCell ref="V19:V20"/>
    <mergeCell ref="P10:R10"/>
    <mergeCell ref="P11:R13"/>
    <mergeCell ref="R17:R18"/>
    <mergeCell ref="R19:R20"/>
    <mergeCell ref="M9:U9"/>
    <mergeCell ref="S10:U10"/>
    <mergeCell ref="S11:U13"/>
    <mergeCell ref="P17:P18"/>
    <mergeCell ref="Q17:Q18"/>
    <mergeCell ref="P19:P20"/>
    <mergeCell ref="Q19:Q20"/>
    <mergeCell ref="S17:S18"/>
    <mergeCell ref="T17:T18"/>
    <mergeCell ref="U17:U18"/>
    <mergeCell ref="S19:S20"/>
    <mergeCell ref="B8:AA8"/>
    <mergeCell ref="J3:K3"/>
    <mergeCell ref="J6:K6"/>
    <mergeCell ref="J4:K5"/>
    <mergeCell ref="L4:AA5"/>
    <mergeCell ref="L3:AA3"/>
    <mergeCell ref="L6:AA6"/>
    <mergeCell ref="B2:D6"/>
    <mergeCell ref="J2:AA2"/>
    <mergeCell ref="J7:K7"/>
    <mergeCell ref="B7:D7"/>
    <mergeCell ref="M7:N7"/>
    <mergeCell ref="O7:AA7"/>
    <mergeCell ref="E3:I7"/>
    <mergeCell ref="W13:W14"/>
    <mergeCell ref="V13:V14"/>
    <mergeCell ref="W16:W18"/>
    <mergeCell ref="V16:V18"/>
    <mergeCell ref="N19:N20"/>
    <mergeCell ref="J21:Q21"/>
    <mergeCell ref="B9:B14"/>
    <mergeCell ref="C9:D14"/>
    <mergeCell ref="Z9:Z14"/>
    <mergeCell ref="Y15:Y20"/>
    <mergeCell ref="N17:N18"/>
    <mergeCell ref="O17:O18"/>
    <mergeCell ref="V9:W12"/>
    <mergeCell ref="B15:B20"/>
    <mergeCell ref="O19:O20"/>
    <mergeCell ref="C15:D20"/>
    <mergeCell ref="K17:L17"/>
    <mergeCell ref="M19:M20"/>
    <mergeCell ref="J9:L9"/>
    <mergeCell ref="Z15:Z20"/>
    <mergeCell ref="T19:T20"/>
    <mergeCell ref="U19:U20"/>
    <mergeCell ref="K14:L14"/>
    <mergeCell ref="M17:M18"/>
    <mergeCell ref="C30:Q30"/>
    <mergeCell ref="C23:D23"/>
    <mergeCell ref="K10:L10"/>
    <mergeCell ref="J13:J14"/>
    <mergeCell ref="M11:O13"/>
    <mergeCell ref="J15:J18"/>
    <mergeCell ref="K15:L16"/>
    <mergeCell ref="K11:L13"/>
    <mergeCell ref="J19:J20"/>
    <mergeCell ref="K19:L20"/>
    <mergeCell ref="E10:I10"/>
    <mergeCell ref="E12:I12"/>
    <mergeCell ref="E13:I14"/>
    <mergeCell ref="E15:I18"/>
  </mergeCells>
  <conditionalFormatting sqref="K15">
    <cfRule type="containsText" dxfId="69" priority="2289" operator="containsText" text="CUMPLE/NO CUMPLE">
      <formula>NOT(ISERROR(SEARCH("CUMPLE/NO CUMPLE",K15)))</formula>
    </cfRule>
    <cfRule type="containsText" dxfId="68" priority="2290" stopIfTrue="1" operator="containsText" text="NO CUMPLE">
      <formula>NOT(ISERROR(SEARCH("NO CUMPLE",K15)))</formula>
    </cfRule>
    <cfRule type="containsText" dxfId="67" priority="2291" stopIfTrue="1" operator="containsText" text="CUMPLE">
      <formula>NOT(ISERROR(SEARCH("CUMPLE",K15)))</formula>
    </cfRule>
    <cfRule type="expression" dxfId="66" priority="2292" stopIfTrue="1">
      <formula>"CUMPLE"</formula>
    </cfRule>
    <cfRule type="expression" dxfId="65" priority="2293" stopIfTrue="1">
      <formula>"CUMPLE"</formula>
    </cfRule>
  </conditionalFormatting>
  <conditionalFormatting sqref="Z15">
    <cfRule type="containsText" dxfId="64" priority="2322" operator="containsText" text="CUMPLE/NO CUMPLE">
      <formula>NOT(ISERROR(SEARCH("CUMPLE/NO CUMPLE",Z15)))</formula>
    </cfRule>
    <cfRule type="containsText" dxfId="63" priority="2323" stopIfTrue="1" operator="containsText" text="NO CUMPLE">
      <formula>NOT(ISERROR(SEARCH("NO CUMPLE",Z15)))</formula>
    </cfRule>
    <cfRule type="containsText" dxfId="62" priority="2324" stopIfTrue="1" operator="containsText" text="CUMPLE">
      <formula>NOT(ISERROR(SEARCH("CUMPLE",Z15)))</formula>
    </cfRule>
    <cfRule type="expression" dxfId="61" priority="2325" stopIfTrue="1">
      <formula>"CUMPLE"</formula>
    </cfRule>
    <cfRule type="expression" dxfId="60" priority="2326" stopIfTrue="1">
      <formula>"CUMPLE"</formula>
    </cfRule>
  </conditionalFormatting>
  <conditionalFormatting sqref="J15">
    <cfRule type="containsText" dxfId="59" priority="2298" operator="containsText" text="CUMPLE/NO CUMPLE">
      <formula>NOT(ISERROR(SEARCH("CUMPLE/NO CUMPLE",J15)))</formula>
    </cfRule>
    <cfRule type="containsText" dxfId="58" priority="2299" operator="containsText" text="NO CUMPLE">
      <formula>NOT(ISERROR(SEARCH("NO CUMPLE",J15)))</formula>
    </cfRule>
    <cfRule type="containsText" dxfId="57" priority="2300" operator="containsText" text="CUMPLE">
      <formula>NOT(ISERROR(SEARCH("CUMPLE",J15)))</formula>
    </cfRule>
    <cfRule type="containsText" dxfId="56" priority="2301" operator="containsText" text="CUMPLE/NO CUMPLE">
      <formula>NOT(ISERROR(SEARCH("CUMPLE/NO CUMPLE",J15)))</formula>
    </cfRule>
  </conditionalFormatting>
  <conditionalFormatting sqref="L18">
    <cfRule type="containsText" dxfId="55" priority="2294" operator="containsText" text="CUMPLE/NO CUMPLE">
      <formula>NOT(ISERROR(SEARCH("CUMPLE/NO CUMPLE",L18)))</formula>
    </cfRule>
    <cfRule type="containsText" dxfId="54" priority="2295" operator="containsText" text="NO CUMPLE">
      <formula>NOT(ISERROR(SEARCH("NO CUMPLE",L18)))</formula>
    </cfRule>
    <cfRule type="containsText" dxfId="53" priority="2296" operator="containsText" text="CUMPLE">
      <formula>NOT(ISERROR(SEARCH("CUMPLE",L18)))</formula>
    </cfRule>
    <cfRule type="containsText" dxfId="52" priority="2297" operator="containsText" text="CUMPLE/NO CUMPLE">
      <formula>NOT(ISERROR(SEARCH("CUMPLE/NO CUMPLE",L18)))</formula>
    </cfRule>
  </conditionalFormatting>
  <conditionalFormatting sqref="M16:N16">
    <cfRule type="containsText" dxfId="51" priority="66" operator="containsText" text="CUMPLE/NO CUMPLE">
      <formula>NOT(ISERROR(SEARCH("CUMPLE/NO CUMPLE",M16)))</formula>
    </cfRule>
    <cfRule type="containsText" dxfId="50" priority="67" operator="containsText" text="NO CUMPLE">
      <formula>NOT(ISERROR(SEARCH("NO CUMPLE",M16)))</formula>
    </cfRule>
    <cfRule type="containsText" dxfId="49" priority="68" operator="containsText" text="CUMPLE">
      <formula>NOT(ISERROR(SEARCH("CUMPLE",M16)))</formula>
    </cfRule>
    <cfRule type="containsText" dxfId="48" priority="69" operator="containsText" text="CUMPLE/NO CUMPLE">
      <formula>NOT(ISERROR(SEARCH("CUMPLE/NO CUMPLE",M16)))</formula>
    </cfRule>
  </conditionalFormatting>
  <conditionalFormatting sqref="P16">
    <cfRule type="containsText" dxfId="47" priority="62" operator="containsText" text="CUMPLE/NO CUMPLE">
      <formula>NOT(ISERROR(SEARCH("CUMPLE/NO CUMPLE",P16)))</formula>
    </cfRule>
    <cfRule type="containsText" dxfId="46" priority="63" operator="containsText" text="NO CUMPLE">
      <formula>NOT(ISERROR(SEARCH("NO CUMPLE",P16)))</formula>
    </cfRule>
    <cfRule type="containsText" dxfId="45" priority="64" operator="containsText" text="CUMPLE">
      <formula>NOT(ISERROR(SEARCH("CUMPLE",P16)))</formula>
    </cfRule>
    <cfRule type="containsText" dxfId="44" priority="65" operator="containsText" text="CUMPLE/NO CUMPLE">
      <formula>NOT(ISERROR(SEARCH("CUMPLE/NO CUMPLE",P16)))</formula>
    </cfRule>
  </conditionalFormatting>
  <conditionalFormatting sqref="Q16:U16">
    <cfRule type="containsText" dxfId="43" priority="58" operator="containsText" text="CUMPLE/NO CUMPLE">
      <formula>NOT(ISERROR(SEARCH("CUMPLE/NO CUMPLE",Q16)))</formula>
    </cfRule>
    <cfRule type="containsText" dxfId="42" priority="59" operator="containsText" text="NO CUMPLE">
      <formula>NOT(ISERROR(SEARCH("NO CUMPLE",Q16)))</formula>
    </cfRule>
    <cfRule type="containsText" dxfId="41" priority="60" operator="containsText" text="CUMPLE">
      <formula>NOT(ISERROR(SEARCH("CUMPLE",Q16)))</formula>
    </cfRule>
    <cfRule type="containsText" dxfId="40" priority="61" operator="containsText" text="CUMPLE/NO CUMPLE">
      <formula>NOT(ISERROR(SEARCH("CUMPLE/NO CUMPLE",Q16)))</formula>
    </cfRule>
  </conditionalFormatting>
  <conditionalFormatting sqref="O16">
    <cfRule type="containsText" dxfId="39" priority="49" operator="containsText" text="CUMPLE/NO CUMPLE">
      <formula>NOT(ISERROR(SEARCH("CUMPLE/NO CUMPLE",O16)))</formula>
    </cfRule>
    <cfRule type="containsText" dxfId="38" priority="50" operator="containsText" text="NO CUMPLE">
      <formula>NOT(ISERROR(SEARCH("NO CUMPLE",O16)))</formula>
    </cfRule>
    <cfRule type="containsText" dxfId="37" priority="51" operator="containsText" text="CUMPLE">
      <formula>NOT(ISERROR(SEARCH("CUMPLE",O16)))</formula>
    </cfRule>
    <cfRule type="containsText" dxfId="36" priority="52" operator="containsText" text="CUMPLE/NO CUMPLE">
      <formula>NOT(ISERROR(SEARCH("CUMPLE/NO CUMPLE",O16)))</formula>
    </cfRule>
  </conditionalFormatting>
  <conditionalFormatting sqref="E15">
    <cfRule type="containsText" dxfId="35" priority="1" operator="containsText" text="CUMPLE/NO CUMPLE">
      <formula>NOT(ISERROR(SEARCH("CUMPLE/NO CUMPLE",E15)))</formula>
    </cfRule>
    <cfRule type="containsText" dxfId="34" priority="2" operator="containsText" text="NO CUMPLE">
      <formula>NOT(ISERROR(SEARCH("NO CUMPLE",E15)))</formula>
    </cfRule>
    <cfRule type="containsText" dxfId="33" priority="3" operator="containsText" text="CUMPLE">
      <formula>NOT(ISERROR(SEARCH("CUMPLE",E15)))</formula>
    </cfRule>
    <cfRule type="containsText" dxfId="32" priority="4" operator="containsText" text="CUMPLE/NO CUMPLE">
      <formula>NOT(ISERROR(SEARCH("CUMPLE/NO CUMPLE",E15)))</formula>
    </cfRule>
  </conditionalFormatting>
  <printOptions horizontalCentered="1"/>
  <pageMargins left="0.23622047244094491" right="0.23622047244094491" top="0.74803149606299213" bottom="0.74803149606299213" header="0.31496062992125984" footer="0.31496062992125984"/>
  <pageSetup paperSize="268" scale="35" orientation="landscape" horizont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Hoja1!$A$1:$A$2</xm:f>
          </x14:formula1>
          <xm:sqref>E20:I20</xm:sqref>
        </x14:dataValidation>
        <x14:dataValidation type="list" allowBlank="1" showInputMessage="1" showErrorMessage="1" xr:uid="{00000000-0002-0000-0100-000001000000}">
          <x14:formula1>
            <xm:f>Hoja3!$B$1:$B$2</xm:f>
          </x14:formula1>
          <xm:sqref>J19:J20 V19:V20 W19:W20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A3" sqref="A3"/>
    </sheetView>
  </sheetViews>
  <sheetFormatPr baseColWidth="10" defaultRowHeight="13.2"/>
  <sheetData>
    <row r="1" spans="1:1">
      <c r="A1" s="103" t="s">
        <v>33</v>
      </c>
    </row>
    <row r="2" spans="1:1">
      <c r="A2" s="103" t="s">
        <v>34</v>
      </c>
    </row>
  </sheetData>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W558"/>
  <sheetViews>
    <sheetView tabSelected="1" view="pageBreakPreview" zoomScale="118" zoomScaleNormal="118" zoomScaleSheetLayoutView="118" workbookViewId="0">
      <pane xSplit="2" ySplit="2" topLeftCell="C4" activePane="bottomRight" state="frozen"/>
      <selection pane="topRight" activeCell="C1" sqref="C1"/>
      <selection pane="bottomLeft" activeCell="A3" sqref="A3"/>
      <selection pane="bottomRight" activeCell="D6" sqref="D6"/>
    </sheetView>
  </sheetViews>
  <sheetFormatPr baseColWidth="10" defaultColWidth="11.44140625" defaultRowHeight="13.2"/>
  <cols>
    <col min="1" max="1" width="5.6640625" style="30" customWidth="1"/>
    <col min="2" max="2" width="33.6640625" style="1" customWidth="1"/>
    <col min="3" max="3" width="16.33203125" style="1" customWidth="1"/>
    <col min="4" max="4" width="15.6640625" style="1" customWidth="1"/>
    <col min="5" max="5" width="20.6640625" style="1" customWidth="1"/>
    <col min="6" max="8" width="17.6640625" style="1" customWidth="1"/>
    <col min="9" max="10" width="20.6640625" style="1" customWidth="1"/>
    <col min="11" max="243" width="11.44140625" style="1"/>
    <col min="244" max="244" width="4" style="1" customWidth="1"/>
    <col min="245" max="245" width="24.44140625" style="1" customWidth="1"/>
    <col min="246" max="246" width="19.44140625" style="1" customWidth="1"/>
    <col min="247" max="247" width="19.109375" style="1" customWidth="1"/>
    <col min="248" max="248" width="18.44140625" style="1" customWidth="1"/>
    <col min="249" max="250" width="20" style="1" bestFit="1" customWidth="1"/>
    <col min="251" max="252" width="17.44140625" style="1" bestFit="1" customWidth="1"/>
    <col min="253" max="254" width="18.44140625" style="1" bestFit="1" customWidth="1"/>
    <col min="255" max="255" width="14.44140625" style="1" customWidth="1"/>
    <col min="256" max="256" width="20" style="1" bestFit="1" customWidth="1"/>
    <col min="257" max="499" width="11.44140625" style="1"/>
    <col min="500" max="500" width="4" style="1" customWidth="1"/>
    <col min="501" max="501" width="24.44140625" style="1" customWidth="1"/>
    <col min="502" max="502" width="19.44140625" style="1" customWidth="1"/>
    <col min="503" max="503" width="19.109375" style="1" customWidth="1"/>
    <col min="504" max="504" width="18.44140625" style="1" customWidth="1"/>
    <col min="505" max="506" width="20" style="1" bestFit="1" customWidth="1"/>
    <col min="507" max="508" width="17.44140625" style="1" bestFit="1" customWidth="1"/>
    <col min="509" max="510" width="18.44140625" style="1" bestFit="1" customWidth="1"/>
    <col min="511" max="511" width="14.44140625" style="1" customWidth="1"/>
    <col min="512" max="512" width="20" style="1" bestFit="1" customWidth="1"/>
    <col min="513" max="755" width="11.44140625" style="1"/>
    <col min="756" max="756" width="4" style="1" customWidth="1"/>
    <col min="757" max="757" width="24.44140625" style="1" customWidth="1"/>
    <col min="758" max="758" width="19.44140625" style="1" customWidth="1"/>
    <col min="759" max="759" width="19.109375" style="1" customWidth="1"/>
    <col min="760" max="760" width="18.44140625" style="1" customWidth="1"/>
    <col min="761" max="762" width="20" style="1" bestFit="1" customWidth="1"/>
    <col min="763" max="764" width="17.44140625" style="1" bestFit="1" customWidth="1"/>
    <col min="765" max="766" width="18.44140625" style="1" bestFit="1" customWidth="1"/>
    <col min="767" max="767" width="14.44140625" style="1" customWidth="1"/>
    <col min="768" max="768" width="20" style="1" bestFit="1" customWidth="1"/>
    <col min="769" max="1011" width="11.44140625" style="1"/>
    <col min="1012" max="1012" width="4" style="1" customWidth="1"/>
    <col min="1013" max="1013" width="24.44140625" style="1" customWidth="1"/>
    <col min="1014" max="1014" width="19.44140625" style="1" customWidth="1"/>
    <col min="1015" max="1015" width="19.109375" style="1" customWidth="1"/>
    <col min="1016" max="1016" width="18.44140625" style="1" customWidth="1"/>
    <col min="1017" max="1018" width="20" style="1" bestFit="1" customWidth="1"/>
    <col min="1019" max="1020" width="17.44140625" style="1" bestFit="1" customWidth="1"/>
    <col min="1021" max="1022" width="18.44140625" style="1" bestFit="1" customWidth="1"/>
    <col min="1023" max="1023" width="14.44140625" style="1" customWidth="1"/>
    <col min="1024" max="1024" width="20" style="1" bestFit="1" customWidth="1"/>
    <col min="1025" max="1267" width="11.44140625" style="1"/>
    <col min="1268" max="1268" width="4" style="1" customWidth="1"/>
    <col min="1269" max="1269" width="24.44140625" style="1" customWidth="1"/>
    <col min="1270" max="1270" width="19.44140625" style="1" customWidth="1"/>
    <col min="1271" max="1271" width="19.109375" style="1" customWidth="1"/>
    <col min="1272" max="1272" width="18.44140625" style="1" customWidth="1"/>
    <col min="1273" max="1274" width="20" style="1" bestFit="1" customWidth="1"/>
    <col min="1275" max="1276" width="17.44140625" style="1" bestFit="1" customWidth="1"/>
    <col min="1277" max="1278" width="18.44140625" style="1" bestFit="1" customWidth="1"/>
    <col min="1279" max="1279" width="14.44140625" style="1" customWidth="1"/>
    <col min="1280" max="1280" width="20" style="1" bestFit="1" customWidth="1"/>
    <col min="1281" max="1523" width="11.44140625" style="1"/>
    <col min="1524" max="1524" width="4" style="1" customWidth="1"/>
    <col min="1525" max="1525" width="24.44140625" style="1" customWidth="1"/>
    <col min="1526" max="1526" width="19.44140625" style="1" customWidth="1"/>
    <col min="1527" max="1527" width="19.109375" style="1" customWidth="1"/>
    <col min="1528" max="1528" width="18.44140625" style="1" customWidth="1"/>
    <col min="1529" max="1530" width="20" style="1" bestFit="1" customWidth="1"/>
    <col min="1531" max="1532" width="17.44140625" style="1" bestFit="1" customWidth="1"/>
    <col min="1533" max="1534" width="18.44140625" style="1" bestFit="1" customWidth="1"/>
    <col min="1535" max="1535" width="14.44140625" style="1" customWidth="1"/>
    <col min="1536" max="1536" width="20" style="1" bestFit="1" customWidth="1"/>
    <col min="1537" max="1779" width="11.44140625" style="1"/>
    <col min="1780" max="1780" width="4" style="1" customWidth="1"/>
    <col min="1781" max="1781" width="24.44140625" style="1" customWidth="1"/>
    <col min="1782" max="1782" width="19.44140625" style="1" customWidth="1"/>
    <col min="1783" max="1783" width="19.109375" style="1" customWidth="1"/>
    <col min="1784" max="1784" width="18.44140625" style="1" customWidth="1"/>
    <col min="1785" max="1786" width="20" style="1" bestFit="1" customWidth="1"/>
    <col min="1787" max="1788" width="17.44140625" style="1" bestFit="1" customWidth="1"/>
    <col min="1789" max="1790" width="18.44140625" style="1" bestFit="1" customWidth="1"/>
    <col min="1791" max="1791" width="14.44140625" style="1" customWidth="1"/>
    <col min="1792" max="1792" width="20" style="1" bestFit="1" customWidth="1"/>
    <col min="1793" max="2035" width="11.44140625" style="1"/>
    <col min="2036" max="2036" width="4" style="1" customWidth="1"/>
    <col min="2037" max="2037" width="24.44140625" style="1" customWidth="1"/>
    <col min="2038" max="2038" width="19.44140625" style="1" customWidth="1"/>
    <col min="2039" max="2039" width="19.109375" style="1" customWidth="1"/>
    <col min="2040" max="2040" width="18.44140625" style="1" customWidth="1"/>
    <col min="2041" max="2042" width="20" style="1" bestFit="1" customWidth="1"/>
    <col min="2043" max="2044" width="17.44140625" style="1" bestFit="1" customWidth="1"/>
    <col min="2045" max="2046" width="18.44140625" style="1" bestFit="1" customWidth="1"/>
    <col min="2047" max="2047" width="14.44140625" style="1" customWidth="1"/>
    <col min="2048" max="2048" width="20" style="1" bestFit="1" customWidth="1"/>
    <col min="2049" max="2291" width="11.44140625" style="1"/>
    <col min="2292" max="2292" width="4" style="1" customWidth="1"/>
    <col min="2293" max="2293" width="24.44140625" style="1" customWidth="1"/>
    <col min="2294" max="2294" width="19.44140625" style="1" customWidth="1"/>
    <col min="2295" max="2295" width="19.109375" style="1" customWidth="1"/>
    <col min="2296" max="2296" width="18.44140625" style="1" customWidth="1"/>
    <col min="2297" max="2298" width="20" style="1" bestFit="1" customWidth="1"/>
    <col min="2299" max="2300" width="17.44140625" style="1" bestFit="1" customWidth="1"/>
    <col min="2301" max="2302" width="18.44140625" style="1" bestFit="1" customWidth="1"/>
    <col min="2303" max="2303" width="14.44140625" style="1" customWidth="1"/>
    <col min="2304" max="2304" width="20" style="1" bestFit="1" customWidth="1"/>
    <col min="2305" max="2547" width="11.44140625" style="1"/>
    <col min="2548" max="2548" width="4" style="1" customWidth="1"/>
    <col min="2549" max="2549" width="24.44140625" style="1" customWidth="1"/>
    <col min="2550" max="2550" width="19.44140625" style="1" customWidth="1"/>
    <col min="2551" max="2551" width="19.109375" style="1" customWidth="1"/>
    <col min="2552" max="2552" width="18.44140625" style="1" customWidth="1"/>
    <col min="2553" max="2554" width="20" style="1" bestFit="1" customWidth="1"/>
    <col min="2555" max="2556" width="17.44140625" style="1" bestFit="1" customWidth="1"/>
    <col min="2557" max="2558" width="18.44140625" style="1" bestFit="1" customWidth="1"/>
    <col min="2559" max="2559" width="14.44140625" style="1" customWidth="1"/>
    <col min="2560" max="2560" width="20" style="1" bestFit="1" customWidth="1"/>
    <col min="2561" max="2803" width="11.44140625" style="1"/>
    <col min="2804" max="2804" width="4" style="1" customWidth="1"/>
    <col min="2805" max="2805" width="24.44140625" style="1" customWidth="1"/>
    <col min="2806" max="2806" width="19.44140625" style="1" customWidth="1"/>
    <col min="2807" max="2807" width="19.109375" style="1" customWidth="1"/>
    <col min="2808" max="2808" width="18.44140625" style="1" customWidth="1"/>
    <col min="2809" max="2810" width="20" style="1" bestFit="1" customWidth="1"/>
    <col min="2811" max="2812" width="17.44140625" style="1" bestFit="1" customWidth="1"/>
    <col min="2813" max="2814" width="18.44140625" style="1" bestFit="1" customWidth="1"/>
    <col min="2815" max="2815" width="14.44140625" style="1" customWidth="1"/>
    <col min="2816" max="2816" width="20" style="1" bestFit="1" customWidth="1"/>
    <col min="2817" max="3059" width="11.44140625" style="1"/>
    <col min="3060" max="3060" width="4" style="1" customWidth="1"/>
    <col min="3061" max="3061" width="24.44140625" style="1" customWidth="1"/>
    <col min="3062" max="3062" width="19.44140625" style="1" customWidth="1"/>
    <col min="3063" max="3063" width="19.109375" style="1" customWidth="1"/>
    <col min="3064" max="3064" width="18.44140625" style="1" customWidth="1"/>
    <col min="3065" max="3066" width="20" style="1" bestFit="1" customWidth="1"/>
    <col min="3067" max="3068" width="17.44140625" style="1" bestFit="1" customWidth="1"/>
    <col min="3069" max="3070" width="18.44140625" style="1" bestFit="1" customWidth="1"/>
    <col min="3071" max="3071" width="14.44140625" style="1" customWidth="1"/>
    <col min="3072" max="3072" width="20" style="1" bestFit="1" customWidth="1"/>
    <col min="3073" max="3315" width="11.44140625" style="1"/>
    <col min="3316" max="3316" width="4" style="1" customWidth="1"/>
    <col min="3317" max="3317" width="24.44140625" style="1" customWidth="1"/>
    <col min="3318" max="3318" width="19.44140625" style="1" customWidth="1"/>
    <col min="3319" max="3319" width="19.109375" style="1" customWidth="1"/>
    <col min="3320" max="3320" width="18.44140625" style="1" customWidth="1"/>
    <col min="3321" max="3322" width="20" style="1" bestFit="1" customWidth="1"/>
    <col min="3323" max="3324" width="17.44140625" style="1" bestFit="1" customWidth="1"/>
    <col min="3325" max="3326" width="18.44140625" style="1" bestFit="1" customWidth="1"/>
    <col min="3327" max="3327" width="14.44140625" style="1" customWidth="1"/>
    <col min="3328" max="3328" width="20" style="1" bestFit="1" customWidth="1"/>
    <col min="3329" max="3571" width="11.44140625" style="1"/>
    <col min="3572" max="3572" width="4" style="1" customWidth="1"/>
    <col min="3573" max="3573" width="24.44140625" style="1" customWidth="1"/>
    <col min="3574" max="3574" width="19.44140625" style="1" customWidth="1"/>
    <col min="3575" max="3575" width="19.109375" style="1" customWidth="1"/>
    <col min="3576" max="3576" width="18.44140625" style="1" customWidth="1"/>
    <col min="3577" max="3578" width="20" style="1" bestFit="1" customWidth="1"/>
    <col min="3579" max="3580" width="17.44140625" style="1" bestFit="1" customWidth="1"/>
    <col min="3581" max="3582" width="18.44140625" style="1" bestFit="1" customWidth="1"/>
    <col min="3583" max="3583" width="14.44140625" style="1" customWidth="1"/>
    <col min="3584" max="3584" width="20" style="1" bestFit="1" customWidth="1"/>
    <col min="3585" max="3827" width="11.44140625" style="1"/>
    <col min="3828" max="3828" width="4" style="1" customWidth="1"/>
    <col min="3829" max="3829" width="24.44140625" style="1" customWidth="1"/>
    <col min="3830" max="3830" width="19.44140625" style="1" customWidth="1"/>
    <col min="3831" max="3831" width="19.109375" style="1" customWidth="1"/>
    <col min="3832" max="3832" width="18.44140625" style="1" customWidth="1"/>
    <col min="3833" max="3834" width="20" style="1" bestFit="1" customWidth="1"/>
    <col min="3835" max="3836" width="17.44140625" style="1" bestFit="1" customWidth="1"/>
    <col min="3837" max="3838" width="18.44140625" style="1" bestFit="1" customWidth="1"/>
    <col min="3839" max="3839" width="14.44140625" style="1" customWidth="1"/>
    <col min="3840" max="3840" width="20" style="1" bestFit="1" customWidth="1"/>
    <col min="3841" max="4083" width="11.44140625" style="1"/>
    <col min="4084" max="4084" width="4" style="1" customWidth="1"/>
    <col min="4085" max="4085" width="24.44140625" style="1" customWidth="1"/>
    <col min="4086" max="4086" width="19.44140625" style="1" customWidth="1"/>
    <col min="4087" max="4087" width="19.109375" style="1" customWidth="1"/>
    <col min="4088" max="4088" width="18.44140625" style="1" customWidth="1"/>
    <col min="4089" max="4090" width="20" style="1" bestFit="1" customWidth="1"/>
    <col min="4091" max="4092" width="17.44140625" style="1" bestFit="1" customWidth="1"/>
    <col min="4093" max="4094" width="18.44140625" style="1" bestFit="1" customWidth="1"/>
    <col min="4095" max="4095" width="14.44140625" style="1" customWidth="1"/>
    <col min="4096" max="4096" width="20" style="1" bestFit="1" customWidth="1"/>
    <col min="4097" max="4339" width="11.44140625" style="1"/>
    <col min="4340" max="4340" width="4" style="1" customWidth="1"/>
    <col min="4341" max="4341" width="24.44140625" style="1" customWidth="1"/>
    <col min="4342" max="4342" width="19.44140625" style="1" customWidth="1"/>
    <col min="4343" max="4343" width="19.109375" style="1" customWidth="1"/>
    <col min="4344" max="4344" width="18.44140625" style="1" customWidth="1"/>
    <col min="4345" max="4346" width="20" style="1" bestFit="1" customWidth="1"/>
    <col min="4347" max="4348" width="17.44140625" style="1" bestFit="1" customWidth="1"/>
    <col min="4349" max="4350" width="18.44140625" style="1" bestFit="1" customWidth="1"/>
    <col min="4351" max="4351" width="14.44140625" style="1" customWidth="1"/>
    <col min="4352" max="4352" width="20" style="1" bestFit="1" customWidth="1"/>
    <col min="4353" max="4595" width="11.44140625" style="1"/>
    <col min="4596" max="4596" width="4" style="1" customWidth="1"/>
    <col min="4597" max="4597" width="24.44140625" style="1" customWidth="1"/>
    <col min="4598" max="4598" width="19.44140625" style="1" customWidth="1"/>
    <col min="4599" max="4599" width="19.109375" style="1" customWidth="1"/>
    <col min="4600" max="4600" width="18.44140625" style="1" customWidth="1"/>
    <col min="4601" max="4602" width="20" style="1" bestFit="1" customWidth="1"/>
    <col min="4603" max="4604" width="17.44140625" style="1" bestFit="1" customWidth="1"/>
    <col min="4605" max="4606" width="18.44140625" style="1" bestFit="1" customWidth="1"/>
    <col min="4607" max="4607" width="14.44140625" style="1" customWidth="1"/>
    <col min="4608" max="4608" width="20" style="1" bestFit="1" customWidth="1"/>
    <col min="4609" max="4851" width="11.44140625" style="1"/>
    <col min="4852" max="4852" width="4" style="1" customWidth="1"/>
    <col min="4853" max="4853" width="24.44140625" style="1" customWidth="1"/>
    <col min="4854" max="4854" width="19.44140625" style="1" customWidth="1"/>
    <col min="4855" max="4855" width="19.109375" style="1" customWidth="1"/>
    <col min="4856" max="4856" width="18.44140625" style="1" customWidth="1"/>
    <col min="4857" max="4858" width="20" style="1" bestFit="1" customWidth="1"/>
    <col min="4859" max="4860" width="17.44140625" style="1" bestFit="1" customWidth="1"/>
    <col min="4861" max="4862" width="18.44140625" style="1" bestFit="1" customWidth="1"/>
    <col min="4863" max="4863" width="14.44140625" style="1" customWidth="1"/>
    <col min="4864" max="4864" width="20" style="1" bestFit="1" customWidth="1"/>
    <col min="4865" max="5107" width="11.44140625" style="1"/>
    <col min="5108" max="5108" width="4" style="1" customWidth="1"/>
    <col min="5109" max="5109" width="24.44140625" style="1" customWidth="1"/>
    <col min="5110" max="5110" width="19.44140625" style="1" customWidth="1"/>
    <col min="5111" max="5111" width="19.109375" style="1" customWidth="1"/>
    <col min="5112" max="5112" width="18.44140625" style="1" customWidth="1"/>
    <col min="5113" max="5114" width="20" style="1" bestFit="1" customWidth="1"/>
    <col min="5115" max="5116" width="17.44140625" style="1" bestFit="1" customWidth="1"/>
    <col min="5117" max="5118" width="18.44140625" style="1" bestFit="1" customWidth="1"/>
    <col min="5119" max="5119" width="14.44140625" style="1" customWidth="1"/>
    <col min="5120" max="5120" width="20" style="1" bestFit="1" customWidth="1"/>
    <col min="5121" max="5363" width="11.44140625" style="1"/>
    <col min="5364" max="5364" width="4" style="1" customWidth="1"/>
    <col min="5365" max="5365" width="24.44140625" style="1" customWidth="1"/>
    <col min="5366" max="5366" width="19.44140625" style="1" customWidth="1"/>
    <col min="5367" max="5367" width="19.109375" style="1" customWidth="1"/>
    <col min="5368" max="5368" width="18.44140625" style="1" customWidth="1"/>
    <col min="5369" max="5370" width="20" style="1" bestFit="1" customWidth="1"/>
    <col min="5371" max="5372" width="17.44140625" style="1" bestFit="1" customWidth="1"/>
    <col min="5373" max="5374" width="18.44140625" style="1" bestFit="1" customWidth="1"/>
    <col min="5375" max="5375" width="14.44140625" style="1" customWidth="1"/>
    <col min="5376" max="5376" width="20" style="1" bestFit="1" customWidth="1"/>
    <col min="5377" max="5619" width="11.44140625" style="1"/>
    <col min="5620" max="5620" width="4" style="1" customWidth="1"/>
    <col min="5621" max="5621" width="24.44140625" style="1" customWidth="1"/>
    <col min="5622" max="5622" width="19.44140625" style="1" customWidth="1"/>
    <col min="5623" max="5623" width="19.109375" style="1" customWidth="1"/>
    <col min="5624" max="5624" width="18.44140625" style="1" customWidth="1"/>
    <col min="5625" max="5626" width="20" style="1" bestFit="1" customWidth="1"/>
    <col min="5627" max="5628" width="17.44140625" style="1" bestFit="1" customWidth="1"/>
    <col min="5629" max="5630" width="18.44140625" style="1" bestFit="1" customWidth="1"/>
    <col min="5631" max="5631" width="14.44140625" style="1" customWidth="1"/>
    <col min="5632" max="5632" width="20" style="1" bestFit="1" customWidth="1"/>
    <col min="5633" max="5875" width="11.44140625" style="1"/>
    <col min="5876" max="5876" width="4" style="1" customWidth="1"/>
    <col min="5877" max="5877" width="24.44140625" style="1" customWidth="1"/>
    <col min="5878" max="5878" width="19.44140625" style="1" customWidth="1"/>
    <col min="5879" max="5879" width="19.109375" style="1" customWidth="1"/>
    <col min="5880" max="5880" width="18.44140625" style="1" customWidth="1"/>
    <col min="5881" max="5882" width="20" style="1" bestFit="1" customWidth="1"/>
    <col min="5883" max="5884" width="17.44140625" style="1" bestFit="1" customWidth="1"/>
    <col min="5885" max="5886" width="18.44140625" style="1" bestFit="1" customWidth="1"/>
    <col min="5887" max="5887" width="14.44140625" style="1" customWidth="1"/>
    <col min="5888" max="5888" width="20" style="1" bestFit="1" customWidth="1"/>
    <col min="5889" max="6131" width="11.44140625" style="1"/>
    <col min="6132" max="6132" width="4" style="1" customWidth="1"/>
    <col min="6133" max="6133" width="24.44140625" style="1" customWidth="1"/>
    <col min="6134" max="6134" width="19.44140625" style="1" customWidth="1"/>
    <col min="6135" max="6135" width="19.109375" style="1" customWidth="1"/>
    <col min="6136" max="6136" width="18.44140625" style="1" customWidth="1"/>
    <col min="6137" max="6138" width="20" style="1" bestFit="1" customWidth="1"/>
    <col min="6139" max="6140" width="17.44140625" style="1" bestFit="1" customWidth="1"/>
    <col min="6141" max="6142" width="18.44140625" style="1" bestFit="1" customWidth="1"/>
    <col min="6143" max="6143" width="14.44140625" style="1" customWidth="1"/>
    <col min="6144" max="6144" width="20" style="1" bestFit="1" customWidth="1"/>
    <col min="6145" max="6387" width="11.44140625" style="1"/>
    <col min="6388" max="6388" width="4" style="1" customWidth="1"/>
    <col min="6389" max="6389" width="24.44140625" style="1" customWidth="1"/>
    <col min="6390" max="6390" width="19.44140625" style="1" customWidth="1"/>
    <col min="6391" max="6391" width="19.109375" style="1" customWidth="1"/>
    <col min="6392" max="6392" width="18.44140625" style="1" customWidth="1"/>
    <col min="6393" max="6394" width="20" style="1" bestFit="1" customWidth="1"/>
    <col min="6395" max="6396" width="17.44140625" style="1" bestFit="1" customWidth="1"/>
    <col min="6397" max="6398" width="18.44140625" style="1" bestFit="1" customWidth="1"/>
    <col min="6399" max="6399" width="14.44140625" style="1" customWidth="1"/>
    <col min="6400" max="6400" width="20" style="1" bestFit="1" customWidth="1"/>
    <col min="6401" max="6643" width="11.44140625" style="1"/>
    <col min="6644" max="6644" width="4" style="1" customWidth="1"/>
    <col min="6645" max="6645" width="24.44140625" style="1" customWidth="1"/>
    <col min="6646" max="6646" width="19.44140625" style="1" customWidth="1"/>
    <col min="6647" max="6647" width="19.109375" style="1" customWidth="1"/>
    <col min="6648" max="6648" width="18.44140625" style="1" customWidth="1"/>
    <col min="6649" max="6650" width="20" style="1" bestFit="1" customWidth="1"/>
    <col min="6651" max="6652" width="17.44140625" style="1" bestFit="1" customWidth="1"/>
    <col min="6653" max="6654" width="18.44140625" style="1" bestFit="1" customWidth="1"/>
    <col min="6655" max="6655" width="14.44140625" style="1" customWidth="1"/>
    <col min="6656" max="6656" width="20" style="1" bestFit="1" customWidth="1"/>
    <col min="6657" max="6899" width="11.44140625" style="1"/>
    <col min="6900" max="6900" width="4" style="1" customWidth="1"/>
    <col min="6901" max="6901" width="24.44140625" style="1" customWidth="1"/>
    <col min="6902" max="6902" width="19.44140625" style="1" customWidth="1"/>
    <col min="6903" max="6903" width="19.109375" style="1" customWidth="1"/>
    <col min="6904" max="6904" width="18.44140625" style="1" customWidth="1"/>
    <col min="6905" max="6906" width="20" style="1" bestFit="1" customWidth="1"/>
    <col min="6907" max="6908" width="17.44140625" style="1" bestFit="1" customWidth="1"/>
    <col min="6909" max="6910" width="18.44140625" style="1" bestFit="1" customWidth="1"/>
    <col min="6911" max="6911" width="14.44140625" style="1" customWidth="1"/>
    <col min="6912" max="6912" width="20" style="1" bestFit="1" customWidth="1"/>
    <col min="6913" max="7155" width="11.44140625" style="1"/>
    <col min="7156" max="7156" width="4" style="1" customWidth="1"/>
    <col min="7157" max="7157" width="24.44140625" style="1" customWidth="1"/>
    <col min="7158" max="7158" width="19.44140625" style="1" customWidth="1"/>
    <col min="7159" max="7159" width="19.109375" style="1" customWidth="1"/>
    <col min="7160" max="7160" width="18.44140625" style="1" customWidth="1"/>
    <col min="7161" max="7162" width="20" style="1" bestFit="1" customWidth="1"/>
    <col min="7163" max="7164" width="17.44140625" style="1" bestFit="1" customWidth="1"/>
    <col min="7165" max="7166" width="18.44140625" style="1" bestFit="1" customWidth="1"/>
    <col min="7167" max="7167" width="14.44140625" style="1" customWidth="1"/>
    <col min="7168" max="7168" width="20" style="1" bestFit="1" customWidth="1"/>
    <col min="7169" max="7411" width="11.44140625" style="1"/>
    <col min="7412" max="7412" width="4" style="1" customWidth="1"/>
    <col min="7413" max="7413" width="24.44140625" style="1" customWidth="1"/>
    <col min="7414" max="7414" width="19.44140625" style="1" customWidth="1"/>
    <col min="7415" max="7415" width="19.109375" style="1" customWidth="1"/>
    <col min="7416" max="7416" width="18.44140625" style="1" customWidth="1"/>
    <col min="7417" max="7418" width="20" style="1" bestFit="1" customWidth="1"/>
    <col min="7419" max="7420" width="17.44140625" style="1" bestFit="1" customWidth="1"/>
    <col min="7421" max="7422" width="18.44140625" style="1" bestFit="1" customWidth="1"/>
    <col min="7423" max="7423" width="14.44140625" style="1" customWidth="1"/>
    <col min="7424" max="7424" width="20" style="1" bestFit="1" customWidth="1"/>
    <col min="7425" max="7667" width="11.44140625" style="1"/>
    <col min="7668" max="7668" width="4" style="1" customWidth="1"/>
    <col min="7669" max="7669" width="24.44140625" style="1" customWidth="1"/>
    <col min="7670" max="7670" width="19.44140625" style="1" customWidth="1"/>
    <col min="7671" max="7671" width="19.109375" style="1" customWidth="1"/>
    <col min="7672" max="7672" width="18.44140625" style="1" customWidth="1"/>
    <col min="7673" max="7674" width="20" style="1" bestFit="1" customWidth="1"/>
    <col min="7675" max="7676" width="17.44140625" style="1" bestFit="1" customWidth="1"/>
    <col min="7677" max="7678" width="18.44140625" style="1" bestFit="1" customWidth="1"/>
    <col min="7679" max="7679" width="14.44140625" style="1" customWidth="1"/>
    <col min="7680" max="7680" width="20" style="1" bestFit="1" customWidth="1"/>
    <col min="7681" max="7923" width="11.44140625" style="1"/>
    <col min="7924" max="7924" width="4" style="1" customWidth="1"/>
    <col min="7925" max="7925" width="24.44140625" style="1" customWidth="1"/>
    <col min="7926" max="7926" width="19.44140625" style="1" customWidth="1"/>
    <col min="7927" max="7927" width="19.109375" style="1" customWidth="1"/>
    <col min="7928" max="7928" width="18.44140625" style="1" customWidth="1"/>
    <col min="7929" max="7930" width="20" style="1" bestFit="1" customWidth="1"/>
    <col min="7931" max="7932" width="17.44140625" style="1" bestFit="1" customWidth="1"/>
    <col min="7933" max="7934" width="18.44140625" style="1" bestFit="1" customWidth="1"/>
    <col min="7935" max="7935" width="14.44140625" style="1" customWidth="1"/>
    <col min="7936" max="7936" width="20" style="1" bestFit="1" customWidth="1"/>
    <col min="7937" max="8179" width="11.44140625" style="1"/>
    <col min="8180" max="8180" width="4" style="1" customWidth="1"/>
    <col min="8181" max="8181" width="24.44140625" style="1" customWidth="1"/>
    <col min="8182" max="8182" width="19.44140625" style="1" customWidth="1"/>
    <col min="8183" max="8183" width="19.109375" style="1" customWidth="1"/>
    <col min="8184" max="8184" width="18.44140625" style="1" customWidth="1"/>
    <col min="8185" max="8186" width="20" style="1" bestFit="1" customWidth="1"/>
    <col min="8187" max="8188" width="17.44140625" style="1" bestFit="1" customWidth="1"/>
    <col min="8189" max="8190" width="18.44140625" style="1" bestFit="1" customWidth="1"/>
    <col min="8191" max="8191" width="14.44140625" style="1" customWidth="1"/>
    <col min="8192" max="8192" width="20" style="1" bestFit="1" customWidth="1"/>
    <col min="8193" max="8435" width="11.44140625" style="1"/>
    <col min="8436" max="8436" width="4" style="1" customWidth="1"/>
    <col min="8437" max="8437" width="24.44140625" style="1" customWidth="1"/>
    <col min="8438" max="8438" width="19.44140625" style="1" customWidth="1"/>
    <col min="8439" max="8439" width="19.109375" style="1" customWidth="1"/>
    <col min="8440" max="8440" width="18.44140625" style="1" customWidth="1"/>
    <col min="8441" max="8442" width="20" style="1" bestFit="1" customWidth="1"/>
    <col min="8443" max="8444" width="17.44140625" style="1" bestFit="1" customWidth="1"/>
    <col min="8445" max="8446" width="18.44140625" style="1" bestFit="1" customWidth="1"/>
    <col min="8447" max="8447" width="14.44140625" style="1" customWidth="1"/>
    <col min="8448" max="8448" width="20" style="1" bestFit="1" customWidth="1"/>
    <col min="8449" max="8691" width="11.44140625" style="1"/>
    <col min="8692" max="8692" width="4" style="1" customWidth="1"/>
    <col min="8693" max="8693" width="24.44140625" style="1" customWidth="1"/>
    <col min="8694" max="8694" width="19.44140625" style="1" customWidth="1"/>
    <col min="8695" max="8695" width="19.109375" style="1" customWidth="1"/>
    <col min="8696" max="8696" width="18.44140625" style="1" customWidth="1"/>
    <col min="8697" max="8698" width="20" style="1" bestFit="1" customWidth="1"/>
    <col min="8699" max="8700" width="17.44140625" style="1" bestFit="1" customWidth="1"/>
    <col min="8701" max="8702" width="18.44140625" style="1" bestFit="1" customWidth="1"/>
    <col min="8703" max="8703" width="14.44140625" style="1" customWidth="1"/>
    <col min="8704" max="8704" width="20" style="1" bestFit="1" customWidth="1"/>
    <col min="8705" max="8947" width="11.44140625" style="1"/>
    <col min="8948" max="8948" width="4" style="1" customWidth="1"/>
    <col min="8949" max="8949" width="24.44140625" style="1" customWidth="1"/>
    <col min="8950" max="8950" width="19.44140625" style="1" customWidth="1"/>
    <col min="8951" max="8951" width="19.109375" style="1" customWidth="1"/>
    <col min="8952" max="8952" width="18.44140625" style="1" customWidth="1"/>
    <col min="8953" max="8954" width="20" style="1" bestFit="1" customWidth="1"/>
    <col min="8955" max="8956" width="17.44140625" style="1" bestFit="1" customWidth="1"/>
    <col min="8957" max="8958" width="18.44140625" style="1" bestFit="1" customWidth="1"/>
    <col min="8959" max="8959" width="14.44140625" style="1" customWidth="1"/>
    <col min="8960" max="8960" width="20" style="1" bestFit="1" customWidth="1"/>
    <col min="8961" max="9203" width="11.44140625" style="1"/>
    <col min="9204" max="9204" width="4" style="1" customWidth="1"/>
    <col min="9205" max="9205" width="24.44140625" style="1" customWidth="1"/>
    <col min="9206" max="9206" width="19.44140625" style="1" customWidth="1"/>
    <col min="9207" max="9207" width="19.109375" style="1" customWidth="1"/>
    <col min="9208" max="9208" width="18.44140625" style="1" customWidth="1"/>
    <col min="9209" max="9210" width="20" style="1" bestFit="1" customWidth="1"/>
    <col min="9211" max="9212" width="17.44140625" style="1" bestFit="1" customWidth="1"/>
    <col min="9213" max="9214" width="18.44140625" style="1" bestFit="1" customWidth="1"/>
    <col min="9215" max="9215" width="14.44140625" style="1" customWidth="1"/>
    <col min="9216" max="9216" width="20" style="1" bestFit="1" customWidth="1"/>
    <col min="9217" max="9459" width="11.44140625" style="1"/>
    <col min="9460" max="9460" width="4" style="1" customWidth="1"/>
    <col min="9461" max="9461" width="24.44140625" style="1" customWidth="1"/>
    <col min="9462" max="9462" width="19.44140625" style="1" customWidth="1"/>
    <col min="9463" max="9463" width="19.109375" style="1" customWidth="1"/>
    <col min="9464" max="9464" width="18.44140625" style="1" customWidth="1"/>
    <col min="9465" max="9466" width="20" style="1" bestFit="1" customWidth="1"/>
    <col min="9467" max="9468" width="17.44140625" style="1" bestFit="1" customWidth="1"/>
    <col min="9469" max="9470" width="18.44140625" style="1" bestFit="1" customWidth="1"/>
    <col min="9471" max="9471" width="14.44140625" style="1" customWidth="1"/>
    <col min="9472" max="9472" width="20" style="1" bestFit="1" customWidth="1"/>
    <col min="9473" max="9715" width="11.44140625" style="1"/>
    <col min="9716" max="9716" width="4" style="1" customWidth="1"/>
    <col min="9717" max="9717" width="24.44140625" style="1" customWidth="1"/>
    <col min="9718" max="9718" width="19.44140625" style="1" customWidth="1"/>
    <col min="9719" max="9719" width="19.109375" style="1" customWidth="1"/>
    <col min="9720" max="9720" width="18.44140625" style="1" customWidth="1"/>
    <col min="9721" max="9722" width="20" style="1" bestFit="1" customWidth="1"/>
    <col min="9723" max="9724" width="17.44140625" style="1" bestFit="1" customWidth="1"/>
    <col min="9725" max="9726" width="18.44140625" style="1" bestFit="1" customWidth="1"/>
    <col min="9727" max="9727" width="14.44140625" style="1" customWidth="1"/>
    <col min="9728" max="9728" width="20" style="1" bestFit="1" customWidth="1"/>
    <col min="9729" max="9971" width="11.44140625" style="1"/>
    <col min="9972" max="9972" width="4" style="1" customWidth="1"/>
    <col min="9973" max="9973" width="24.44140625" style="1" customWidth="1"/>
    <col min="9974" max="9974" width="19.44140625" style="1" customWidth="1"/>
    <col min="9975" max="9975" width="19.109375" style="1" customWidth="1"/>
    <col min="9976" max="9976" width="18.44140625" style="1" customWidth="1"/>
    <col min="9977" max="9978" width="20" style="1" bestFit="1" customWidth="1"/>
    <col min="9979" max="9980" width="17.44140625" style="1" bestFit="1" customWidth="1"/>
    <col min="9981" max="9982" width="18.44140625" style="1" bestFit="1" customWidth="1"/>
    <col min="9983" max="9983" width="14.44140625" style="1" customWidth="1"/>
    <col min="9984" max="9984" width="20" style="1" bestFit="1" customWidth="1"/>
    <col min="9985" max="10227" width="11.44140625" style="1"/>
    <col min="10228" max="10228" width="4" style="1" customWidth="1"/>
    <col min="10229" max="10229" width="24.44140625" style="1" customWidth="1"/>
    <col min="10230" max="10230" width="19.44140625" style="1" customWidth="1"/>
    <col min="10231" max="10231" width="19.109375" style="1" customWidth="1"/>
    <col min="10232" max="10232" width="18.44140625" style="1" customWidth="1"/>
    <col min="10233" max="10234" width="20" style="1" bestFit="1" customWidth="1"/>
    <col min="10235" max="10236" width="17.44140625" style="1" bestFit="1" customWidth="1"/>
    <col min="10237" max="10238" width="18.44140625" style="1" bestFit="1" customWidth="1"/>
    <col min="10239" max="10239" width="14.44140625" style="1" customWidth="1"/>
    <col min="10240" max="10240" width="20" style="1" bestFit="1" customWidth="1"/>
    <col min="10241" max="10483" width="11.44140625" style="1"/>
    <col min="10484" max="10484" width="4" style="1" customWidth="1"/>
    <col min="10485" max="10485" width="24.44140625" style="1" customWidth="1"/>
    <col min="10486" max="10486" width="19.44140625" style="1" customWidth="1"/>
    <col min="10487" max="10487" width="19.109375" style="1" customWidth="1"/>
    <col min="10488" max="10488" width="18.44140625" style="1" customWidth="1"/>
    <col min="10489" max="10490" width="20" style="1" bestFit="1" customWidth="1"/>
    <col min="10491" max="10492" width="17.44140625" style="1" bestFit="1" customWidth="1"/>
    <col min="10493" max="10494" width="18.44140625" style="1" bestFit="1" customWidth="1"/>
    <col min="10495" max="10495" width="14.44140625" style="1" customWidth="1"/>
    <col min="10496" max="10496" width="20" style="1" bestFit="1" customWidth="1"/>
    <col min="10497" max="10739" width="11.44140625" style="1"/>
    <col min="10740" max="10740" width="4" style="1" customWidth="1"/>
    <col min="10741" max="10741" width="24.44140625" style="1" customWidth="1"/>
    <col min="10742" max="10742" width="19.44140625" style="1" customWidth="1"/>
    <col min="10743" max="10743" width="19.109375" style="1" customWidth="1"/>
    <col min="10744" max="10744" width="18.44140625" style="1" customWidth="1"/>
    <col min="10745" max="10746" width="20" style="1" bestFit="1" customWidth="1"/>
    <col min="10747" max="10748" width="17.44140625" style="1" bestFit="1" customWidth="1"/>
    <col min="10749" max="10750" width="18.44140625" style="1" bestFit="1" customWidth="1"/>
    <col min="10751" max="10751" width="14.44140625" style="1" customWidth="1"/>
    <col min="10752" max="10752" width="20" style="1" bestFit="1" customWidth="1"/>
    <col min="10753" max="10995" width="11.44140625" style="1"/>
    <col min="10996" max="10996" width="4" style="1" customWidth="1"/>
    <col min="10997" max="10997" width="24.44140625" style="1" customWidth="1"/>
    <col min="10998" max="10998" width="19.44140625" style="1" customWidth="1"/>
    <col min="10999" max="10999" width="19.109375" style="1" customWidth="1"/>
    <col min="11000" max="11000" width="18.44140625" style="1" customWidth="1"/>
    <col min="11001" max="11002" width="20" style="1" bestFit="1" customWidth="1"/>
    <col min="11003" max="11004" width="17.44140625" style="1" bestFit="1" customWidth="1"/>
    <col min="11005" max="11006" width="18.44140625" style="1" bestFit="1" customWidth="1"/>
    <col min="11007" max="11007" width="14.44140625" style="1" customWidth="1"/>
    <col min="11008" max="11008" width="20" style="1" bestFit="1" customWidth="1"/>
    <col min="11009" max="11251" width="11.44140625" style="1"/>
    <col min="11252" max="11252" width="4" style="1" customWidth="1"/>
    <col min="11253" max="11253" width="24.44140625" style="1" customWidth="1"/>
    <col min="11254" max="11254" width="19.44140625" style="1" customWidth="1"/>
    <col min="11255" max="11255" width="19.109375" style="1" customWidth="1"/>
    <col min="11256" max="11256" width="18.44140625" style="1" customWidth="1"/>
    <col min="11257" max="11258" width="20" style="1" bestFit="1" customWidth="1"/>
    <col min="11259" max="11260" width="17.44140625" style="1" bestFit="1" customWidth="1"/>
    <col min="11261" max="11262" width="18.44140625" style="1" bestFit="1" customWidth="1"/>
    <col min="11263" max="11263" width="14.44140625" style="1" customWidth="1"/>
    <col min="11264" max="11264" width="20" style="1" bestFit="1" customWidth="1"/>
    <col min="11265" max="11507" width="11.44140625" style="1"/>
    <col min="11508" max="11508" width="4" style="1" customWidth="1"/>
    <col min="11509" max="11509" width="24.44140625" style="1" customWidth="1"/>
    <col min="11510" max="11510" width="19.44140625" style="1" customWidth="1"/>
    <col min="11511" max="11511" width="19.109375" style="1" customWidth="1"/>
    <col min="11512" max="11512" width="18.44140625" style="1" customWidth="1"/>
    <col min="11513" max="11514" width="20" style="1" bestFit="1" customWidth="1"/>
    <col min="11515" max="11516" width="17.44140625" style="1" bestFit="1" customWidth="1"/>
    <col min="11517" max="11518" width="18.44140625" style="1" bestFit="1" customWidth="1"/>
    <col min="11519" max="11519" width="14.44140625" style="1" customWidth="1"/>
    <col min="11520" max="11520" width="20" style="1" bestFit="1" customWidth="1"/>
    <col min="11521" max="11763" width="11.44140625" style="1"/>
    <col min="11764" max="11764" width="4" style="1" customWidth="1"/>
    <col min="11765" max="11765" width="24.44140625" style="1" customWidth="1"/>
    <col min="11766" max="11766" width="19.44140625" style="1" customWidth="1"/>
    <col min="11767" max="11767" width="19.109375" style="1" customWidth="1"/>
    <col min="11768" max="11768" width="18.44140625" style="1" customWidth="1"/>
    <col min="11769" max="11770" width="20" style="1" bestFit="1" customWidth="1"/>
    <col min="11771" max="11772" width="17.44140625" style="1" bestFit="1" customWidth="1"/>
    <col min="11773" max="11774" width="18.44140625" style="1" bestFit="1" customWidth="1"/>
    <col min="11775" max="11775" width="14.44140625" style="1" customWidth="1"/>
    <col min="11776" max="11776" width="20" style="1" bestFit="1" customWidth="1"/>
    <col min="11777" max="12019" width="11.44140625" style="1"/>
    <col min="12020" max="12020" width="4" style="1" customWidth="1"/>
    <col min="12021" max="12021" width="24.44140625" style="1" customWidth="1"/>
    <col min="12022" max="12022" width="19.44140625" style="1" customWidth="1"/>
    <col min="12023" max="12023" width="19.109375" style="1" customWidth="1"/>
    <col min="12024" max="12024" width="18.44140625" style="1" customWidth="1"/>
    <col min="12025" max="12026" width="20" style="1" bestFit="1" customWidth="1"/>
    <col min="12027" max="12028" width="17.44140625" style="1" bestFit="1" customWidth="1"/>
    <col min="12029" max="12030" width="18.44140625" style="1" bestFit="1" customWidth="1"/>
    <col min="12031" max="12031" width="14.44140625" style="1" customWidth="1"/>
    <col min="12032" max="12032" width="20" style="1" bestFit="1" customWidth="1"/>
    <col min="12033" max="12275" width="11.44140625" style="1"/>
    <col min="12276" max="12276" width="4" style="1" customWidth="1"/>
    <col min="12277" max="12277" width="24.44140625" style="1" customWidth="1"/>
    <col min="12278" max="12278" width="19.44140625" style="1" customWidth="1"/>
    <col min="12279" max="12279" width="19.109375" style="1" customWidth="1"/>
    <col min="12280" max="12280" width="18.44140625" style="1" customWidth="1"/>
    <col min="12281" max="12282" width="20" style="1" bestFit="1" customWidth="1"/>
    <col min="12283" max="12284" width="17.44140625" style="1" bestFit="1" customWidth="1"/>
    <col min="12285" max="12286" width="18.44140625" style="1" bestFit="1" customWidth="1"/>
    <col min="12287" max="12287" width="14.44140625" style="1" customWidth="1"/>
    <col min="12288" max="12288" width="20" style="1" bestFit="1" customWidth="1"/>
    <col min="12289" max="12531" width="11.44140625" style="1"/>
    <col min="12532" max="12532" width="4" style="1" customWidth="1"/>
    <col min="12533" max="12533" width="24.44140625" style="1" customWidth="1"/>
    <col min="12534" max="12534" width="19.44140625" style="1" customWidth="1"/>
    <col min="12535" max="12535" width="19.109375" style="1" customWidth="1"/>
    <col min="12536" max="12536" width="18.44140625" style="1" customWidth="1"/>
    <col min="12537" max="12538" width="20" style="1" bestFit="1" customWidth="1"/>
    <col min="12539" max="12540" width="17.44140625" style="1" bestFit="1" customWidth="1"/>
    <col min="12541" max="12542" width="18.44140625" style="1" bestFit="1" customWidth="1"/>
    <col min="12543" max="12543" width="14.44140625" style="1" customWidth="1"/>
    <col min="12544" max="12544" width="20" style="1" bestFit="1" customWidth="1"/>
    <col min="12545" max="12787" width="11.44140625" style="1"/>
    <col min="12788" max="12788" width="4" style="1" customWidth="1"/>
    <col min="12789" max="12789" width="24.44140625" style="1" customWidth="1"/>
    <col min="12790" max="12790" width="19.44140625" style="1" customWidth="1"/>
    <col min="12791" max="12791" width="19.109375" style="1" customWidth="1"/>
    <col min="12792" max="12792" width="18.44140625" style="1" customWidth="1"/>
    <col min="12793" max="12794" width="20" style="1" bestFit="1" customWidth="1"/>
    <col min="12795" max="12796" width="17.44140625" style="1" bestFit="1" customWidth="1"/>
    <col min="12797" max="12798" width="18.44140625" style="1" bestFit="1" customWidth="1"/>
    <col min="12799" max="12799" width="14.44140625" style="1" customWidth="1"/>
    <col min="12800" max="12800" width="20" style="1" bestFit="1" customWidth="1"/>
    <col min="12801" max="13043" width="11.44140625" style="1"/>
    <col min="13044" max="13044" width="4" style="1" customWidth="1"/>
    <col min="13045" max="13045" width="24.44140625" style="1" customWidth="1"/>
    <col min="13046" max="13046" width="19.44140625" style="1" customWidth="1"/>
    <col min="13047" max="13047" width="19.109375" style="1" customWidth="1"/>
    <col min="13048" max="13048" width="18.44140625" style="1" customWidth="1"/>
    <col min="13049" max="13050" width="20" style="1" bestFit="1" customWidth="1"/>
    <col min="13051" max="13052" width="17.44140625" style="1" bestFit="1" customWidth="1"/>
    <col min="13053" max="13054" width="18.44140625" style="1" bestFit="1" customWidth="1"/>
    <col min="13055" max="13055" width="14.44140625" style="1" customWidth="1"/>
    <col min="13056" max="13056" width="20" style="1" bestFit="1" customWidth="1"/>
    <col min="13057" max="13299" width="11.44140625" style="1"/>
    <col min="13300" max="13300" width="4" style="1" customWidth="1"/>
    <col min="13301" max="13301" width="24.44140625" style="1" customWidth="1"/>
    <col min="13302" max="13302" width="19.44140625" style="1" customWidth="1"/>
    <col min="13303" max="13303" width="19.109375" style="1" customWidth="1"/>
    <col min="13304" max="13304" width="18.44140625" style="1" customWidth="1"/>
    <col min="13305" max="13306" width="20" style="1" bestFit="1" customWidth="1"/>
    <col min="13307" max="13308" width="17.44140625" style="1" bestFit="1" customWidth="1"/>
    <col min="13309" max="13310" width="18.44140625" style="1" bestFit="1" customWidth="1"/>
    <col min="13311" max="13311" width="14.44140625" style="1" customWidth="1"/>
    <col min="13312" max="13312" width="20" style="1" bestFit="1" customWidth="1"/>
    <col min="13313" max="13555" width="11.44140625" style="1"/>
    <col min="13556" max="13556" width="4" style="1" customWidth="1"/>
    <col min="13557" max="13557" width="24.44140625" style="1" customWidth="1"/>
    <col min="13558" max="13558" width="19.44140625" style="1" customWidth="1"/>
    <col min="13559" max="13559" width="19.109375" style="1" customWidth="1"/>
    <col min="13560" max="13560" width="18.44140625" style="1" customWidth="1"/>
    <col min="13561" max="13562" width="20" style="1" bestFit="1" customWidth="1"/>
    <col min="13563" max="13564" width="17.44140625" style="1" bestFit="1" customWidth="1"/>
    <col min="13565" max="13566" width="18.44140625" style="1" bestFit="1" customWidth="1"/>
    <col min="13567" max="13567" width="14.44140625" style="1" customWidth="1"/>
    <col min="13568" max="13568" width="20" style="1" bestFit="1" customWidth="1"/>
    <col min="13569" max="13811" width="11.44140625" style="1"/>
    <col min="13812" max="13812" width="4" style="1" customWidth="1"/>
    <col min="13813" max="13813" width="24.44140625" style="1" customWidth="1"/>
    <col min="13814" max="13814" width="19.44140625" style="1" customWidth="1"/>
    <col min="13815" max="13815" width="19.109375" style="1" customWidth="1"/>
    <col min="13816" max="13816" width="18.44140625" style="1" customWidth="1"/>
    <col min="13817" max="13818" width="20" style="1" bestFit="1" customWidth="1"/>
    <col min="13819" max="13820" width="17.44140625" style="1" bestFit="1" customWidth="1"/>
    <col min="13821" max="13822" width="18.44140625" style="1" bestFit="1" customWidth="1"/>
    <col min="13823" max="13823" width="14.44140625" style="1" customWidth="1"/>
    <col min="13824" max="13824" width="20" style="1" bestFit="1" customWidth="1"/>
    <col min="13825" max="14067" width="11.44140625" style="1"/>
    <col min="14068" max="14068" width="4" style="1" customWidth="1"/>
    <col min="14069" max="14069" width="24.44140625" style="1" customWidth="1"/>
    <col min="14070" max="14070" width="19.44140625" style="1" customWidth="1"/>
    <col min="14071" max="14071" width="19.109375" style="1" customWidth="1"/>
    <col min="14072" max="14072" width="18.44140625" style="1" customWidth="1"/>
    <col min="14073" max="14074" width="20" style="1" bestFit="1" customWidth="1"/>
    <col min="14075" max="14076" width="17.44140625" style="1" bestFit="1" customWidth="1"/>
    <col min="14077" max="14078" width="18.44140625" style="1" bestFit="1" customWidth="1"/>
    <col min="14079" max="14079" width="14.44140625" style="1" customWidth="1"/>
    <col min="14080" max="14080" width="20" style="1" bestFit="1" customWidth="1"/>
    <col min="14081" max="14323" width="11.44140625" style="1"/>
    <col min="14324" max="14324" width="4" style="1" customWidth="1"/>
    <col min="14325" max="14325" width="24.44140625" style="1" customWidth="1"/>
    <col min="14326" max="14326" width="19.44140625" style="1" customWidth="1"/>
    <col min="14327" max="14327" width="19.109375" style="1" customWidth="1"/>
    <col min="14328" max="14328" width="18.44140625" style="1" customWidth="1"/>
    <col min="14329" max="14330" width="20" style="1" bestFit="1" customWidth="1"/>
    <col min="14331" max="14332" width="17.44140625" style="1" bestFit="1" customWidth="1"/>
    <col min="14333" max="14334" width="18.44140625" style="1" bestFit="1" customWidth="1"/>
    <col min="14335" max="14335" width="14.44140625" style="1" customWidth="1"/>
    <col min="14336" max="14336" width="20" style="1" bestFit="1" customWidth="1"/>
    <col min="14337" max="14579" width="11.44140625" style="1"/>
    <col min="14580" max="14580" width="4" style="1" customWidth="1"/>
    <col min="14581" max="14581" width="24.44140625" style="1" customWidth="1"/>
    <col min="14582" max="14582" width="19.44140625" style="1" customWidth="1"/>
    <col min="14583" max="14583" width="19.109375" style="1" customWidth="1"/>
    <col min="14584" max="14584" width="18.44140625" style="1" customWidth="1"/>
    <col min="14585" max="14586" width="20" style="1" bestFit="1" customWidth="1"/>
    <col min="14587" max="14588" width="17.44140625" style="1" bestFit="1" customWidth="1"/>
    <col min="14589" max="14590" width="18.44140625" style="1" bestFit="1" customWidth="1"/>
    <col min="14591" max="14591" width="14.44140625" style="1" customWidth="1"/>
    <col min="14592" max="14592" width="20" style="1" bestFit="1" customWidth="1"/>
    <col min="14593" max="14835" width="11.44140625" style="1"/>
    <col min="14836" max="14836" width="4" style="1" customWidth="1"/>
    <col min="14837" max="14837" width="24.44140625" style="1" customWidth="1"/>
    <col min="14838" max="14838" width="19.44140625" style="1" customWidth="1"/>
    <col min="14839" max="14839" width="19.109375" style="1" customWidth="1"/>
    <col min="14840" max="14840" width="18.44140625" style="1" customWidth="1"/>
    <col min="14841" max="14842" width="20" style="1" bestFit="1" customWidth="1"/>
    <col min="14843" max="14844" width="17.44140625" style="1" bestFit="1" customWidth="1"/>
    <col min="14845" max="14846" width="18.44140625" style="1" bestFit="1" customWidth="1"/>
    <col min="14847" max="14847" width="14.44140625" style="1" customWidth="1"/>
    <col min="14848" max="14848" width="20" style="1" bestFit="1" customWidth="1"/>
    <col min="14849" max="15091" width="11.44140625" style="1"/>
    <col min="15092" max="15092" width="4" style="1" customWidth="1"/>
    <col min="15093" max="15093" width="24.44140625" style="1" customWidth="1"/>
    <col min="15094" max="15094" width="19.44140625" style="1" customWidth="1"/>
    <col min="15095" max="15095" width="19.109375" style="1" customWidth="1"/>
    <col min="15096" max="15096" width="18.44140625" style="1" customWidth="1"/>
    <col min="15097" max="15098" width="20" style="1" bestFit="1" customWidth="1"/>
    <col min="15099" max="15100" width="17.44140625" style="1" bestFit="1" customWidth="1"/>
    <col min="15101" max="15102" width="18.44140625" style="1" bestFit="1" customWidth="1"/>
    <col min="15103" max="15103" width="14.44140625" style="1" customWidth="1"/>
    <col min="15104" max="15104" width="20" style="1" bestFit="1" customWidth="1"/>
    <col min="15105" max="15347" width="11.44140625" style="1"/>
    <col min="15348" max="15348" width="4" style="1" customWidth="1"/>
    <col min="15349" max="15349" width="24.44140625" style="1" customWidth="1"/>
    <col min="15350" max="15350" width="19.44140625" style="1" customWidth="1"/>
    <col min="15351" max="15351" width="19.109375" style="1" customWidth="1"/>
    <col min="15352" max="15352" width="18.44140625" style="1" customWidth="1"/>
    <col min="15353" max="15354" width="20" style="1" bestFit="1" customWidth="1"/>
    <col min="15355" max="15356" width="17.44140625" style="1" bestFit="1" customWidth="1"/>
    <col min="15357" max="15358" width="18.44140625" style="1" bestFit="1" customWidth="1"/>
    <col min="15359" max="15359" width="14.44140625" style="1" customWidth="1"/>
    <col min="15360" max="15360" width="20" style="1" bestFit="1" customWidth="1"/>
    <col min="15361" max="15603" width="11.44140625" style="1"/>
    <col min="15604" max="15604" width="4" style="1" customWidth="1"/>
    <col min="15605" max="15605" width="24.44140625" style="1" customWidth="1"/>
    <col min="15606" max="15606" width="19.44140625" style="1" customWidth="1"/>
    <col min="15607" max="15607" width="19.109375" style="1" customWidth="1"/>
    <col min="15608" max="15608" width="18.44140625" style="1" customWidth="1"/>
    <col min="15609" max="15610" width="20" style="1" bestFit="1" customWidth="1"/>
    <col min="15611" max="15612" width="17.44140625" style="1" bestFit="1" customWidth="1"/>
    <col min="15613" max="15614" width="18.44140625" style="1" bestFit="1" customWidth="1"/>
    <col min="15615" max="15615" width="14.44140625" style="1" customWidth="1"/>
    <col min="15616" max="15616" width="20" style="1" bestFit="1" customWidth="1"/>
    <col min="15617" max="15859" width="11.44140625" style="1"/>
    <col min="15860" max="15860" width="4" style="1" customWidth="1"/>
    <col min="15861" max="15861" width="24.44140625" style="1" customWidth="1"/>
    <col min="15862" max="15862" width="19.44140625" style="1" customWidth="1"/>
    <col min="15863" max="15863" width="19.109375" style="1" customWidth="1"/>
    <col min="15864" max="15864" width="18.44140625" style="1" customWidth="1"/>
    <col min="15865" max="15866" width="20" style="1" bestFit="1" customWidth="1"/>
    <col min="15867" max="15868" width="17.44140625" style="1" bestFit="1" customWidth="1"/>
    <col min="15869" max="15870" width="18.44140625" style="1" bestFit="1" customWidth="1"/>
    <col min="15871" max="15871" width="14.44140625" style="1" customWidth="1"/>
    <col min="15872" max="15872" width="20" style="1" bestFit="1" customWidth="1"/>
    <col min="15873" max="16115" width="11.44140625" style="1"/>
    <col min="16116" max="16116" width="4" style="1" customWidth="1"/>
    <col min="16117" max="16117" width="24.44140625" style="1" customWidth="1"/>
    <col min="16118" max="16118" width="19.44140625" style="1" customWidth="1"/>
    <col min="16119" max="16119" width="19.109375" style="1" customWidth="1"/>
    <col min="16120" max="16120" width="18.44140625" style="1" customWidth="1"/>
    <col min="16121" max="16122" width="20" style="1" bestFit="1" customWidth="1"/>
    <col min="16123" max="16124" width="17.44140625" style="1" bestFit="1" customWidth="1"/>
    <col min="16125" max="16126" width="18.44140625" style="1" bestFit="1" customWidth="1"/>
    <col min="16127" max="16127" width="14.44140625" style="1" customWidth="1"/>
    <col min="16128" max="16128" width="20" style="1" bestFit="1" customWidth="1"/>
    <col min="16129" max="16384" width="11.44140625" style="1"/>
  </cols>
  <sheetData>
    <row r="1" spans="1:14" ht="54" customHeight="1">
      <c r="A1" s="104"/>
      <c r="B1" s="91"/>
      <c r="C1" s="291" t="s">
        <v>119</v>
      </c>
      <c r="D1" s="291"/>
      <c r="E1" s="291"/>
      <c r="F1" s="291"/>
      <c r="G1" s="291"/>
      <c r="H1" s="291"/>
      <c r="I1" s="291"/>
      <c r="J1" s="291"/>
    </row>
    <row r="2" spans="1:14" ht="29.25" customHeight="1">
      <c r="A2" s="104"/>
      <c r="C2" s="291" t="s">
        <v>120</v>
      </c>
      <c r="D2" s="284"/>
      <c r="E2" s="284"/>
      <c r="F2" s="284"/>
      <c r="G2" s="284"/>
      <c r="H2" s="284"/>
      <c r="I2" s="284"/>
      <c r="J2" s="284"/>
    </row>
    <row r="3" spans="1:14">
      <c r="A3" s="104"/>
      <c r="B3" s="33"/>
      <c r="C3" s="33"/>
      <c r="D3" s="33"/>
      <c r="E3" s="33"/>
      <c r="F3" s="33"/>
      <c r="G3" s="33"/>
      <c r="H3" s="33"/>
    </row>
    <row r="4" spans="1:14" ht="26.25" customHeight="1">
      <c r="A4" s="104"/>
      <c r="B4" s="33" t="s">
        <v>104</v>
      </c>
      <c r="C4" s="127" t="s">
        <v>122</v>
      </c>
      <c r="D4" s="33"/>
    </row>
    <row r="5" spans="1:14" ht="53.25" customHeight="1">
      <c r="A5" s="104"/>
      <c r="B5" s="33" t="s">
        <v>105</v>
      </c>
      <c r="C5" s="288" t="s">
        <v>121</v>
      </c>
      <c r="D5" s="289"/>
      <c r="E5" s="289"/>
      <c r="F5" s="289"/>
      <c r="G5" s="289"/>
      <c r="H5" s="289"/>
      <c r="I5" s="290"/>
    </row>
    <row r="6" spans="1:14">
      <c r="A6" s="104"/>
      <c r="B6" s="33"/>
      <c r="C6" s="33"/>
      <c r="D6" s="33"/>
    </row>
    <row r="7" spans="1:14" ht="30" customHeight="1">
      <c r="A7" s="104"/>
      <c r="B7" s="123" t="s">
        <v>113</v>
      </c>
      <c r="C7" s="292"/>
      <c r="D7" s="293"/>
      <c r="E7" s="293"/>
      <c r="F7" s="293"/>
      <c r="G7" s="293"/>
      <c r="H7" s="293"/>
      <c r="I7" s="294"/>
      <c r="K7" s="34"/>
      <c r="L7" s="34"/>
      <c r="M7" s="34"/>
      <c r="N7" s="34"/>
    </row>
    <row r="8" spans="1:14">
      <c r="A8" s="124"/>
      <c r="B8" s="33"/>
      <c r="C8" s="33"/>
      <c r="D8" s="33"/>
      <c r="E8" s="33"/>
      <c r="F8" s="33"/>
      <c r="G8" s="33"/>
      <c r="H8" s="33"/>
    </row>
    <row r="9" spans="1:14" s="32" customFormat="1" ht="30" customHeight="1">
      <c r="A9" s="106"/>
      <c r="B9" s="33"/>
      <c r="C9" s="288" t="s">
        <v>112</v>
      </c>
      <c r="D9" s="289"/>
      <c r="E9" s="289"/>
      <c r="F9" s="289"/>
      <c r="G9" s="289"/>
      <c r="H9" s="290"/>
      <c r="I9" s="126" t="s">
        <v>106</v>
      </c>
      <c r="K9" s="34"/>
      <c r="L9" s="34"/>
      <c r="M9" s="34"/>
      <c r="N9" s="34"/>
    </row>
    <row r="10" spans="1:14" ht="25.05" customHeight="1">
      <c r="B10" s="14"/>
      <c r="C10" s="285"/>
      <c r="D10" s="286"/>
      <c r="E10" s="286"/>
      <c r="F10" s="286"/>
      <c r="G10" s="286"/>
      <c r="H10" s="287"/>
      <c r="I10" s="125"/>
    </row>
    <row r="11" spans="1:14" ht="25.05" customHeight="1">
      <c r="B11" s="14"/>
      <c r="C11" s="285"/>
      <c r="D11" s="286"/>
      <c r="E11" s="286"/>
      <c r="F11" s="286"/>
      <c r="G11" s="286"/>
      <c r="H11" s="287"/>
      <c r="I11" s="125"/>
    </row>
    <row r="12" spans="1:14" ht="25.05" customHeight="1">
      <c r="B12" s="14"/>
      <c r="C12" s="285"/>
      <c r="D12" s="286"/>
      <c r="E12" s="286"/>
      <c r="F12" s="286"/>
      <c r="G12" s="286"/>
      <c r="H12" s="287"/>
      <c r="I12" s="125"/>
    </row>
    <row r="13" spans="1:14" ht="25.05" customHeight="1">
      <c r="B13" s="14"/>
      <c r="C13" s="285"/>
      <c r="D13" s="286"/>
      <c r="E13" s="286"/>
      <c r="F13" s="286"/>
      <c r="G13" s="286"/>
      <c r="H13" s="287"/>
      <c r="I13" s="125"/>
    </row>
    <row r="14" spans="1:14">
      <c r="A14" s="104"/>
      <c r="B14" s="33"/>
      <c r="C14" s="33"/>
      <c r="D14" s="33"/>
      <c r="E14" s="33"/>
      <c r="F14" s="33"/>
      <c r="G14" s="33"/>
      <c r="H14" s="33"/>
    </row>
    <row r="15" spans="1:14" ht="33" customHeight="1">
      <c r="A15" s="105"/>
      <c r="B15" s="33"/>
      <c r="C15" s="295" t="s">
        <v>114</v>
      </c>
      <c r="D15" s="296"/>
      <c r="E15" s="297"/>
      <c r="F15" s="288" t="s">
        <v>118</v>
      </c>
      <c r="G15" s="289"/>
      <c r="H15" s="290"/>
    </row>
    <row r="16" spans="1:14" s="107" customFormat="1" ht="72.75" customHeight="1">
      <c r="A16" s="112" t="s">
        <v>107</v>
      </c>
      <c r="B16" s="112" t="s">
        <v>117</v>
      </c>
      <c r="C16" s="112" t="s">
        <v>115</v>
      </c>
      <c r="D16" s="112" t="s">
        <v>116</v>
      </c>
      <c r="E16" s="112" t="s">
        <v>109</v>
      </c>
      <c r="F16" s="112">
        <v>72151700</v>
      </c>
      <c r="G16" s="112">
        <v>46171600</v>
      </c>
      <c r="H16" s="112">
        <v>92121700</v>
      </c>
      <c r="I16" s="113" t="s">
        <v>111</v>
      </c>
      <c r="J16" s="113" t="s">
        <v>110</v>
      </c>
    </row>
    <row r="17" spans="1:12" s="32" customFormat="1" ht="30" customHeight="1">
      <c r="A17" s="116">
        <v>1</v>
      </c>
      <c r="B17" s="108"/>
      <c r="C17" s="109"/>
      <c r="D17" s="109"/>
      <c r="E17" s="110"/>
      <c r="F17" s="109"/>
      <c r="G17" s="109"/>
      <c r="H17" s="109"/>
      <c r="I17" s="111"/>
      <c r="J17" s="114">
        <f>I17*E17</f>
        <v>0</v>
      </c>
    </row>
    <row r="18" spans="1:12" s="32" customFormat="1" ht="30" customHeight="1">
      <c r="A18" s="116">
        <v>2</v>
      </c>
      <c r="B18" s="108"/>
      <c r="C18" s="109"/>
      <c r="D18" s="109"/>
      <c r="E18" s="110"/>
      <c r="F18" s="109"/>
      <c r="G18" s="109"/>
      <c r="H18" s="109"/>
      <c r="I18" s="111"/>
      <c r="J18" s="114">
        <f>I18*E18</f>
        <v>0</v>
      </c>
    </row>
    <row r="19" spans="1:12" s="32" customFormat="1" ht="30" customHeight="1">
      <c r="A19" s="116">
        <v>3</v>
      </c>
      <c r="B19" s="108"/>
      <c r="C19" s="109"/>
      <c r="D19" s="109"/>
      <c r="E19" s="110"/>
      <c r="F19" s="109"/>
      <c r="G19" s="109"/>
      <c r="H19" s="109"/>
      <c r="I19" s="111"/>
      <c r="J19" s="114">
        <f>I19*E19</f>
        <v>0</v>
      </c>
    </row>
    <row r="20" spans="1:12" s="32" customFormat="1" ht="10.050000000000001" customHeight="1">
      <c r="A20" s="116"/>
      <c r="B20" s="108"/>
      <c r="C20" s="109"/>
      <c r="D20" s="109"/>
      <c r="E20" s="110"/>
      <c r="F20" s="109"/>
      <c r="G20" s="109"/>
      <c r="H20" s="109"/>
      <c r="I20" s="111"/>
      <c r="J20" s="114"/>
    </row>
    <row r="21" spans="1:12" s="32" customFormat="1" ht="30" customHeight="1">
      <c r="A21" s="117"/>
      <c r="B21" s="118" t="s">
        <v>108</v>
      </c>
      <c r="C21" s="119"/>
      <c r="D21" s="120"/>
      <c r="E21" s="120"/>
      <c r="F21" s="121"/>
      <c r="G21" s="121"/>
      <c r="H21" s="121"/>
      <c r="I21" s="122"/>
      <c r="J21" s="115">
        <f>SUM(J17:J20)</f>
        <v>0</v>
      </c>
    </row>
    <row r="22" spans="1:12" s="32" customFormat="1">
      <c r="A22" s="31"/>
      <c r="B22" s="20"/>
      <c r="C22" s="23"/>
    </row>
    <row r="23" spans="1:12" s="32" customFormat="1">
      <c r="A23" s="31"/>
      <c r="B23" s="20"/>
      <c r="C23" s="23"/>
    </row>
    <row r="24" spans="1:12" ht="38.25" customHeight="1">
      <c r="A24" s="1"/>
      <c r="E24" s="32"/>
      <c r="F24" s="32"/>
      <c r="G24" s="32"/>
      <c r="H24" s="32"/>
      <c r="I24" s="32"/>
    </row>
    <row r="25" spans="1:12" ht="42.75" customHeight="1">
      <c r="A25" s="41"/>
      <c r="B25" s="41"/>
      <c r="C25" s="41"/>
      <c r="D25" s="41"/>
      <c r="J25" s="41"/>
      <c r="K25" s="41"/>
      <c r="L25" s="41"/>
    </row>
    <row r="26" spans="1:12" s="41" customFormat="1" ht="19.5" customHeight="1"/>
    <row r="27" spans="1:12" s="41" customFormat="1" ht="16.5" customHeight="1"/>
    <row r="28" spans="1:12" s="41" customFormat="1" ht="16.5" customHeight="1"/>
    <row r="29" spans="1:12" s="41" customFormat="1" ht="16.5" customHeight="1"/>
    <row r="30" spans="1:12" s="41" customFormat="1" ht="16.5" customHeight="1">
      <c r="A30" s="42"/>
      <c r="C30" s="42"/>
    </row>
    <row r="31" spans="1:12" s="41" customFormat="1" ht="16.5" customHeight="1"/>
    <row r="32" spans="1:12" s="41" customFormat="1" ht="16.5" customHeight="1">
      <c r="A32" s="32"/>
      <c r="B32" s="32"/>
      <c r="C32" s="32"/>
      <c r="D32" s="32"/>
      <c r="J32" s="32"/>
      <c r="K32" s="32"/>
      <c r="L32" s="32"/>
    </row>
    <row r="33" spans="1:12" s="41" customFormat="1" ht="16.5" customHeight="1">
      <c r="E33" s="32"/>
      <c r="F33" s="32"/>
      <c r="G33" s="32"/>
      <c r="H33" s="32"/>
      <c r="I33" s="32"/>
    </row>
    <row r="34" spans="1:12" s="41" customFormat="1" ht="16.5" customHeight="1"/>
    <row r="35" spans="1:12" s="41" customFormat="1" ht="22.5" customHeight="1">
      <c r="A35" s="43"/>
    </row>
    <row r="36" spans="1:12" s="41" customFormat="1" ht="69" customHeight="1">
      <c r="A36" s="43"/>
    </row>
    <row r="37" spans="1:12" s="41" customFormat="1" ht="7.5" customHeight="1"/>
    <row r="38" spans="1:12" s="41" customFormat="1"/>
    <row r="39" spans="1:12" s="41" customFormat="1"/>
    <row r="40" spans="1:12" s="41" customFormat="1"/>
    <row r="41" spans="1:12" s="43" customFormat="1">
      <c r="A41" s="32"/>
      <c r="B41" s="32"/>
      <c r="C41" s="32"/>
      <c r="D41" s="32"/>
      <c r="E41" s="41"/>
      <c r="F41" s="41"/>
      <c r="G41" s="41"/>
      <c r="H41" s="41"/>
      <c r="I41" s="41"/>
      <c r="J41" s="32"/>
      <c r="K41" s="32"/>
      <c r="L41" s="32"/>
    </row>
    <row r="42" spans="1:12" s="32" customFormat="1"/>
    <row r="43" spans="1:12" s="32" customFormat="1">
      <c r="A43" s="41"/>
      <c r="B43" s="41"/>
      <c r="C43" s="41"/>
      <c r="D43" s="41"/>
      <c r="J43" s="41"/>
      <c r="K43" s="41"/>
      <c r="L43" s="41"/>
    </row>
    <row r="44" spans="1:12" s="32" customFormat="1" ht="34.5" customHeight="1">
      <c r="E44" s="41"/>
      <c r="F44" s="41"/>
      <c r="G44" s="41"/>
      <c r="H44" s="41"/>
      <c r="I44" s="41"/>
    </row>
    <row r="45" spans="1:12" s="32" customFormat="1"/>
    <row r="46" spans="1:12" s="32" customFormat="1" ht="16.5" customHeight="1"/>
    <row r="47" spans="1:12" ht="16.5" customHeight="1">
      <c r="A47" s="1"/>
      <c r="E47" s="32"/>
      <c r="F47" s="32"/>
      <c r="G47" s="32"/>
      <c r="H47" s="32"/>
      <c r="I47" s="32"/>
    </row>
    <row r="48" spans="1:12" ht="16.5" customHeight="1">
      <c r="A48" s="1"/>
    </row>
    <row r="49" spans="1:231" ht="16.5" customHeight="1">
      <c r="A49" s="1"/>
    </row>
    <row r="50" spans="1:231" ht="16.5" customHeight="1">
      <c r="A50" s="1"/>
    </row>
    <row r="51" spans="1:231" ht="16.5" customHeight="1">
      <c r="A51" s="1"/>
    </row>
    <row r="52" spans="1:231" ht="16.5" customHeight="1">
      <c r="A52" s="1"/>
    </row>
    <row r="53" spans="1:231" ht="16.5" customHeight="1">
      <c r="A53" s="1"/>
    </row>
    <row r="54" spans="1:231" ht="16.5" customHeight="1">
      <c r="A54" s="1"/>
    </row>
    <row r="55" spans="1:231">
      <c r="A55" s="32"/>
      <c r="B55" s="32"/>
      <c r="C55" s="32"/>
      <c r="D55" s="32"/>
      <c r="J55" s="32"/>
      <c r="K55" s="32"/>
      <c r="L55" s="32"/>
    </row>
    <row r="56" spans="1:231">
      <c r="A56" s="20"/>
      <c r="B56" s="23"/>
      <c r="C56" s="20"/>
      <c r="D56" s="23"/>
      <c r="E56" s="32"/>
      <c r="F56" s="32"/>
      <c r="G56" s="32"/>
      <c r="H56" s="32"/>
      <c r="I56" s="32"/>
      <c r="J56" s="20"/>
      <c r="K56" s="20"/>
      <c r="L56" s="23"/>
      <c r="M56" s="20"/>
      <c r="N56" s="23"/>
      <c r="O56" s="20"/>
      <c r="P56" s="23"/>
      <c r="Q56" s="20"/>
      <c r="R56" s="23"/>
      <c r="S56" s="20"/>
      <c r="T56" s="23"/>
      <c r="U56" s="20"/>
      <c r="V56" s="23"/>
      <c r="W56" s="20"/>
      <c r="X56" s="23"/>
      <c r="Y56" s="20"/>
      <c r="Z56" s="23"/>
      <c r="AA56" s="20"/>
      <c r="AB56" s="23"/>
      <c r="AC56" s="20"/>
      <c r="AD56" s="23"/>
      <c r="AE56" s="20"/>
      <c r="AF56" s="23"/>
      <c r="AG56" s="20"/>
      <c r="AH56" s="23"/>
      <c r="AI56" s="20"/>
      <c r="AJ56" s="23"/>
      <c r="AK56" s="20"/>
      <c r="AL56" s="23"/>
      <c r="AM56" s="20"/>
      <c r="AN56" s="23"/>
      <c r="AO56" s="20"/>
      <c r="AP56" s="23"/>
      <c r="AQ56" s="20"/>
      <c r="AR56" s="23"/>
      <c r="AS56" s="20"/>
      <c r="AT56" s="23"/>
      <c r="AU56" s="20"/>
      <c r="AV56" s="23"/>
      <c r="AW56" s="20"/>
      <c r="AX56" s="23"/>
      <c r="AY56" s="20"/>
      <c r="AZ56" s="23"/>
      <c r="BA56" s="20"/>
      <c r="BB56" s="23"/>
      <c r="BC56" s="20"/>
      <c r="BD56" s="23"/>
      <c r="BE56" s="20"/>
      <c r="BF56" s="23"/>
      <c r="BG56" s="20"/>
      <c r="BH56" s="23"/>
      <c r="BI56" s="20"/>
      <c r="BJ56" s="23"/>
      <c r="BK56" s="20"/>
      <c r="BL56" s="23"/>
      <c r="BM56" s="20"/>
      <c r="BN56" s="23"/>
      <c r="BO56" s="20"/>
      <c r="BP56" s="23"/>
      <c r="BQ56" s="20"/>
      <c r="BR56" s="23"/>
      <c r="BS56" s="20"/>
      <c r="BT56" s="23"/>
      <c r="BU56" s="20"/>
      <c r="BV56" s="23"/>
      <c r="BW56" s="20"/>
      <c r="BX56" s="23"/>
      <c r="BY56" s="20"/>
      <c r="BZ56" s="23"/>
      <c r="CA56" s="20"/>
      <c r="CB56" s="23"/>
      <c r="CC56" s="20"/>
      <c r="CD56" s="23"/>
      <c r="CE56" s="20"/>
      <c r="CF56" s="23"/>
      <c r="CG56" s="20"/>
      <c r="CH56" s="23"/>
      <c r="CI56" s="20"/>
      <c r="CJ56" s="23"/>
      <c r="CK56" s="20"/>
      <c r="CL56" s="23"/>
      <c r="CM56" s="20"/>
      <c r="CN56" s="23"/>
      <c r="CO56" s="20"/>
      <c r="CP56" s="23"/>
      <c r="CQ56" s="20"/>
      <c r="CR56" s="23"/>
      <c r="CS56" s="20"/>
      <c r="CT56" s="23"/>
      <c r="CU56" s="20"/>
      <c r="CV56" s="23"/>
      <c r="CW56" s="20"/>
      <c r="CX56" s="23"/>
      <c r="CY56" s="20"/>
      <c r="CZ56" s="23"/>
      <c r="DA56" s="20"/>
      <c r="DB56" s="23"/>
      <c r="DC56" s="20"/>
      <c r="DD56" s="23"/>
      <c r="DE56" s="20"/>
      <c r="DF56" s="23"/>
      <c r="DG56" s="20"/>
      <c r="DH56" s="23"/>
      <c r="DI56" s="20"/>
      <c r="DJ56" s="23"/>
      <c r="DK56" s="20"/>
      <c r="DL56" s="23"/>
      <c r="DM56" s="20"/>
      <c r="DN56" s="23"/>
      <c r="DO56" s="20"/>
      <c r="DP56" s="23"/>
      <c r="DQ56" s="20"/>
      <c r="DR56" s="23"/>
      <c r="DS56" s="20"/>
      <c r="DT56" s="23"/>
      <c r="DU56" s="20"/>
      <c r="DV56" s="23"/>
      <c r="DW56" s="20"/>
      <c r="DX56" s="23"/>
      <c r="DY56" s="20"/>
      <c r="DZ56" s="23"/>
      <c r="EA56" s="20"/>
      <c r="EB56" s="23"/>
      <c r="EC56" s="20"/>
      <c r="ED56" s="23"/>
      <c r="EE56" s="20"/>
      <c r="EF56" s="23"/>
      <c r="EG56" s="20"/>
      <c r="EH56" s="23"/>
      <c r="EI56" s="20"/>
      <c r="EJ56" s="23"/>
      <c r="EK56" s="20"/>
      <c r="EL56" s="23"/>
      <c r="EM56" s="20"/>
      <c r="EN56" s="23"/>
      <c r="EO56" s="20"/>
      <c r="EP56" s="23"/>
      <c r="EQ56" s="20"/>
      <c r="ER56" s="23"/>
      <c r="ES56" s="20"/>
      <c r="ET56" s="23"/>
      <c r="EU56" s="20"/>
      <c r="EV56" s="23"/>
      <c r="EW56" s="20"/>
      <c r="EX56" s="23"/>
      <c r="EY56" s="20"/>
      <c r="EZ56" s="23"/>
      <c r="FA56" s="20"/>
      <c r="FB56" s="23"/>
      <c r="FC56" s="20"/>
      <c r="FD56" s="23"/>
      <c r="FE56" s="20"/>
      <c r="FF56" s="23"/>
      <c r="FG56" s="20"/>
      <c r="FH56" s="23"/>
      <c r="FI56" s="20"/>
      <c r="FJ56" s="23"/>
      <c r="FK56" s="20"/>
      <c r="FL56" s="23"/>
      <c r="FM56" s="20"/>
      <c r="FN56" s="23"/>
      <c r="FO56" s="20"/>
      <c r="FP56" s="23"/>
      <c r="FQ56" s="20"/>
      <c r="FR56" s="23"/>
      <c r="FS56" s="20"/>
      <c r="FT56" s="23"/>
      <c r="FU56" s="20"/>
      <c r="FV56" s="23"/>
      <c r="FW56" s="20"/>
      <c r="FX56" s="23"/>
      <c r="FY56" s="20"/>
      <c r="FZ56" s="23"/>
      <c r="GA56" s="20"/>
      <c r="GB56" s="23"/>
      <c r="GC56" s="20"/>
      <c r="GD56" s="23"/>
      <c r="GE56" s="20"/>
      <c r="GF56" s="23"/>
      <c r="GG56" s="20"/>
      <c r="GH56" s="23"/>
      <c r="GI56" s="20"/>
      <c r="GJ56" s="23"/>
      <c r="GK56" s="20"/>
      <c r="GL56" s="23"/>
      <c r="GM56" s="20"/>
      <c r="GN56" s="23"/>
      <c r="GO56" s="20"/>
      <c r="GP56" s="23"/>
      <c r="GQ56" s="20"/>
      <c r="GR56" s="23"/>
      <c r="GS56" s="20"/>
      <c r="GT56" s="23"/>
      <c r="GU56" s="20"/>
      <c r="GV56" s="23"/>
      <c r="GW56" s="20"/>
      <c r="GX56" s="23"/>
      <c r="GY56" s="20"/>
      <c r="GZ56" s="23"/>
      <c r="HA56" s="20"/>
      <c r="HB56" s="23"/>
      <c r="HC56" s="20"/>
      <c r="HD56" s="23"/>
      <c r="HE56" s="20"/>
      <c r="HF56" s="23"/>
      <c r="HG56" s="20"/>
      <c r="HH56" s="23"/>
      <c r="HI56" s="20"/>
      <c r="HJ56" s="23"/>
      <c r="HK56" s="20"/>
      <c r="HL56" s="23"/>
      <c r="HM56" s="20"/>
      <c r="HN56" s="23"/>
      <c r="HO56" s="20"/>
      <c r="HP56" s="23"/>
      <c r="HQ56" s="20"/>
      <c r="HR56" s="23"/>
      <c r="HS56" s="20"/>
      <c r="HT56" s="23"/>
      <c r="HU56" s="20"/>
      <c r="HV56" s="23"/>
      <c r="HW56" s="20"/>
    </row>
    <row r="57" spans="1:231" ht="39" customHeight="1">
      <c r="A57" s="41"/>
      <c r="B57" s="41"/>
      <c r="C57" s="41"/>
      <c r="D57" s="41"/>
      <c r="E57" s="20"/>
      <c r="F57" s="20"/>
      <c r="G57" s="20"/>
      <c r="H57" s="20"/>
      <c r="I57" s="23"/>
      <c r="J57" s="41"/>
      <c r="K57" s="41"/>
      <c r="L57" s="41"/>
      <c r="M57" s="20"/>
      <c r="N57" s="23"/>
      <c r="O57" s="20"/>
      <c r="P57" s="23"/>
      <c r="Q57" s="20"/>
      <c r="R57" s="23"/>
      <c r="S57" s="20"/>
      <c r="T57" s="23"/>
      <c r="U57" s="20"/>
      <c r="V57" s="23"/>
      <c r="W57" s="20"/>
      <c r="X57" s="23"/>
      <c r="Y57" s="20"/>
      <c r="Z57" s="23"/>
      <c r="AA57" s="20"/>
      <c r="AB57" s="23"/>
      <c r="AC57" s="20"/>
      <c r="AD57" s="23"/>
      <c r="AE57" s="20"/>
      <c r="AF57" s="23"/>
      <c r="AG57" s="20"/>
      <c r="AH57" s="23"/>
      <c r="AI57" s="20"/>
      <c r="AJ57" s="23"/>
      <c r="AK57" s="20"/>
      <c r="AL57" s="23"/>
      <c r="AM57" s="20"/>
      <c r="AN57" s="23"/>
      <c r="AO57" s="20"/>
      <c r="AP57" s="23"/>
      <c r="AQ57" s="20"/>
      <c r="AR57" s="23"/>
      <c r="AS57" s="20"/>
      <c r="AT57" s="23"/>
      <c r="AU57" s="20"/>
      <c r="AV57" s="23"/>
      <c r="AW57" s="20"/>
      <c r="AX57" s="23"/>
      <c r="AY57" s="20"/>
      <c r="AZ57" s="23"/>
      <c r="BA57" s="20"/>
      <c r="BB57" s="23"/>
      <c r="BC57" s="20"/>
      <c r="BD57" s="23"/>
      <c r="BE57" s="20"/>
      <c r="BF57" s="23"/>
      <c r="BG57" s="20"/>
      <c r="BH57" s="23"/>
      <c r="BI57" s="20"/>
      <c r="BJ57" s="23"/>
      <c r="BK57" s="20"/>
      <c r="BL57" s="23"/>
      <c r="BM57" s="20"/>
      <c r="BN57" s="23"/>
      <c r="BO57" s="20"/>
      <c r="BP57" s="23"/>
      <c r="BQ57" s="20"/>
      <c r="BR57" s="23"/>
      <c r="BS57" s="20"/>
      <c r="BT57" s="23"/>
      <c r="BU57" s="20"/>
      <c r="BV57" s="23"/>
      <c r="BW57" s="20"/>
      <c r="BX57" s="23"/>
      <c r="BY57" s="20"/>
      <c r="BZ57" s="23"/>
      <c r="CA57" s="20"/>
      <c r="CB57" s="23"/>
      <c r="CC57" s="20"/>
      <c r="CD57" s="23"/>
      <c r="CE57" s="20"/>
      <c r="CF57" s="23"/>
      <c r="CG57" s="20"/>
      <c r="CH57" s="23"/>
      <c r="CI57" s="20"/>
      <c r="CJ57" s="23"/>
      <c r="CK57" s="20"/>
      <c r="CL57" s="23"/>
      <c r="CM57" s="20"/>
      <c r="CN57" s="23"/>
      <c r="CO57" s="20"/>
      <c r="CP57" s="23"/>
      <c r="CQ57" s="20"/>
      <c r="CR57" s="23"/>
      <c r="CS57" s="20"/>
      <c r="CT57" s="23"/>
      <c r="CU57" s="20"/>
      <c r="CV57" s="23"/>
      <c r="CW57" s="20"/>
      <c r="CX57" s="23"/>
      <c r="CY57" s="20"/>
      <c r="CZ57" s="23"/>
      <c r="DA57" s="20"/>
      <c r="DB57" s="23"/>
      <c r="DC57" s="20"/>
      <c r="DD57" s="23"/>
      <c r="DE57" s="20"/>
      <c r="DF57" s="23"/>
      <c r="DG57" s="20"/>
      <c r="DH57" s="23"/>
      <c r="DI57" s="20"/>
      <c r="DJ57" s="23"/>
      <c r="DK57" s="20"/>
      <c r="DL57" s="23"/>
      <c r="DM57" s="20"/>
      <c r="DN57" s="23"/>
      <c r="DO57" s="20"/>
      <c r="DP57" s="23"/>
      <c r="DQ57" s="20"/>
      <c r="DR57" s="23"/>
      <c r="DS57" s="20"/>
      <c r="DT57" s="23"/>
      <c r="DU57" s="20"/>
      <c r="DV57" s="23"/>
      <c r="DW57" s="20"/>
      <c r="DX57" s="23"/>
      <c r="DY57" s="20"/>
      <c r="DZ57" s="23"/>
      <c r="EA57" s="20"/>
      <c r="EB57" s="23"/>
      <c r="EC57" s="20"/>
      <c r="ED57" s="23"/>
      <c r="EE57" s="20"/>
      <c r="EF57" s="23"/>
      <c r="EG57" s="20"/>
      <c r="EH57" s="23"/>
      <c r="EI57" s="20"/>
      <c r="EJ57" s="23"/>
      <c r="EK57" s="20"/>
      <c r="EL57" s="23"/>
      <c r="EM57" s="20"/>
      <c r="EN57" s="23"/>
      <c r="EO57" s="20"/>
      <c r="EP57" s="23"/>
      <c r="EQ57" s="20"/>
      <c r="ER57" s="23"/>
      <c r="ES57" s="20"/>
      <c r="ET57" s="23"/>
      <c r="EU57" s="20"/>
      <c r="EV57" s="23"/>
      <c r="EW57" s="20"/>
      <c r="EX57" s="23"/>
      <c r="EY57" s="20"/>
      <c r="EZ57" s="23"/>
      <c r="FA57" s="20"/>
      <c r="FB57" s="23"/>
      <c r="FC57" s="20"/>
      <c r="FD57" s="23"/>
      <c r="FE57" s="20"/>
      <c r="FF57" s="23"/>
      <c r="FG57" s="20"/>
      <c r="FH57" s="23"/>
      <c r="FI57" s="20"/>
      <c r="FJ57" s="23"/>
      <c r="FK57" s="20"/>
      <c r="FL57" s="23"/>
      <c r="FM57" s="20"/>
      <c r="FN57" s="23"/>
      <c r="FO57" s="20"/>
      <c r="FP57" s="23"/>
      <c r="FQ57" s="20"/>
      <c r="FR57" s="23"/>
      <c r="FS57" s="20"/>
      <c r="FT57" s="23"/>
      <c r="FU57" s="20"/>
      <c r="FV57" s="23"/>
      <c r="FW57" s="20"/>
      <c r="FX57" s="23"/>
      <c r="FY57" s="20"/>
      <c r="FZ57" s="23"/>
      <c r="GA57" s="20"/>
      <c r="GB57" s="23"/>
      <c r="GC57" s="20"/>
      <c r="GD57" s="23"/>
      <c r="GE57" s="20"/>
      <c r="GF57" s="23"/>
      <c r="GG57" s="20"/>
      <c r="GH57" s="23"/>
      <c r="GI57" s="20"/>
      <c r="GJ57" s="23"/>
      <c r="GK57" s="20"/>
      <c r="GL57" s="23"/>
      <c r="GM57" s="20"/>
      <c r="GN57" s="23"/>
      <c r="GO57" s="20"/>
      <c r="GP57" s="23"/>
      <c r="GQ57" s="20"/>
      <c r="GR57" s="23"/>
      <c r="GS57" s="20"/>
      <c r="GT57" s="23"/>
      <c r="GU57" s="20"/>
      <c r="GV57" s="23"/>
      <c r="GW57" s="20"/>
      <c r="GX57" s="23"/>
      <c r="GY57" s="20"/>
      <c r="GZ57" s="23"/>
      <c r="HA57" s="20"/>
      <c r="HB57" s="23"/>
      <c r="HC57" s="20"/>
      <c r="HD57" s="23"/>
      <c r="HE57" s="20"/>
      <c r="HF57" s="23"/>
      <c r="HG57" s="20"/>
      <c r="HH57" s="23"/>
      <c r="HI57" s="20"/>
      <c r="HJ57" s="23"/>
      <c r="HK57" s="20"/>
      <c r="HL57" s="23"/>
      <c r="HM57" s="20"/>
      <c r="HN57" s="23"/>
      <c r="HO57" s="20"/>
      <c r="HP57" s="23"/>
      <c r="HQ57" s="20"/>
      <c r="HR57" s="23"/>
      <c r="HS57" s="20"/>
      <c r="HT57" s="23"/>
      <c r="HU57" s="20"/>
      <c r="HV57" s="23"/>
      <c r="HW57" s="20"/>
    </row>
    <row r="58" spans="1:231" s="32" customFormat="1">
      <c r="E58" s="41"/>
      <c r="F58" s="41"/>
      <c r="G58" s="41"/>
      <c r="H58" s="41"/>
      <c r="I58" s="41"/>
    </row>
    <row r="59" spans="1:231" ht="16.5" customHeight="1">
      <c r="A59" s="1"/>
      <c r="E59" s="32"/>
      <c r="F59" s="32"/>
      <c r="G59" s="32"/>
      <c r="H59" s="32"/>
      <c r="I59" s="32"/>
    </row>
    <row r="60" spans="1:231" ht="16.5" customHeight="1">
      <c r="A60" s="1"/>
    </row>
    <row r="61" spans="1:231" ht="16.5" customHeight="1">
      <c r="A61" s="1"/>
    </row>
    <row r="62" spans="1:231" ht="16.5" customHeight="1">
      <c r="A62" s="1"/>
    </row>
    <row r="63" spans="1:231" ht="16.5" customHeight="1">
      <c r="A63" s="1"/>
    </row>
    <row r="64" spans="1:231" ht="16.5" customHeight="1">
      <c r="A64" s="32"/>
      <c r="B64" s="32"/>
      <c r="C64" s="32"/>
      <c r="D64" s="32"/>
      <c r="J64" s="32"/>
      <c r="K64" s="32"/>
      <c r="L64" s="32"/>
    </row>
    <row r="65" spans="1:231" ht="16.5" customHeight="1">
      <c r="A65" s="1"/>
      <c r="E65" s="32"/>
      <c r="F65" s="32"/>
      <c r="G65" s="32"/>
      <c r="H65" s="32"/>
      <c r="I65" s="32"/>
    </row>
    <row r="66" spans="1:231" ht="16.5" customHeight="1">
      <c r="A66" s="41"/>
      <c r="B66" s="41"/>
      <c r="C66" s="41"/>
      <c r="D66" s="41"/>
      <c r="J66" s="41"/>
      <c r="K66" s="41"/>
      <c r="L66" s="41"/>
    </row>
    <row r="67" spans="1:231" s="32" customFormat="1">
      <c r="E67" s="41"/>
      <c r="F67" s="41"/>
      <c r="G67" s="41"/>
      <c r="H67" s="41"/>
      <c r="I67" s="41"/>
    </row>
    <row r="68" spans="1:231">
      <c r="A68" s="20"/>
      <c r="B68" s="23"/>
      <c r="C68" s="20"/>
      <c r="D68" s="23"/>
      <c r="E68" s="32"/>
      <c r="F68" s="32"/>
      <c r="G68" s="32"/>
      <c r="H68" s="32"/>
      <c r="I68" s="32"/>
      <c r="J68" s="20"/>
      <c r="K68" s="20"/>
      <c r="L68" s="23"/>
      <c r="M68" s="20"/>
      <c r="N68" s="23"/>
      <c r="O68" s="20"/>
      <c r="P68" s="23"/>
      <c r="Q68" s="20"/>
      <c r="R68" s="23"/>
      <c r="S68" s="20"/>
      <c r="T68" s="23"/>
      <c r="U68" s="20"/>
      <c r="V68" s="23"/>
      <c r="W68" s="20"/>
      <c r="X68" s="23"/>
      <c r="Y68" s="20"/>
      <c r="Z68" s="23"/>
      <c r="AA68" s="20"/>
      <c r="AB68" s="23"/>
      <c r="AC68" s="20"/>
      <c r="AD68" s="23"/>
      <c r="AE68" s="20"/>
      <c r="AF68" s="23"/>
      <c r="AG68" s="20"/>
      <c r="AH68" s="23"/>
      <c r="AI68" s="20"/>
      <c r="AJ68" s="23"/>
      <c r="AK68" s="20"/>
      <c r="AL68" s="23"/>
      <c r="AM68" s="20"/>
      <c r="AN68" s="23"/>
      <c r="AO68" s="20"/>
      <c r="AP68" s="23"/>
      <c r="AQ68" s="20"/>
      <c r="AR68" s="23"/>
      <c r="AS68" s="20"/>
      <c r="AT68" s="23"/>
      <c r="AU68" s="20"/>
      <c r="AV68" s="23"/>
      <c r="AW68" s="20"/>
      <c r="AX68" s="23"/>
      <c r="AY68" s="20"/>
      <c r="AZ68" s="23"/>
      <c r="BA68" s="20"/>
      <c r="BB68" s="23"/>
      <c r="BC68" s="20"/>
      <c r="BD68" s="23"/>
      <c r="BE68" s="20"/>
      <c r="BF68" s="23"/>
      <c r="BG68" s="20"/>
      <c r="BH68" s="23"/>
      <c r="BI68" s="20"/>
      <c r="BJ68" s="23"/>
      <c r="BK68" s="20"/>
      <c r="BL68" s="23"/>
      <c r="BM68" s="20"/>
      <c r="BN68" s="23"/>
      <c r="BO68" s="20"/>
      <c r="BP68" s="23"/>
      <c r="BQ68" s="20"/>
      <c r="BR68" s="23"/>
      <c r="BS68" s="20"/>
      <c r="BT68" s="23"/>
      <c r="BU68" s="20"/>
      <c r="BV68" s="23"/>
      <c r="BW68" s="20"/>
      <c r="BX68" s="23"/>
      <c r="BY68" s="20"/>
      <c r="BZ68" s="23"/>
      <c r="CA68" s="20"/>
      <c r="CB68" s="23"/>
      <c r="CC68" s="20"/>
      <c r="CD68" s="23"/>
      <c r="CE68" s="20"/>
      <c r="CF68" s="23"/>
      <c r="CG68" s="20"/>
      <c r="CH68" s="23"/>
      <c r="CI68" s="20"/>
      <c r="CJ68" s="23"/>
      <c r="CK68" s="20"/>
      <c r="CL68" s="23"/>
      <c r="CM68" s="20"/>
      <c r="CN68" s="23"/>
      <c r="CO68" s="20"/>
      <c r="CP68" s="23"/>
      <c r="CQ68" s="20"/>
      <c r="CR68" s="23"/>
      <c r="CS68" s="20"/>
      <c r="CT68" s="23"/>
      <c r="CU68" s="20"/>
      <c r="CV68" s="23"/>
      <c r="CW68" s="20"/>
      <c r="CX68" s="23"/>
      <c r="CY68" s="20"/>
      <c r="CZ68" s="23"/>
      <c r="DA68" s="20"/>
      <c r="DB68" s="23"/>
      <c r="DC68" s="20"/>
      <c r="DD68" s="23"/>
      <c r="DE68" s="20"/>
      <c r="DF68" s="23"/>
      <c r="DG68" s="20"/>
      <c r="DH68" s="23"/>
      <c r="DI68" s="20"/>
      <c r="DJ68" s="23"/>
      <c r="DK68" s="20"/>
      <c r="DL68" s="23"/>
      <c r="DM68" s="20"/>
      <c r="DN68" s="23"/>
      <c r="DO68" s="20"/>
      <c r="DP68" s="23"/>
      <c r="DQ68" s="20"/>
      <c r="DR68" s="23"/>
      <c r="DS68" s="20"/>
      <c r="DT68" s="23"/>
      <c r="DU68" s="20"/>
      <c r="DV68" s="23"/>
      <c r="DW68" s="20"/>
      <c r="DX68" s="23"/>
      <c r="DY68" s="20"/>
      <c r="DZ68" s="23"/>
      <c r="EA68" s="20"/>
      <c r="EB68" s="23"/>
      <c r="EC68" s="20"/>
      <c r="ED68" s="23"/>
      <c r="EE68" s="20"/>
      <c r="EF68" s="23"/>
      <c r="EG68" s="20"/>
      <c r="EH68" s="23"/>
      <c r="EI68" s="20"/>
      <c r="EJ68" s="23"/>
      <c r="EK68" s="20"/>
      <c r="EL68" s="23"/>
      <c r="EM68" s="20"/>
      <c r="EN68" s="23"/>
      <c r="EO68" s="20"/>
      <c r="EP68" s="23"/>
      <c r="EQ68" s="20"/>
      <c r="ER68" s="23"/>
      <c r="ES68" s="20"/>
      <c r="ET68" s="23"/>
      <c r="EU68" s="20"/>
      <c r="EV68" s="23"/>
      <c r="EW68" s="20"/>
      <c r="EX68" s="23"/>
      <c r="EY68" s="20"/>
      <c r="EZ68" s="23"/>
      <c r="FA68" s="20"/>
      <c r="FB68" s="23"/>
      <c r="FC68" s="20"/>
      <c r="FD68" s="23"/>
      <c r="FE68" s="20"/>
      <c r="FF68" s="23"/>
      <c r="FG68" s="20"/>
      <c r="FH68" s="23"/>
      <c r="FI68" s="20"/>
      <c r="FJ68" s="23"/>
      <c r="FK68" s="20"/>
      <c r="FL68" s="23"/>
      <c r="FM68" s="20"/>
      <c r="FN68" s="23"/>
      <c r="FO68" s="20"/>
      <c r="FP68" s="23"/>
      <c r="FQ68" s="20"/>
      <c r="FR68" s="23"/>
      <c r="FS68" s="20"/>
      <c r="FT68" s="23"/>
      <c r="FU68" s="20"/>
      <c r="FV68" s="23"/>
      <c r="FW68" s="20"/>
      <c r="FX68" s="23"/>
      <c r="FY68" s="20"/>
      <c r="FZ68" s="23"/>
      <c r="GA68" s="20"/>
      <c r="GB68" s="23"/>
      <c r="GC68" s="20"/>
      <c r="GD68" s="23"/>
      <c r="GE68" s="20"/>
      <c r="GF68" s="23"/>
      <c r="GG68" s="20"/>
      <c r="GH68" s="23"/>
      <c r="GI68" s="20"/>
      <c r="GJ68" s="23"/>
      <c r="GK68" s="20"/>
      <c r="GL68" s="23"/>
      <c r="GM68" s="20"/>
      <c r="GN68" s="23"/>
      <c r="GO68" s="20"/>
      <c r="GP68" s="23"/>
      <c r="GQ68" s="20"/>
      <c r="GR68" s="23"/>
      <c r="GS68" s="20"/>
      <c r="GT68" s="23"/>
      <c r="GU68" s="20"/>
      <c r="GV68" s="23"/>
      <c r="GW68" s="20"/>
      <c r="GX68" s="23"/>
      <c r="GY68" s="20"/>
      <c r="GZ68" s="23"/>
      <c r="HA68" s="20"/>
      <c r="HB68" s="23"/>
      <c r="HC68" s="20"/>
      <c r="HD68" s="23"/>
      <c r="HE68" s="20"/>
      <c r="HF68" s="23"/>
      <c r="HG68" s="20"/>
      <c r="HH68" s="23"/>
      <c r="HI68" s="20"/>
      <c r="HJ68" s="23"/>
      <c r="HK68" s="20"/>
      <c r="HL68" s="23"/>
      <c r="HM68" s="20"/>
      <c r="HN68" s="23"/>
      <c r="HO68" s="20"/>
      <c r="HP68" s="23"/>
      <c r="HQ68" s="20"/>
      <c r="HR68" s="23"/>
      <c r="HS68" s="20"/>
      <c r="HT68" s="23"/>
      <c r="HU68" s="20"/>
      <c r="HV68" s="23"/>
      <c r="HW68" s="20"/>
    </row>
    <row r="69" spans="1:231" ht="39" customHeight="1">
      <c r="A69" s="20"/>
      <c r="B69" s="23"/>
      <c r="C69" s="20"/>
      <c r="D69" s="23"/>
      <c r="E69" s="20"/>
      <c r="F69" s="20"/>
      <c r="G69" s="20"/>
      <c r="H69" s="20"/>
      <c r="I69" s="23"/>
      <c r="J69" s="20"/>
      <c r="K69" s="20"/>
      <c r="L69" s="23"/>
      <c r="M69" s="20"/>
      <c r="N69" s="23"/>
      <c r="O69" s="20"/>
      <c r="P69" s="23"/>
      <c r="Q69" s="20"/>
      <c r="R69" s="23"/>
      <c r="S69" s="20"/>
      <c r="T69" s="23"/>
      <c r="U69" s="20"/>
      <c r="V69" s="23"/>
      <c r="W69" s="20"/>
      <c r="X69" s="23"/>
      <c r="Y69" s="20"/>
      <c r="Z69" s="23"/>
      <c r="AA69" s="20"/>
      <c r="AB69" s="23"/>
      <c r="AC69" s="20"/>
      <c r="AD69" s="23"/>
      <c r="AE69" s="20"/>
      <c r="AF69" s="23"/>
      <c r="AG69" s="20"/>
      <c r="AH69" s="23"/>
      <c r="AI69" s="20"/>
      <c r="AJ69" s="23"/>
      <c r="AK69" s="20"/>
      <c r="AL69" s="23"/>
      <c r="AM69" s="20"/>
      <c r="AN69" s="23"/>
      <c r="AO69" s="20"/>
      <c r="AP69" s="23"/>
      <c r="AQ69" s="20"/>
      <c r="AR69" s="23"/>
      <c r="AS69" s="20"/>
      <c r="AT69" s="23"/>
      <c r="AU69" s="20"/>
      <c r="AV69" s="23"/>
      <c r="AW69" s="20"/>
      <c r="AX69" s="23"/>
      <c r="AY69" s="20"/>
      <c r="AZ69" s="23"/>
      <c r="BA69" s="20"/>
      <c r="BB69" s="23"/>
      <c r="BC69" s="20"/>
      <c r="BD69" s="23"/>
      <c r="BE69" s="20"/>
      <c r="BF69" s="23"/>
      <c r="BG69" s="20"/>
      <c r="BH69" s="23"/>
      <c r="BI69" s="20"/>
      <c r="BJ69" s="23"/>
      <c r="BK69" s="20"/>
      <c r="BL69" s="23"/>
      <c r="BM69" s="20"/>
      <c r="BN69" s="23"/>
      <c r="BO69" s="20"/>
      <c r="BP69" s="23"/>
      <c r="BQ69" s="20"/>
      <c r="BR69" s="23"/>
      <c r="BS69" s="20"/>
      <c r="BT69" s="23"/>
      <c r="BU69" s="20"/>
      <c r="BV69" s="23"/>
      <c r="BW69" s="20"/>
      <c r="BX69" s="23"/>
      <c r="BY69" s="20"/>
      <c r="BZ69" s="23"/>
      <c r="CA69" s="20"/>
      <c r="CB69" s="23"/>
      <c r="CC69" s="20"/>
      <c r="CD69" s="23"/>
      <c r="CE69" s="20"/>
      <c r="CF69" s="23"/>
      <c r="CG69" s="20"/>
      <c r="CH69" s="23"/>
      <c r="CI69" s="20"/>
      <c r="CJ69" s="23"/>
      <c r="CK69" s="20"/>
      <c r="CL69" s="23"/>
      <c r="CM69" s="20"/>
      <c r="CN69" s="23"/>
      <c r="CO69" s="20"/>
      <c r="CP69" s="23"/>
      <c r="CQ69" s="20"/>
      <c r="CR69" s="23"/>
      <c r="CS69" s="20"/>
      <c r="CT69" s="23"/>
      <c r="CU69" s="20"/>
      <c r="CV69" s="23"/>
      <c r="CW69" s="20"/>
      <c r="CX69" s="23"/>
      <c r="CY69" s="20"/>
      <c r="CZ69" s="23"/>
      <c r="DA69" s="20"/>
      <c r="DB69" s="23"/>
      <c r="DC69" s="20"/>
      <c r="DD69" s="23"/>
      <c r="DE69" s="20"/>
      <c r="DF69" s="23"/>
      <c r="DG69" s="20"/>
      <c r="DH69" s="23"/>
      <c r="DI69" s="20"/>
      <c r="DJ69" s="23"/>
      <c r="DK69" s="20"/>
      <c r="DL69" s="23"/>
      <c r="DM69" s="20"/>
      <c r="DN69" s="23"/>
      <c r="DO69" s="20"/>
      <c r="DP69" s="23"/>
      <c r="DQ69" s="20"/>
      <c r="DR69" s="23"/>
      <c r="DS69" s="20"/>
      <c r="DT69" s="23"/>
      <c r="DU69" s="20"/>
      <c r="DV69" s="23"/>
      <c r="DW69" s="20"/>
      <c r="DX69" s="23"/>
      <c r="DY69" s="20"/>
      <c r="DZ69" s="23"/>
      <c r="EA69" s="20"/>
      <c r="EB69" s="23"/>
      <c r="EC69" s="20"/>
      <c r="ED69" s="23"/>
      <c r="EE69" s="20"/>
      <c r="EF69" s="23"/>
      <c r="EG69" s="20"/>
      <c r="EH69" s="23"/>
      <c r="EI69" s="20"/>
      <c r="EJ69" s="23"/>
      <c r="EK69" s="20"/>
      <c r="EL69" s="23"/>
      <c r="EM69" s="20"/>
      <c r="EN69" s="23"/>
      <c r="EO69" s="20"/>
      <c r="EP69" s="23"/>
      <c r="EQ69" s="20"/>
      <c r="ER69" s="23"/>
      <c r="ES69" s="20"/>
      <c r="ET69" s="23"/>
      <c r="EU69" s="20"/>
      <c r="EV69" s="23"/>
      <c r="EW69" s="20"/>
      <c r="EX69" s="23"/>
      <c r="EY69" s="20"/>
      <c r="EZ69" s="23"/>
      <c r="FA69" s="20"/>
      <c r="FB69" s="23"/>
      <c r="FC69" s="20"/>
      <c r="FD69" s="23"/>
      <c r="FE69" s="20"/>
      <c r="FF69" s="23"/>
      <c r="FG69" s="20"/>
      <c r="FH69" s="23"/>
      <c r="FI69" s="20"/>
      <c r="FJ69" s="23"/>
      <c r="FK69" s="20"/>
      <c r="FL69" s="23"/>
      <c r="FM69" s="20"/>
      <c r="FN69" s="23"/>
      <c r="FO69" s="20"/>
      <c r="FP69" s="23"/>
      <c r="FQ69" s="20"/>
      <c r="FR69" s="23"/>
      <c r="FS69" s="20"/>
      <c r="FT69" s="23"/>
      <c r="FU69" s="20"/>
      <c r="FV69" s="23"/>
      <c r="FW69" s="20"/>
      <c r="FX69" s="23"/>
      <c r="FY69" s="20"/>
      <c r="FZ69" s="23"/>
      <c r="GA69" s="20"/>
      <c r="GB69" s="23"/>
      <c r="GC69" s="20"/>
      <c r="GD69" s="23"/>
      <c r="GE69" s="20"/>
      <c r="GF69" s="23"/>
      <c r="GG69" s="20"/>
      <c r="GH69" s="23"/>
      <c r="GI69" s="20"/>
      <c r="GJ69" s="23"/>
      <c r="GK69" s="20"/>
      <c r="GL69" s="23"/>
      <c r="GM69" s="20"/>
      <c r="GN69" s="23"/>
      <c r="GO69" s="20"/>
      <c r="GP69" s="23"/>
      <c r="GQ69" s="20"/>
      <c r="GR69" s="23"/>
      <c r="GS69" s="20"/>
      <c r="GT69" s="23"/>
      <c r="GU69" s="20"/>
      <c r="GV69" s="23"/>
      <c r="GW69" s="20"/>
      <c r="GX69" s="23"/>
      <c r="GY69" s="20"/>
      <c r="GZ69" s="23"/>
      <c r="HA69" s="20"/>
      <c r="HB69" s="23"/>
      <c r="HC69" s="20"/>
      <c r="HD69" s="23"/>
      <c r="HE69" s="20"/>
      <c r="HF69" s="23"/>
      <c r="HG69" s="20"/>
      <c r="HH69" s="23"/>
      <c r="HI69" s="20"/>
      <c r="HJ69" s="23"/>
      <c r="HK69" s="20"/>
      <c r="HL69" s="23"/>
      <c r="HM69" s="20"/>
      <c r="HN69" s="23"/>
      <c r="HO69" s="20"/>
      <c r="HP69" s="23"/>
      <c r="HQ69" s="20"/>
      <c r="HR69" s="23"/>
      <c r="HS69" s="20"/>
      <c r="HT69" s="23"/>
      <c r="HU69" s="20"/>
      <c r="HV69" s="23"/>
      <c r="HW69" s="20"/>
    </row>
    <row r="70" spans="1:231">
      <c r="A70" s="1"/>
      <c r="E70" s="20"/>
      <c r="F70" s="20"/>
      <c r="G70" s="20"/>
      <c r="H70" s="20"/>
      <c r="I70" s="23"/>
    </row>
    <row r="71" spans="1:231" ht="16.5" hidden="1" customHeight="1">
      <c r="A71" s="1"/>
    </row>
    <row r="72" spans="1:231" ht="16.5" hidden="1" customHeight="1">
      <c r="A72" s="1"/>
    </row>
    <row r="73" spans="1:231" ht="16.5" hidden="1" customHeight="1">
      <c r="A73" s="32" t="e">
        <f>IF(OR(AND(A70&gt;#REF!,A70&lt;#REF!),AND(A70&gt;#REF!,A70&lt;#REF!),AND(A70&gt;#REF!,A70&lt;#REF!),AND(A70&gt;#REF!,A70&lt;#REF!),AND(A70&gt;#REF!,A70&lt;#REF!),AND(A70&gt;#REF!,A70&lt;#REF!),AND(A70&gt;#REF!,A70&lt;#REF!),AND(A70&gt;#REF!,A70&lt;#REF!),AND(A70&gt;#REF!,A70&lt;#REF!),AND(A70&gt;#REF!,A70&lt;#REF!),AND(A70&gt;B70,A70&lt;B71),AND(A70&gt;C70,A70&lt;C71),AND(A70&gt;D70,A70&lt;D71),AND(A70&gt;H71,A70&lt;H72),AND(A70&gt;I71,A70&lt;I72),AND(A70&gt;J70,A70&lt;J71),AND(A70&gt;#REF!,A70&lt;#REF!),AND(A70&gt;#REF!,A70&lt;#REF!),AND(A70&gt;#REF!,A70&lt;#REF!),AND(A70&gt;#REF!,A70&lt;#REF!),AND(A70&gt;#REF!,A70&lt;#REF!),AND(A70&gt;K70,A70&lt;K71),AND(A70&gt;$L70,A70&lt;$L71))," ",0)</f>
        <v>#REF!</v>
      </c>
      <c r="B73" s="32" t="e">
        <f>IF(OR(AND(B70&gt;#REF!,B70&lt;#REF!),AND(B70&gt;#REF!,B70&lt;#REF!),AND(B70&gt;#REF!,B70&lt;#REF!),AND(B70&gt;#REF!,B70&lt;#REF!),AND(B70&gt;#REF!,B70&lt;#REF!),AND(B70&gt;#REF!,B70&lt;#REF!),AND(B70&gt;#REF!,B70&lt;#REF!),AND(B70&gt;#REF!,B70&lt;#REF!),AND(B70&gt;#REF!,B70&lt;#REF!),AND(B70&gt;#REF!,B70&lt;#REF!),AND(B70&gt;A70,B70&lt;A71),AND(B70&gt;C70,B70&lt;C71),AND(B70&gt;D70,B70&lt;D71),AND(B70&gt;H71,B70&lt;H72),AND(B70&gt;I71,B70&lt;I72),AND(B70&gt;J70,B70&lt;J71),AND(B70&gt;#REF!,B70&lt;#REF!),AND(B70&gt;#REF!,B70&lt;#REF!),AND(B70&gt;#REF!,B70&lt;#REF!),AND(B70&gt;#REF!,B70&lt;#REF!),AND(B70&gt;#REF!,B70&lt;#REF!),AND(B70&gt;K70,B70&lt;K71),AND(B70&gt;$L70,B70&lt;$L71))," ",0)</f>
        <v>#REF!</v>
      </c>
      <c r="C73" s="32" t="e">
        <f>IF(OR(AND(C70&gt;#REF!,C70&lt;#REF!),AND(C70&gt;#REF!,C70&lt;#REF!),AND(C70&gt;#REF!,C70&lt;#REF!),AND(C70&gt;#REF!,C70&lt;#REF!),AND(C70&gt;#REF!,C70&lt;#REF!),AND(C70&gt;#REF!,C70&lt;#REF!),AND(C70&gt;#REF!,C70&lt;#REF!),AND(C70&gt;#REF!,C70&lt;#REF!),AND(C70&gt;#REF!,C70&lt;#REF!),AND(C70&gt;#REF!,C70&lt;#REF!),AND(C70&gt;A70,C70&lt;A71),AND(C70&gt;B70,C70&lt;B71),AND(C70&gt;D70,C70&lt;D71),AND(C70&gt;H71,C70&lt;H72),AND(C70&gt;I71,C70&lt;I72),AND(C70&gt;J70,C70&lt;J71),AND(C70&gt;#REF!,C70&lt;#REF!),AND(C70&gt;#REF!,C70&lt;#REF!),AND(C70&gt;#REF!,C70&lt;#REF!),AND(C70&gt;#REF!,C70&lt;#REF!),AND(C70&gt;#REF!,C70&lt;#REF!),AND(C70&gt;K70,C70&lt;K71),AND(C70&gt;$L70,C70&lt;$L71))," ",0)</f>
        <v>#REF!</v>
      </c>
      <c r="D73" s="32" t="e">
        <f>IF(OR(AND(D70&gt;#REF!,D70&lt;#REF!),AND(D70&gt;#REF!,D70&lt;#REF!),AND(D70&gt;#REF!,D70&lt;#REF!),AND(D70&gt;#REF!,D70&lt;#REF!),AND(D70&gt;#REF!,D70&lt;#REF!),AND(D70&gt;#REF!,D70&lt;#REF!),AND(D70&gt;#REF!,D70&lt;#REF!),AND(D70&gt;#REF!,D70&lt;#REF!),AND(D70&gt;#REF!,D70&lt;#REF!),AND(D70&gt;#REF!,D70&lt;#REF!),AND(D70&gt;A70,D70&lt;A71),AND(D70&gt;B70,D70&lt;B71),AND(D70&gt;C70,D70&lt;C71),AND(D70&gt;H71,D70&lt;H72),AND(D70&gt;I71,D70&lt;I72),AND(D70&gt;J70,D70&lt;J71),AND(D70&gt;#REF!,D70&lt;#REF!),AND(D70&gt;#REF!,D70&lt;#REF!),AND(D70&gt;#REF!,D70&lt;#REF!),AND(D70&gt;#REF!,D70&lt;#REF!),AND(D70&gt;#REF!,D70&lt;#REF!),AND(D70&gt;K70,D70&lt;K71),AND(D70&gt;$L70,D70&lt;$L71))," ",0)</f>
        <v>#REF!</v>
      </c>
      <c r="J73" s="32" t="e">
        <f>IF(OR(AND(J70&gt;#REF!,J70&lt;#REF!),AND(J70&gt;#REF!,J70&lt;#REF!),AND(J70&gt;#REF!,J70&lt;#REF!),AND(J70&gt;#REF!,J70&lt;#REF!),AND(J70&gt;#REF!,J70&lt;#REF!),AND(J70&gt;#REF!,J70&lt;#REF!),AND(J70&gt;#REF!,J70&lt;#REF!),AND(J70&gt;#REF!,J70&lt;#REF!),AND(J70&gt;#REF!,J70&lt;#REF!),AND(J70&gt;#REF!,J70&lt;#REF!),AND(J70&gt;A70,J70&lt;A71),AND(J70&gt;B70,J70&lt;B71),AND(J70&gt;C70,J70&lt;C71),AND(J70&gt;D70,J70&lt;D71),AND(J70&gt;H71,J70&lt;H72),AND(J70&gt;I71,J70&lt;I72),AND(J70&gt;#REF!,J70&lt;#REF!),AND(J70&gt;#REF!,J70&lt;#REF!),AND(J70&gt;#REF!,J70&lt;#REF!),AND(J70&gt;#REF!,J70&lt;#REF!),AND(J70&gt;#REF!,J70&lt;#REF!),AND(J70&gt;K70,J70&lt;K71),AND(J70&gt;$L70,J70&lt;$L71))," ",0)</f>
        <v>#REF!</v>
      </c>
      <c r="K73" s="32" t="e">
        <f>IF(OR(AND(K70&gt;#REF!,K70&lt;#REF!),AND(K70&gt;#REF!,K70&lt;#REF!),AND(K70&gt;#REF!,K70&lt;#REF!),AND(K70&gt;#REF!,K70&lt;#REF!),AND(K70&gt;#REF!,K70&lt;#REF!),AND(K70&gt;#REF!,K70&lt;#REF!),AND(K70&gt;#REF!,K70&lt;#REF!),AND(K70&gt;#REF!,K70&lt;#REF!),AND(K70&gt;#REF!,K70&lt;#REF!),AND(K70&gt;#REF!,K70&lt;#REF!),AND(K70&gt;A70,K70&lt;A71),AND(K70&gt;B70,K70&lt;B71),AND(K70&gt;C70,K70&lt;C71),AND(K70&gt;D70,K70&lt;D71),AND(K70&gt;H71,K70&lt;H72),AND(K70&gt;I71,K70&lt;I72),AND(K70&gt;J70,K70&lt;J71),AND(K70&gt;#REF!,K70&lt;#REF!),AND(K70&gt;#REF!,K70&lt;#REF!),AND(K70&gt;#REF!,K70&lt;#REF!),AND(K70&gt;#REF!,K70&lt;#REF!),AND(K70&gt;#REF!,K70&lt;#REF!),AND(K70&gt;$L70,K70&lt;$L71))," ",0)</f>
        <v>#REF!</v>
      </c>
      <c r="L73" s="32" t="e">
        <f>IF(OR(AND(L70&gt;#REF!,L70&lt;#REF!),AND(L70&gt;#REF!,L70&lt;#REF!),AND(L70&gt;#REF!,L70&lt;#REF!),AND(L70&gt;#REF!,L70&lt;#REF!),AND(L70&gt;#REF!,L70&lt;#REF!),AND(L70&gt;#REF!,L70&lt;#REF!),AND(L70&gt;#REF!,L70&lt;#REF!),AND(L70&gt;#REF!,L70&lt;#REF!),AND(L70&gt;#REF!,L70&lt;#REF!),AND(L70&gt;#REF!,L70&lt;#REF!),AND(L70&gt;A70,L70&lt;A71),AND(L70&gt;B70,L70&lt;B71),AND(L70&gt;C70,L70&lt;C71),AND(L70&gt;D70,L70&lt;D71),AND(L70&gt;H71,L70&lt;H72),AND(L70&gt;I71,L70&lt;I72),AND(L70&gt;J70,L70&lt;J71),AND(L70&gt;#REF!,L70&lt;#REF!),AND(L70&gt;#REF!,L70&lt;#REF!),AND(L70&gt;#REF!,L70&lt;#REF!),AND(L70&gt;#REF!,L70&lt;#REF!),AND(L70&gt;#REF!,L70&lt;#REF!),AND(L70&gt;K70,L70&lt;K71))," ",0)</f>
        <v>#REF!</v>
      </c>
    </row>
    <row r="74" spans="1:231" ht="16.5" hidden="1" customHeight="1">
      <c r="A74" s="1"/>
      <c r="E74" s="32" t="e">
        <f>IF(OR(AND(E71&gt;#REF!,E71&lt;#REF!),AND(E71&gt;#REF!,E71&lt;#REF!),AND(E71&gt;#REF!,E71&lt;#REF!),AND(E71&gt;#REF!,E71&lt;#REF!),AND(E71&gt;#REF!,E71&lt;#REF!),AND(E71&gt;#REF!,E71&lt;#REF!),AND(E71&gt;#REF!,E71&lt;#REF!),AND(E71&gt;#REF!,E71&lt;#REF!),AND(E71&gt;#REF!,E71&lt;#REF!),AND(E71&gt;#REF!,E71&lt;#REF!),AND(E71&gt;#REF!,E71&lt;#REF!),AND(E71&gt;#REF!,E71&lt;#REF!),AND(E71&gt;#REF!,E71&lt;#REF!),AND(E71&gt;#REF!,E71&lt;#REF!),AND(E71&gt;F71,E71&lt;F72),AND(E71&gt;#REF!,E71&lt;#REF!),AND(E71&gt;#REF!,E71&lt;#REF!),AND(E71&gt;#REF!,E71&lt;#REF!),AND(E71&gt;#REF!,E71&lt;#REF!),AND(E71&gt;#REF!,E71&lt;#REF!),AND(E71&gt;#REF!,E71&lt;#REF!),AND(E71&gt;#REF!,E71&lt;#REF!),AND(E71&gt;$L70,E71&lt;$L71))," ",0)</f>
        <v>#REF!</v>
      </c>
      <c r="F74" s="32" t="e">
        <f>IF(OR(AND(F71&gt;#REF!,F71&lt;#REF!),AND(F71&gt;#REF!,F71&lt;#REF!),AND(F71&gt;#REF!,F71&lt;#REF!),AND(F71&gt;#REF!,F71&lt;#REF!),AND(F71&gt;#REF!,F71&lt;#REF!),AND(F71&gt;#REF!,F71&lt;#REF!),AND(F71&gt;#REF!,F71&lt;#REF!),AND(F71&gt;#REF!,F71&lt;#REF!),AND(F71&gt;#REF!,F71&lt;#REF!),AND(F71&gt;#REF!,F71&lt;#REF!),AND(F71&gt;#REF!,F71&lt;#REF!),AND(F71&gt;#REF!,F71&lt;#REF!),AND(F71&gt;#REF!,F71&lt;#REF!),AND(F71&gt;A70,F71&lt;A71),AND(F71&gt;#REF!,F71&lt;#REF!),AND(F71&gt;#REF!,F71&lt;#REF!),AND(F71&gt;#REF!,F71&lt;#REF!),AND(F71&gt;#REF!,F71&lt;#REF!),AND(F71&gt;#REF!,F71&lt;#REF!),AND(F71&gt;#REF!,F71&lt;#REF!),AND(F71&gt;#REF!,F71&lt;#REF!),AND(F71&gt;H70,F71&lt;H71),AND(F71&gt;$L70,F71&lt;$L71))," ",0)</f>
        <v>#REF!</v>
      </c>
      <c r="G74" s="32" t="e">
        <f>IF(OR(AND(G71&gt;#REF!,G71&lt;#REF!),AND(G71&gt;#REF!,G71&lt;#REF!),AND(G71&gt;#REF!,G71&lt;#REF!),AND(G71&gt;#REF!,G71&lt;#REF!),AND(G71&gt;#REF!,G71&lt;#REF!),AND(G71&gt;#REF!,G71&lt;#REF!),AND(G71&gt;#REF!,G71&lt;#REF!),AND(G71&gt;#REF!,G71&lt;#REF!),AND(G71&gt;#REF!,G71&lt;#REF!),AND(G71&gt;#REF!,G71&lt;#REF!),AND(G71&gt;#REF!,G71&lt;#REF!),AND(G71&gt;A70,G71&lt;A71),AND(G71&gt;B70,G71&lt;B71),AND(G71&gt;C70,G71&lt;C71),AND(G71&gt;H71,G71&lt;H72),AND(G71&gt;I70,G71&lt;I71),AND(G71&gt;#REF!,G71&lt;#REF!),AND(G71&gt;#REF!,G71&lt;#REF!),AND(G71&gt;#REF!,G71&lt;#REF!),AND(G71&gt;#REF!,G71&lt;#REF!),AND(G71&gt;#REF!,G71&lt;#REF!),AND(G71&gt;J70,G71&lt;J71),AND(G71&gt;$L70,G71&lt;$L71))," ",0)</f>
        <v>#REF!</v>
      </c>
      <c r="H74" s="32" t="e">
        <f>IF(OR(AND(H71&gt;#REF!,H71&lt;#REF!),AND(H71&gt;#REF!,H71&lt;#REF!),AND(H71&gt;#REF!,H71&lt;#REF!),AND(H71&gt;#REF!,H71&lt;#REF!),AND(H71&gt;#REF!,H71&lt;#REF!),AND(H71&gt;#REF!,H71&lt;#REF!),AND(H71&gt;#REF!,H71&lt;#REF!),AND(H71&gt;#REF!,H71&lt;#REF!),AND(H71&gt;#REF!,H71&lt;#REF!),AND(H71&gt;#REF!,H71&lt;#REF!),AND(H71&gt;A70,H71&lt;A71),AND(H71&gt;B70,H71&lt;B71),AND(H71&gt;C70,H71&lt;C71),AND(H71&gt;D70,H71&lt;D71),AND(H71&gt;I71,H71&lt;I72),AND(H71&gt;J70,H71&lt;J71),AND(H71&gt;#REF!,H71&lt;#REF!),AND(H71&gt;#REF!,H71&lt;#REF!),AND(H71&gt;#REF!,H71&lt;#REF!),AND(H71&gt;#REF!,H71&lt;#REF!),AND(H71&gt;#REF!,H71&lt;#REF!),AND(H71&gt;K70,H71&lt;K71),AND(H71&gt;$L70,H71&lt;$L71))," ",0)</f>
        <v>#REF!</v>
      </c>
      <c r="I74" s="32" t="e">
        <f>IF(OR(AND(I71&gt;#REF!,I71&lt;#REF!),AND(I71&gt;#REF!,I71&lt;#REF!),AND(I71&gt;#REF!,I71&lt;#REF!),AND(I71&gt;#REF!,I71&lt;#REF!),AND(I71&gt;#REF!,I71&lt;#REF!),AND(I71&gt;#REF!,I71&lt;#REF!),AND(I71&gt;#REF!,I71&lt;#REF!),AND(I71&gt;#REF!,I71&lt;#REF!),AND(I71&gt;#REF!,I71&lt;#REF!),AND(I71&gt;#REF!,I71&lt;#REF!),AND(I71&gt;A70,I71&lt;A71),AND(I71&gt;B70,I71&lt;B71),AND(I71&gt;C70,I71&lt;C71),AND(I71&gt;D70,I71&lt;D71),AND(I71&gt;H71,I71&lt;H72),AND(I71&gt;J70,I71&lt;J71),AND(I71&gt;#REF!,I71&lt;#REF!),AND(I71&gt;#REF!,I71&lt;#REF!),AND(I71&gt;#REF!,I71&lt;#REF!),AND(I71&gt;#REF!,I71&lt;#REF!),AND(I71&gt;#REF!,I71&lt;#REF!),AND(I71&gt;K70,I71&lt;K71),AND(I71&gt;$L70,I71&lt;$L71))," ",0)</f>
        <v>#REF!</v>
      </c>
    </row>
    <row r="75" spans="1:231" ht="16.5" hidden="1" customHeight="1">
      <c r="A75" s="41" t="e">
        <f>IF(OR(AND(A70&gt;#REF!,A70&lt;#REF!),AND(A70&gt;#REF!,A70&lt;#REF!),AND(A70&gt;#REF!,A70&lt;#REF!),AND(A70&gt;#REF!,A70&lt;#REF!),AND(A70&gt;#REF!,A70&lt;#REF!),AND(A70&gt;#REF!,A70&lt;#REF!),AND(A70&gt;#REF!,A70&lt;#REF!),AND(A70&gt;#REF!,A70&lt;#REF!),AND(A70&gt;#REF!,A70&lt;#REF!),AND(A70&gt;#REF!,A70&lt;#REF!),AND(A70&gt;B70,A70&lt;B71),AND(A70&gt;C70,A70&lt;C71),AND(A70&gt;D70,A70&lt;D71),AND(A70&gt;H71,A70&lt;H72),AND(A70&gt;I71,A70&lt;I72),AND(A70&gt;J70,A70&lt;J71),AND(A70&gt;#REF!,A70&lt;#REF!),AND(A70&gt;#REF!,A70&lt;#REF!),AND(A70&gt;#REF!,A70&lt;#REF!),AND(A70&gt;#REF!,A70&lt;#REF!),AND(A70&gt;#REF!,A70&lt;#REF!),AND(A70&gt;K70,A70&lt;K71),AND(A70&gt;$L70,A70&lt;$L71)),"Traslapo"," ")</f>
        <v>#REF!</v>
      </c>
      <c r="B75" s="41" t="e">
        <f>IF(OR(AND(B70&gt;#REF!,B70&lt;#REF!),AND(B70&gt;#REF!,B70&lt;#REF!),AND(B70&gt;#REF!,B70&lt;#REF!),AND(B70&gt;#REF!,B70&lt;#REF!),AND(B70&gt;#REF!,B70&lt;#REF!),AND(B70&gt;#REF!,B70&lt;#REF!),AND(B70&gt;#REF!,B70&lt;#REF!),AND(B70&gt;#REF!,B70&lt;#REF!),AND(B70&gt;#REF!,B70&lt;#REF!),AND(B70&gt;#REF!,B70&lt;#REF!),AND(B70&gt;A70,B70&lt;A71),AND(B70&gt;C70,B70&lt;C71),AND(B70&gt;D70,B70&lt;D71),AND(B70&gt;H71,B70&lt;H72),AND(B70&gt;I71,B70&lt;I72),AND(B70&gt;J70,B70&lt;J71),AND(B70&gt;#REF!,B70&lt;#REF!),AND(B70&gt;#REF!,B70&lt;#REF!),AND(B70&gt;#REF!,B70&lt;#REF!),AND(B70&gt;#REF!,B70&lt;#REF!),AND(B70&gt;#REF!,B70&lt;#REF!),AND(B70&gt;K70,B70&lt;K71),AND(B70&gt;$L70,B70&lt;$L71)),"Traslapo"," ")</f>
        <v>#REF!</v>
      </c>
      <c r="C75" s="41" t="e">
        <f>IF(OR(AND(C70&gt;#REF!,C70&lt;#REF!),AND(C70&gt;#REF!,C70&lt;#REF!),AND(C70&gt;#REF!,C70&lt;#REF!),AND(C70&gt;#REF!,C70&lt;#REF!),AND(C70&gt;#REF!,C70&lt;#REF!),AND(C70&gt;#REF!,C70&lt;#REF!),AND(C70&gt;#REF!,C70&lt;#REF!),AND(C70&gt;#REF!,C70&lt;#REF!),AND(C70&gt;#REF!,C70&lt;#REF!),AND(C70&gt;#REF!,C70&lt;#REF!),AND(C70&gt;A70,C70&lt;A71),AND(C70&gt;B70,C70&lt;B71),AND(C70&gt;D70,C70&lt;D71),AND(C70&gt;H71,C70&lt;H72),AND(C70&gt;I71,C70&lt;I72),AND(C70&gt;J70,C70&lt;J71),AND(C70&gt;#REF!,C70&lt;#REF!),AND(C70&gt;#REF!,C70&lt;#REF!),AND(C70&gt;#REF!,C70&lt;#REF!),AND(C70&gt;#REF!,C70&lt;#REF!),AND(C70&gt;#REF!,C70&lt;#REF!),AND(C70&gt;K70,C70&lt;K71),AND(C70&gt;$L70,C70&lt;$L71)),"Traslapo"," ")</f>
        <v>#REF!</v>
      </c>
      <c r="D75" s="41" t="e">
        <f>IF(OR(AND(D70&gt;#REF!,D70&lt;#REF!),AND(D70&gt;#REF!,D70&lt;#REF!),AND(D70&gt;#REF!,D70&lt;#REF!),AND(D70&gt;#REF!,D70&lt;#REF!),AND(D70&gt;#REF!,D70&lt;#REF!),AND(D70&gt;#REF!,D70&lt;#REF!),AND(D70&gt;#REF!,D70&lt;#REF!),AND(D70&gt;#REF!,D70&lt;#REF!),AND(D70&gt;#REF!,D70&lt;#REF!),AND(D70&gt;#REF!,D70&lt;#REF!),AND(D70&gt;A70,D70&lt;A71),AND(D70&gt;B70,D70&lt;B71),AND(D70&gt;C70,D70&lt;C71),AND(D70&gt;H71,D70&lt;H72),AND(D70&gt;I71,D70&lt;I72),AND(D70&gt;J70,D70&lt;J71),AND(D70&gt;#REF!,D70&lt;#REF!),AND(D70&gt;#REF!,D70&lt;#REF!),AND(D70&gt;#REF!,D70&lt;#REF!),AND(D70&gt;#REF!,D70&lt;#REF!),AND(D70&gt;#REF!,D70&lt;#REF!),AND(D70&gt;K70,D70&lt;K71),AND(D70&gt;$L70,D70&lt;$L71)),"Traslapo"," ")</f>
        <v>#REF!</v>
      </c>
      <c r="J75" s="41" t="e">
        <f>IF(OR(AND(J70&gt;#REF!,J70&lt;#REF!),AND(J70&gt;#REF!,J70&lt;#REF!),AND(J70&gt;#REF!,J70&lt;#REF!),AND(J70&gt;#REF!,J70&lt;#REF!),AND(J70&gt;#REF!,J70&lt;#REF!),AND(J70&gt;#REF!,J70&lt;#REF!),AND(J70&gt;#REF!,J70&lt;#REF!),AND(J70&gt;#REF!,J70&lt;#REF!),AND(J70&gt;#REF!,J70&lt;#REF!),AND(J70&gt;#REF!,J70&lt;#REF!),AND(J70&gt;A70,J70&lt;A71),AND(J70&gt;B70,J70&lt;B71),AND(J70&gt;C70,J70&lt;C71),AND(J70&gt;D70,J70&lt;D71),AND(J70&gt;H71,J70&lt;H72),AND(J70&gt;I71,J70&lt;I72),AND(J70&gt;#REF!,J70&lt;#REF!),AND(J70&gt;#REF!,J70&lt;#REF!),AND(J70&gt;#REF!,J70&lt;#REF!),AND(J70&gt;#REF!,J70&lt;#REF!),AND(J70&gt;#REF!,J70&lt;#REF!),AND(J70&gt;K70,J70&lt;K71),AND(J70&gt;$L70,J70&lt;$L71)),"Traslapo"," ")</f>
        <v>#REF!</v>
      </c>
      <c r="K75" s="41" t="e">
        <f>IF(OR(AND(K70&gt;#REF!,K70&lt;#REF!),AND(K70&gt;#REF!,K70&lt;#REF!),AND(K70&gt;#REF!,K70&lt;#REF!),AND(K70&gt;#REF!,K70&lt;#REF!),AND(K70&gt;#REF!,K70&lt;#REF!),AND(K70&gt;#REF!,K70&lt;#REF!),AND(K70&gt;#REF!,K70&lt;#REF!),AND(K70&gt;#REF!,K70&lt;#REF!),AND(K70&gt;#REF!,K70&lt;#REF!),AND(K70&gt;#REF!,K70&lt;#REF!),AND(K70&gt;A70,K70&lt;A71),AND(K70&gt;B70,K70&lt;B71),AND(K70&gt;C70,K70&lt;C71),AND(K70&gt;D70,K70&lt;D71),AND(K70&gt;H71,K70&lt;H72),AND(K70&gt;I71,K70&lt;I72),AND(K70&gt;J70,K70&lt;J71),AND(K70&gt;#REF!,K70&lt;#REF!),AND(K70&gt;#REF!,K70&lt;#REF!),AND(K70&gt;#REF!,K70&lt;#REF!),AND(K70&gt;#REF!,K70&lt;#REF!),AND(K70&gt;#REF!,K70&lt;#REF!),AND(K70&gt;$L70,K70&lt;$L71)),"Traslapo"," ")</f>
        <v>#REF!</v>
      </c>
      <c r="L75" s="41" t="e">
        <f>IF(OR(AND(L70&gt;#REF!,L70&lt;#REF!),AND(L70&gt;#REF!,L70&lt;#REF!),AND(L70&gt;#REF!,L70&lt;#REF!),AND(L70&gt;#REF!,L70&lt;#REF!),AND(L70&gt;#REF!,L70&lt;#REF!),AND(L70&gt;#REF!,L70&lt;#REF!),AND(L70&gt;#REF!,L70&lt;#REF!),AND(L70&gt;#REF!,L70&lt;#REF!),AND(L70&gt;#REF!,L70&lt;#REF!),AND(L70&gt;#REF!,L70&lt;#REF!),AND(L70&gt;A70,L70&lt;A71),AND(L70&gt;B70,L70&lt;B71),AND(L70&gt;C70,L70&lt;C71),AND(L70&gt;D70,L70&lt;D71),AND(L70&gt;H71,L70&lt;H72),AND(L70&gt;I71,L70&lt;I72),AND(L70&gt;J70,L70&lt;J71),AND(L70&gt;#REF!,L70&lt;#REF!),AND(L70&gt;#REF!,L70&lt;#REF!),AND(L70&gt;#REF!,L70&lt;#REF!),AND(L70&gt;#REF!,L70&lt;#REF!),AND(L70&gt;#REF!,L70&lt;#REF!),AND(L70&gt;K70,L70&lt;K71)),"Traslapo"," ")</f>
        <v>#REF!</v>
      </c>
    </row>
    <row r="76" spans="1:231" ht="16.5" hidden="1" customHeight="1">
      <c r="A76" s="1"/>
      <c r="E76" s="41" t="e">
        <f>IF(OR(AND(E71&gt;#REF!,E71&lt;#REF!),AND(E71&gt;#REF!,E71&lt;#REF!),AND(E71&gt;#REF!,E71&lt;#REF!),AND(E71&gt;#REF!,E71&lt;#REF!),AND(E71&gt;#REF!,E71&lt;#REF!),AND(E71&gt;#REF!,E71&lt;#REF!),AND(E71&gt;#REF!,E71&lt;#REF!),AND(E71&gt;#REF!,E71&lt;#REF!),AND(E71&gt;#REF!,E71&lt;#REF!),AND(E71&gt;#REF!,E71&lt;#REF!),AND(E71&gt;#REF!,E71&lt;#REF!),AND(E71&gt;#REF!,E71&lt;#REF!),AND(E71&gt;#REF!,E71&lt;#REF!),AND(E71&gt;#REF!,E71&lt;#REF!),AND(E71&gt;F71,E71&lt;F72),AND(E71&gt;#REF!,E71&lt;#REF!),AND(E71&gt;#REF!,E71&lt;#REF!),AND(E71&gt;#REF!,E71&lt;#REF!),AND(E71&gt;#REF!,E71&lt;#REF!),AND(E71&gt;#REF!,E71&lt;#REF!),AND(E71&gt;#REF!,E71&lt;#REF!),AND(E71&gt;#REF!,E71&lt;#REF!),AND(E71&gt;$L70,E71&lt;$L71)),"Traslapo"," ")</f>
        <v>#REF!</v>
      </c>
      <c r="F76" s="41" t="e">
        <f>IF(OR(AND(F71&gt;#REF!,F71&lt;#REF!),AND(F71&gt;#REF!,F71&lt;#REF!),AND(F71&gt;#REF!,F71&lt;#REF!),AND(F71&gt;#REF!,F71&lt;#REF!),AND(F71&gt;#REF!,F71&lt;#REF!),AND(F71&gt;#REF!,F71&lt;#REF!),AND(F71&gt;#REF!,F71&lt;#REF!),AND(F71&gt;#REF!,F71&lt;#REF!),AND(F71&gt;#REF!,F71&lt;#REF!),AND(F71&gt;#REF!,F71&lt;#REF!),AND(F71&gt;#REF!,F71&lt;#REF!),AND(F71&gt;#REF!,F71&lt;#REF!),AND(F71&gt;#REF!,F71&lt;#REF!),AND(F71&gt;A70,F71&lt;A71),AND(F71&gt;#REF!,F71&lt;#REF!),AND(F71&gt;#REF!,F71&lt;#REF!),AND(F71&gt;#REF!,F71&lt;#REF!),AND(F71&gt;#REF!,F71&lt;#REF!),AND(F71&gt;#REF!,F71&lt;#REF!),AND(F71&gt;#REF!,F71&lt;#REF!),AND(F71&gt;#REF!,F71&lt;#REF!),AND(F71&gt;H70,F71&lt;H71),AND(F71&gt;$L70,F71&lt;$L71)),"Traslapo"," ")</f>
        <v>#REF!</v>
      </c>
      <c r="G76" s="41" t="e">
        <f>IF(OR(AND(G71&gt;#REF!,G71&lt;#REF!),AND(G71&gt;#REF!,G71&lt;#REF!),AND(G71&gt;#REF!,G71&lt;#REF!),AND(G71&gt;#REF!,G71&lt;#REF!),AND(G71&gt;#REF!,G71&lt;#REF!),AND(G71&gt;#REF!,G71&lt;#REF!),AND(G71&gt;#REF!,G71&lt;#REF!),AND(G71&gt;#REF!,G71&lt;#REF!),AND(G71&gt;#REF!,G71&lt;#REF!),AND(G71&gt;#REF!,G71&lt;#REF!),AND(G71&gt;#REF!,G71&lt;#REF!),AND(G71&gt;A70,G71&lt;A71),AND(G71&gt;B70,G71&lt;B71),AND(G71&gt;C70,G71&lt;C71),AND(G71&gt;H71,G71&lt;H72),AND(G71&gt;I70,G71&lt;I71),AND(G71&gt;#REF!,G71&lt;#REF!),AND(G71&gt;#REF!,G71&lt;#REF!),AND(G71&gt;#REF!,G71&lt;#REF!),AND(G71&gt;#REF!,G71&lt;#REF!),AND(G71&gt;#REF!,G71&lt;#REF!),AND(G71&gt;J70,G71&lt;J71),AND(G71&gt;$L70,G71&lt;$L71)),"Traslapo"," ")</f>
        <v>#REF!</v>
      </c>
      <c r="H76" s="41" t="e">
        <f>IF(OR(AND(H71&gt;#REF!,H71&lt;#REF!),AND(H71&gt;#REF!,H71&lt;#REF!),AND(H71&gt;#REF!,H71&lt;#REF!),AND(H71&gt;#REF!,H71&lt;#REF!),AND(H71&gt;#REF!,H71&lt;#REF!),AND(H71&gt;#REF!,H71&lt;#REF!),AND(H71&gt;#REF!,H71&lt;#REF!),AND(H71&gt;#REF!,H71&lt;#REF!),AND(H71&gt;#REF!,H71&lt;#REF!),AND(H71&gt;#REF!,H71&lt;#REF!),AND(H71&gt;A70,H71&lt;A71),AND(H71&gt;B70,H71&lt;B71),AND(H71&gt;C70,H71&lt;C71),AND(H71&gt;D70,H71&lt;D71),AND(H71&gt;I71,H71&lt;I72),AND(H71&gt;J70,H71&lt;J71),AND(H71&gt;#REF!,H71&lt;#REF!),AND(H71&gt;#REF!,H71&lt;#REF!),AND(H71&gt;#REF!,H71&lt;#REF!),AND(H71&gt;#REF!,H71&lt;#REF!),AND(H71&gt;#REF!,H71&lt;#REF!),AND(H71&gt;K70,H71&lt;K71),AND(H71&gt;$L70,H71&lt;$L71)),"Traslapo"," ")</f>
        <v>#REF!</v>
      </c>
      <c r="I76" s="41" t="e">
        <f>IF(OR(AND(I71&gt;#REF!,I71&lt;#REF!),AND(I71&gt;#REF!,I71&lt;#REF!),AND(I71&gt;#REF!,I71&lt;#REF!),AND(I71&gt;#REF!,I71&lt;#REF!),AND(I71&gt;#REF!,I71&lt;#REF!),AND(I71&gt;#REF!,I71&lt;#REF!),AND(I71&gt;#REF!,I71&lt;#REF!),AND(I71&gt;#REF!,I71&lt;#REF!),AND(I71&gt;#REF!,I71&lt;#REF!),AND(I71&gt;#REF!,I71&lt;#REF!),AND(I71&gt;A70,I71&lt;A71),AND(I71&gt;B70,I71&lt;B71),AND(I71&gt;C70,I71&lt;C71),AND(I71&gt;D70,I71&lt;D71),AND(I71&gt;H71,I71&lt;H72),AND(I71&gt;J70,I71&lt;J71),AND(I71&gt;#REF!,I71&lt;#REF!),AND(I71&gt;#REF!,I71&lt;#REF!),AND(I71&gt;#REF!,I71&lt;#REF!),AND(I71&gt;#REF!,I71&lt;#REF!),AND(I71&gt;#REF!,I71&lt;#REF!),AND(I71&gt;K70,I71&lt;K71),AND(I71&gt;$L70,I71&lt;$L71)),"Traslapo"," ")</f>
        <v>#REF!</v>
      </c>
    </row>
    <row r="77" spans="1:231" ht="16.5" hidden="1" customHeight="1">
      <c r="A77" s="1"/>
    </row>
    <row r="78" spans="1:231" ht="16.5" hidden="1" customHeight="1">
      <c r="A78" s="1"/>
    </row>
    <row r="79" spans="1:231" s="32" customFormat="1" hidden="1">
      <c r="E79" s="1"/>
      <c r="F79" s="1"/>
      <c r="G79" s="1"/>
      <c r="H79" s="1"/>
      <c r="I79" s="1"/>
    </row>
    <row r="80" spans="1:231" hidden="1">
      <c r="A80" s="20"/>
      <c r="B80" s="23"/>
      <c r="C80" s="20"/>
      <c r="D80" s="23"/>
      <c r="E80" s="32"/>
      <c r="F80" s="32"/>
      <c r="G80" s="32"/>
      <c r="H80" s="32"/>
      <c r="I80" s="32"/>
      <c r="J80" s="20"/>
      <c r="K80" s="20"/>
      <c r="L80" s="23"/>
      <c r="M80" s="20"/>
      <c r="N80" s="23"/>
      <c r="O80" s="20"/>
      <c r="P80" s="23"/>
      <c r="Q80" s="20"/>
      <c r="R80" s="23"/>
      <c r="S80" s="20"/>
      <c r="T80" s="23"/>
      <c r="U80" s="20"/>
      <c r="V80" s="23"/>
      <c r="W80" s="20"/>
      <c r="X80" s="23"/>
      <c r="Y80" s="20"/>
      <c r="Z80" s="23"/>
      <c r="AA80" s="20"/>
      <c r="AB80" s="23"/>
      <c r="AC80" s="20"/>
      <c r="AD80" s="23"/>
      <c r="AE80" s="20"/>
      <c r="AF80" s="23"/>
      <c r="AG80" s="20"/>
      <c r="AH80" s="23"/>
      <c r="AI80" s="20"/>
      <c r="AJ80" s="23"/>
      <c r="AK80" s="20"/>
      <c r="AL80" s="23"/>
      <c r="AM80" s="20"/>
      <c r="AN80" s="23"/>
      <c r="AO80" s="20"/>
      <c r="AP80" s="23"/>
      <c r="AQ80" s="20"/>
      <c r="AR80" s="23"/>
      <c r="AS80" s="20"/>
      <c r="AT80" s="23"/>
      <c r="AU80" s="20"/>
      <c r="AV80" s="23"/>
      <c r="AW80" s="20"/>
      <c r="AX80" s="23"/>
      <c r="AY80" s="20"/>
      <c r="AZ80" s="23"/>
      <c r="BA80" s="20"/>
      <c r="BB80" s="23"/>
      <c r="BC80" s="20"/>
      <c r="BD80" s="23"/>
      <c r="BE80" s="20"/>
      <c r="BF80" s="23"/>
      <c r="BG80" s="20"/>
      <c r="BH80" s="23"/>
      <c r="BI80" s="20"/>
      <c r="BJ80" s="23"/>
      <c r="BK80" s="20"/>
      <c r="BL80" s="23"/>
      <c r="BM80" s="20"/>
      <c r="BN80" s="23"/>
      <c r="BO80" s="20"/>
      <c r="BP80" s="23"/>
      <c r="BQ80" s="20"/>
      <c r="BR80" s="23"/>
      <c r="BS80" s="20"/>
      <c r="BT80" s="23"/>
      <c r="BU80" s="20"/>
      <c r="BV80" s="23"/>
      <c r="BW80" s="20"/>
      <c r="BX80" s="23"/>
      <c r="BY80" s="20"/>
      <c r="BZ80" s="23"/>
      <c r="CA80" s="20"/>
      <c r="CB80" s="23"/>
      <c r="CC80" s="20"/>
      <c r="CD80" s="23"/>
      <c r="CE80" s="20"/>
      <c r="CF80" s="23"/>
      <c r="CG80" s="20"/>
      <c r="CH80" s="23"/>
      <c r="CI80" s="20"/>
      <c r="CJ80" s="23"/>
      <c r="CK80" s="20"/>
      <c r="CL80" s="23"/>
      <c r="CM80" s="20"/>
      <c r="CN80" s="23"/>
      <c r="CO80" s="20"/>
      <c r="CP80" s="23"/>
      <c r="CQ80" s="20"/>
      <c r="CR80" s="23"/>
      <c r="CS80" s="20"/>
      <c r="CT80" s="23"/>
      <c r="CU80" s="20"/>
      <c r="CV80" s="23"/>
      <c r="CW80" s="20"/>
      <c r="CX80" s="23"/>
      <c r="CY80" s="20"/>
      <c r="CZ80" s="23"/>
      <c r="DA80" s="20"/>
      <c r="DB80" s="23"/>
      <c r="DC80" s="20"/>
      <c r="DD80" s="23"/>
      <c r="DE80" s="20"/>
      <c r="DF80" s="23"/>
      <c r="DG80" s="20"/>
      <c r="DH80" s="23"/>
      <c r="DI80" s="20"/>
      <c r="DJ80" s="23"/>
      <c r="DK80" s="20"/>
      <c r="DL80" s="23"/>
      <c r="DM80" s="20"/>
      <c r="DN80" s="23"/>
      <c r="DO80" s="20"/>
      <c r="DP80" s="23"/>
      <c r="DQ80" s="20"/>
      <c r="DR80" s="23"/>
      <c r="DS80" s="20"/>
      <c r="DT80" s="23"/>
      <c r="DU80" s="20"/>
      <c r="DV80" s="23"/>
      <c r="DW80" s="20"/>
      <c r="DX80" s="23"/>
      <c r="DY80" s="20"/>
      <c r="DZ80" s="23"/>
      <c r="EA80" s="20"/>
      <c r="EB80" s="23"/>
      <c r="EC80" s="20"/>
      <c r="ED80" s="23"/>
      <c r="EE80" s="20"/>
      <c r="EF80" s="23"/>
      <c r="EG80" s="20"/>
      <c r="EH80" s="23"/>
      <c r="EI80" s="20"/>
      <c r="EJ80" s="23"/>
      <c r="EK80" s="20"/>
      <c r="EL80" s="23"/>
      <c r="EM80" s="20"/>
      <c r="EN80" s="23"/>
      <c r="EO80" s="20"/>
      <c r="EP80" s="23"/>
      <c r="EQ80" s="20"/>
      <c r="ER80" s="23"/>
      <c r="ES80" s="20"/>
      <c r="ET80" s="23"/>
      <c r="EU80" s="20"/>
      <c r="EV80" s="23"/>
      <c r="EW80" s="20"/>
      <c r="EX80" s="23"/>
      <c r="EY80" s="20"/>
      <c r="EZ80" s="23"/>
      <c r="FA80" s="20"/>
      <c r="FB80" s="23"/>
      <c r="FC80" s="20"/>
      <c r="FD80" s="23"/>
      <c r="FE80" s="20"/>
      <c r="FF80" s="23"/>
      <c r="FG80" s="20"/>
      <c r="FH80" s="23"/>
      <c r="FI80" s="20"/>
      <c r="FJ80" s="23"/>
      <c r="FK80" s="20"/>
      <c r="FL80" s="23"/>
      <c r="FM80" s="20"/>
      <c r="FN80" s="23"/>
      <c r="FO80" s="20"/>
      <c r="FP80" s="23"/>
      <c r="FQ80" s="20"/>
      <c r="FR80" s="23"/>
      <c r="FS80" s="20"/>
      <c r="FT80" s="23"/>
      <c r="FU80" s="20"/>
      <c r="FV80" s="23"/>
      <c r="FW80" s="20"/>
      <c r="FX80" s="23"/>
      <c r="FY80" s="20"/>
      <c r="FZ80" s="23"/>
      <c r="GA80" s="20"/>
      <c r="GB80" s="23"/>
      <c r="GC80" s="20"/>
      <c r="GD80" s="23"/>
      <c r="GE80" s="20"/>
      <c r="GF80" s="23"/>
      <c r="GG80" s="20"/>
      <c r="GH80" s="23"/>
      <c r="GI80" s="20"/>
      <c r="GJ80" s="23"/>
      <c r="GK80" s="20"/>
      <c r="GL80" s="23"/>
      <c r="GM80" s="20"/>
      <c r="GN80" s="23"/>
      <c r="GO80" s="20"/>
      <c r="GP80" s="23"/>
      <c r="GQ80" s="20"/>
      <c r="GR80" s="23"/>
      <c r="GS80" s="20"/>
      <c r="GT80" s="23"/>
      <c r="GU80" s="20"/>
      <c r="GV80" s="23"/>
      <c r="GW80" s="20"/>
      <c r="GX80" s="23"/>
      <c r="GY80" s="20"/>
      <c r="GZ80" s="23"/>
      <c r="HA80" s="20"/>
      <c r="HB80" s="23"/>
      <c r="HC80" s="20"/>
      <c r="HD80" s="23"/>
      <c r="HE80" s="20"/>
      <c r="HF80" s="23"/>
      <c r="HG80" s="20"/>
      <c r="HH80" s="23"/>
      <c r="HI80" s="20"/>
      <c r="HJ80" s="23"/>
      <c r="HK80" s="20"/>
      <c r="HL80" s="23"/>
      <c r="HM80" s="20"/>
      <c r="HN80" s="23"/>
      <c r="HO80" s="20"/>
      <c r="HP80" s="23"/>
      <c r="HQ80" s="20"/>
      <c r="HR80" s="23"/>
      <c r="HS80" s="20"/>
      <c r="HT80" s="23"/>
      <c r="HU80" s="20"/>
      <c r="HV80" s="23"/>
      <c r="HW80" s="20"/>
    </row>
    <row r="81" spans="1:231" ht="39" hidden="1" customHeight="1">
      <c r="A81" s="20"/>
      <c r="B81" s="23"/>
      <c r="C81" s="20"/>
      <c r="D81" s="23"/>
      <c r="E81" s="20"/>
      <c r="F81" s="20"/>
      <c r="G81" s="20"/>
      <c r="H81" s="20"/>
      <c r="I81" s="23"/>
      <c r="J81" s="20"/>
      <c r="K81" s="20"/>
      <c r="L81" s="23"/>
      <c r="M81" s="20"/>
      <c r="N81" s="23"/>
      <c r="O81" s="20"/>
      <c r="P81" s="23"/>
      <c r="Q81" s="20"/>
      <c r="R81" s="23"/>
      <c r="S81" s="20"/>
      <c r="T81" s="23"/>
      <c r="U81" s="20"/>
      <c r="V81" s="23"/>
      <c r="W81" s="20"/>
      <c r="X81" s="23"/>
      <c r="Y81" s="20"/>
      <c r="Z81" s="23"/>
      <c r="AA81" s="20"/>
      <c r="AB81" s="23"/>
      <c r="AC81" s="20"/>
      <c r="AD81" s="23"/>
      <c r="AE81" s="20"/>
      <c r="AF81" s="23"/>
      <c r="AG81" s="20"/>
      <c r="AH81" s="23"/>
      <c r="AI81" s="20"/>
      <c r="AJ81" s="23"/>
      <c r="AK81" s="20"/>
      <c r="AL81" s="23"/>
      <c r="AM81" s="20"/>
      <c r="AN81" s="23"/>
      <c r="AO81" s="20"/>
      <c r="AP81" s="23"/>
      <c r="AQ81" s="20"/>
      <c r="AR81" s="23"/>
      <c r="AS81" s="20"/>
      <c r="AT81" s="23"/>
      <c r="AU81" s="20"/>
      <c r="AV81" s="23"/>
      <c r="AW81" s="20"/>
      <c r="AX81" s="23"/>
      <c r="AY81" s="20"/>
      <c r="AZ81" s="23"/>
      <c r="BA81" s="20"/>
      <c r="BB81" s="23"/>
      <c r="BC81" s="20"/>
      <c r="BD81" s="23"/>
      <c r="BE81" s="20"/>
      <c r="BF81" s="23"/>
      <c r="BG81" s="20"/>
      <c r="BH81" s="23"/>
      <c r="BI81" s="20"/>
      <c r="BJ81" s="23"/>
      <c r="BK81" s="20"/>
      <c r="BL81" s="23"/>
      <c r="BM81" s="20"/>
      <c r="BN81" s="23"/>
      <c r="BO81" s="20"/>
      <c r="BP81" s="23"/>
      <c r="BQ81" s="20"/>
      <c r="BR81" s="23"/>
      <c r="BS81" s="20"/>
      <c r="BT81" s="23"/>
      <c r="BU81" s="20"/>
      <c r="BV81" s="23"/>
      <c r="BW81" s="20"/>
      <c r="BX81" s="23"/>
      <c r="BY81" s="20"/>
      <c r="BZ81" s="23"/>
      <c r="CA81" s="20"/>
      <c r="CB81" s="23"/>
      <c r="CC81" s="20"/>
      <c r="CD81" s="23"/>
      <c r="CE81" s="20"/>
      <c r="CF81" s="23"/>
      <c r="CG81" s="20"/>
      <c r="CH81" s="23"/>
      <c r="CI81" s="20"/>
      <c r="CJ81" s="23"/>
      <c r="CK81" s="20"/>
      <c r="CL81" s="23"/>
      <c r="CM81" s="20"/>
      <c r="CN81" s="23"/>
      <c r="CO81" s="20"/>
      <c r="CP81" s="23"/>
      <c r="CQ81" s="20"/>
      <c r="CR81" s="23"/>
      <c r="CS81" s="20"/>
      <c r="CT81" s="23"/>
      <c r="CU81" s="20"/>
      <c r="CV81" s="23"/>
      <c r="CW81" s="20"/>
      <c r="CX81" s="23"/>
      <c r="CY81" s="20"/>
      <c r="CZ81" s="23"/>
      <c r="DA81" s="20"/>
      <c r="DB81" s="23"/>
      <c r="DC81" s="20"/>
      <c r="DD81" s="23"/>
      <c r="DE81" s="20"/>
      <c r="DF81" s="23"/>
      <c r="DG81" s="20"/>
      <c r="DH81" s="23"/>
      <c r="DI81" s="20"/>
      <c r="DJ81" s="23"/>
      <c r="DK81" s="20"/>
      <c r="DL81" s="23"/>
      <c r="DM81" s="20"/>
      <c r="DN81" s="23"/>
      <c r="DO81" s="20"/>
      <c r="DP81" s="23"/>
      <c r="DQ81" s="20"/>
      <c r="DR81" s="23"/>
      <c r="DS81" s="20"/>
      <c r="DT81" s="23"/>
      <c r="DU81" s="20"/>
      <c r="DV81" s="23"/>
      <c r="DW81" s="20"/>
      <c r="DX81" s="23"/>
      <c r="DY81" s="20"/>
      <c r="DZ81" s="23"/>
      <c r="EA81" s="20"/>
      <c r="EB81" s="23"/>
      <c r="EC81" s="20"/>
      <c r="ED81" s="23"/>
      <c r="EE81" s="20"/>
      <c r="EF81" s="23"/>
      <c r="EG81" s="20"/>
      <c r="EH81" s="23"/>
      <c r="EI81" s="20"/>
      <c r="EJ81" s="23"/>
      <c r="EK81" s="20"/>
      <c r="EL81" s="23"/>
      <c r="EM81" s="20"/>
      <c r="EN81" s="23"/>
      <c r="EO81" s="20"/>
      <c r="EP81" s="23"/>
      <c r="EQ81" s="20"/>
      <c r="ER81" s="23"/>
      <c r="ES81" s="20"/>
      <c r="ET81" s="23"/>
      <c r="EU81" s="20"/>
      <c r="EV81" s="23"/>
      <c r="EW81" s="20"/>
      <c r="EX81" s="23"/>
      <c r="EY81" s="20"/>
      <c r="EZ81" s="23"/>
      <c r="FA81" s="20"/>
      <c r="FB81" s="23"/>
      <c r="FC81" s="20"/>
      <c r="FD81" s="23"/>
      <c r="FE81" s="20"/>
      <c r="FF81" s="23"/>
      <c r="FG81" s="20"/>
      <c r="FH81" s="23"/>
      <c r="FI81" s="20"/>
      <c r="FJ81" s="23"/>
      <c r="FK81" s="20"/>
      <c r="FL81" s="23"/>
      <c r="FM81" s="20"/>
      <c r="FN81" s="23"/>
      <c r="FO81" s="20"/>
      <c r="FP81" s="23"/>
      <c r="FQ81" s="20"/>
      <c r="FR81" s="23"/>
      <c r="FS81" s="20"/>
      <c r="FT81" s="23"/>
      <c r="FU81" s="20"/>
      <c r="FV81" s="23"/>
      <c r="FW81" s="20"/>
      <c r="FX81" s="23"/>
      <c r="FY81" s="20"/>
      <c r="FZ81" s="23"/>
      <c r="GA81" s="20"/>
      <c r="GB81" s="23"/>
      <c r="GC81" s="20"/>
      <c r="GD81" s="23"/>
      <c r="GE81" s="20"/>
      <c r="GF81" s="23"/>
      <c r="GG81" s="20"/>
      <c r="GH81" s="23"/>
      <c r="GI81" s="20"/>
      <c r="GJ81" s="23"/>
      <c r="GK81" s="20"/>
      <c r="GL81" s="23"/>
      <c r="GM81" s="20"/>
      <c r="GN81" s="23"/>
      <c r="GO81" s="20"/>
      <c r="GP81" s="23"/>
      <c r="GQ81" s="20"/>
      <c r="GR81" s="23"/>
      <c r="GS81" s="20"/>
      <c r="GT81" s="23"/>
      <c r="GU81" s="20"/>
      <c r="GV81" s="23"/>
      <c r="GW81" s="20"/>
      <c r="GX81" s="23"/>
      <c r="GY81" s="20"/>
      <c r="GZ81" s="23"/>
      <c r="HA81" s="20"/>
      <c r="HB81" s="23"/>
      <c r="HC81" s="20"/>
      <c r="HD81" s="23"/>
      <c r="HE81" s="20"/>
      <c r="HF81" s="23"/>
      <c r="HG81" s="20"/>
      <c r="HH81" s="23"/>
      <c r="HI81" s="20"/>
      <c r="HJ81" s="23"/>
      <c r="HK81" s="20"/>
      <c r="HL81" s="23"/>
      <c r="HM81" s="20"/>
      <c r="HN81" s="23"/>
      <c r="HO81" s="20"/>
      <c r="HP81" s="23"/>
      <c r="HQ81" s="20"/>
      <c r="HR81" s="23"/>
      <c r="HS81" s="20"/>
      <c r="HT81" s="23"/>
      <c r="HU81" s="20"/>
      <c r="HV81" s="23"/>
      <c r="HW81" s="20"/>
    </row>
    <row r="82" spans="1:231" hidden="1">
      <c r="A82" s="1"/>
      <c r="E82" s="20"/>
      <c r="F82" s="20"/>
      <c r="G82" s="20"/>
      <c r="H82" s="20"/>
      <c r="I82" s="23"/>
    </row>
    <row r="83" spans="1:231" ht="16.5" hidden="1" customHeight="1">
      <c r="A83" s="1"/>
    </row>
    <row r="84" spans="1:231" ht="16.5" hidden="1" customHeight="1">
      <c r="A84" s="1"/>
    </row>
    <row r="85" spans="1:231" ht="16.5" hidden="1" customHeight="1">
      <c r="A85" s="1"/>
    </row>
    <row r="86" spans="1:231" ht="16.5" hidden="1" customHeight="1">
      <c r="A86" s="1"/>
    </row>
    <row r="87" spans="1:231" ht="16.5" hidden="1" customHeight="1">
      <c r="A87" s="32" t="e">
        <f>IF(OR(AND(A84&gt;#REF!,A84&lt;#REF!),AND(A84&gt;#REF!,A84&lt;#REF!),AND(A84&gt;#REF!,A84&lt;#REF!),AND(A84&gt;#REF!,A84&lt;#REF!),AND(A84&gt;#REF!,A84&lt;#REF!),AND(A84&gt;#REF!,A84&lt;#REF!),AND(A84&gt;#REF!,A84&lt;#REF!),AND(A84&gt;#REF!,A84&lt;#REF!),AND(A84&gt;#REF!,A84&lt;#REF!),AND(A84&gt;#REF!,A84&lt;#REF!),AND(A84&gt;B84,A84&lt;B85),AND(A84&gt;C84,A84&lt;C85),AND(A84&gt;D84,A84&lt;D85),AND(A84&gt;H85,A84&lt;H86),AND(A84&gt;I85,A84&lt;I86),AND(A84&gt;J84,A84&lt;J85),AND(A84&gt;#REF!,A84&lt;#REF!),AND(A84&gt;#REF!,A84&lt;#REF!),AND(A84&gt;#REF!,A84&lt;#REF!),AND(A84&gt;#REF!,A84&lt;#REF!),AND(A84&gt;#REF!,A84&lt;#REF!),AND(A84&gt;K84,A84&lt;K85),AND(A84&gt;$L84,A84&lt;$L85))," ",0)</f>
        <v>#REF!</v>
      </c>
      <c r="B87" s="32" t="e">
        <f>IF(OR(AND(B84&gt;#REF!,B84&lt;#REF!),AND(B84&gt;#REF!,B84&lt;#REF!),AND(B84&gt;#REF!,B84&lt;#REF!),AND(B84&gt;#REF!,B84&lt;#REF!),AND(B84&gt;#REF!,B84&lt;#REF!),AND(B84&gt;#REF!,B84&lt;#REF!),AND(B84&gt;#REF!,B84&lt;#REF!),AND(B84&gt;#REF!,B84&lt;#REF!),AND(B84&gt;#REF!,B84&lt;#REF!),AND(B84&gt;#REF!,B84&lt;#REF!),AND(B84&gt;A84,B84&lt;A85),AND(B84&gt;C84,B84&lt;C85),AND(B84&gt;D84,B84&lt;D85),AND(B84&gt;H85,B84&lt;H86),AND(B84&gt;I85,B84&lt;I86),AND(B84&gt;J84,B84&lt;J85),AND(B84&gt;#REF!,B84&lt;#REF!),AND(B84&gt;#REF!,B84&lt;#REF!),AND(B84&gt;#REF!,B84&lt;#REF!),AND(B84&gt;#REF!,B84&lt;#REF!),AND(B84&gt;#REF!,B84&lt;#REF!),AND(B84&gt;K84,B84&lt;K85),AND(B84&gt;$L84,B84&lt;$L85))," ",0)</f>
        <v>#REF!</v>
      </c>
      <c r="C87" s="32" t="e">
        <f>IF(OR(AND(C84&gt;#REF!,C84&lt;#REF!),AND(C84&gt;#REF!,C84&lt;#REF!),AND(C84&gt;#REF!,C84&lt;#REF!),AND(C84&gt;#REF!,C84&lt;#REF!),AND(C84&gt;#REF!,C84&lt;#REF!),AND(C84&gt;#REF!,C84&lt;#REF!),AND(C84&gt;#REF!,C84&lt;#REF!),AND(C84&gt;#REF!,C84&lt;#REF!),AND(C84&gt;#REF!,C84&lt;#REF!),AND(C84&gt;#REF!,C84&lt;#REF!),AND(C84&gt;A84,C84&lt;A85),AND(C84&gt;B84,C84&lt;B85),AND(C84&gt;D84,C84&lt;D85),AND(C84&gt;H85,C84&lt;H86),AND(C84&gt;I85,C84&lt;I86),AND(C84&gt;J84,C84&lt;J85),AND(C84&gt;#REF!,C84&lt;#REF!),AND(C84&gt;#REF!,C84&lt;#REF!),AND(C84&gt;#REF!,C84&lt;#REF!),AND(C84&gt;#REF!,C84&lt;#REF!),AND(C84&gt;#REF!,C84&lt;#REF!),AND(C84&gt;K84,C84&lt;K85),AND(C84&gt;$L84,C84&lt;$L85))," ",0)</f>
        <v>#REF!</v>
      </c>
      <c r="D87" s="32" t="e">
        <f>IF(OR(AND(D84&gt;#REF!,D84&lt;#REF!),AND(D84&gt;#REF!,D84&lt;#REF!),AND(D84&gt;#REF!,D84&lt;#REF!),AND(D84&gt;#REF!,D84&lt;#REF!),AND(D84&gt;#REF!,D84&lt;#REF!),AND(D84&gt;#REF!,D84&lt;#REF!),AND(D84&gt;#REF!,D84&lt;#REF!),AND(D84&gt;#REF!,D84&lt;#REF!),AND(D84&gt;#REF!,D84&lt;#REF!),AND(D84&gt;#REF!,D84&lt;#REF!),AND(D84&gt;A84,D84&lt;A85),AND(D84&gt;B84,D84&lt;B85),AND(D84&gt;C84,D84&lt;C85),AND(D84&gt;H85,D84&lt;H86),AND(D84&gt;I85,D84&lt;I86),AND(D84&gt;J84,D84&lt;J85),AND(D84&gt;#REF!,D84&lt;#REF!),AND(D84&gt;#REF!,D84&lt;#REF!),AND(D84&gt;#REF!,D84&lt;#REF!),AND(D84&gt;#REF!,D84&lt;#REF!),AND(D84&gt;#REF!,D84&lt;#REF!),AND(D84&gt;K84,D84&lt;K85),AND(D84&gt;$L84,D84&lt;$L85))," ",0)</f>
        <v>#REF!</v>
      </c>
      <c r="J87" s="32" t="e">
        <f>IF(OR(AND(J84&gt;#REF!,J84&lt;#REF!),AND(J84&gt;#REF!,J84&lt;#REF!),AND(J84&gt;#REF!,J84&lt;#REF!),AND(J84&gt;#REF!,J84&lt;#REF!),AND(J84&gt;#REF!,J84&lt;#REF!),AND(J84&gt;#REF!,J84&lt;#REF!),AND(J84&gt;#REF!,J84&lt;#REF!),AND(J84&gt;#REF!,J84&lt;#REF!),AND(J84&gt;#REF!,J84&lt;#REF!),AND(J84&gt;#REF!,J84&lt;#REF!),AND(J84&gt;A84,J84&lt;A85),AND(J84&gt;B84,J84&lt;B85),AND(J84&gt;C84,J84&lt;C85),AND(J84&gt;D84,J84&lt;D85),AND(J84&gt;H85,J84&lt;H86),AND(J84&gt;I85,J84&lt;I86),AND(J84&gt;#REF!,J84&lt;#REF!),AND(J84&gt;#REF!,J84&lt;#REF!),AND(J84&gt;#REF!,J84&lt;#REF!),AND(J84&gt;#REF!,J84&lt;#REF!),AND(J84&gt;#REF!,J84&lt;#REF!),AND(J84&gt;K84,J84&lt;K85),AND(J84&gt;$L84,J84&lt;$L85))," ",0)</f>
        <v>#REF!</v>
      </c>
      <c r="K87" s="32" t="e">
        <f>IF(OR(AND(K84&gt;#REF!,K84&lt;#REF!),AND(K84&gt;#REF!,K84&lt;#REF!),AND(K84&gt;#REF!,K84&lt;#REF!),AND(K84&gt;#REF!,K84&lt;#REF!),AND(K84&gt;#REF!,K84&lt;#REF!),AND(K84&gt;#REF!,K84&lt;#REF!),AND(K84&gt;#REF!,K84&lt;#REF!),AND(K84&gt;#REF!,K84&lt;#REF!),AND(K84&gt;#REF!,K84&lt;#REF!),AND(K84&gt;#REF!,K84&lt;#REF!),AND(K84&gt;A84,K84&lt;A85),AND(K84&gt;B84,K84&lt;B85),AND(K84&gt;C84,K84&lt;C85),AND(K84&gt;D84,K84&lt;D85),AND(K84&gt;H85,K84&lt;H86),AND(K84&gt;I85,K84&lt;I86),AND(K84&gt;J84,K84&lt;J85),AND(K84&gt;#REF!,K84&lt;#REF!),AND(K84&gt;#REF!,K84&lt;#REF!),AND(K84&gt;#REF!,K84&lt;#REF!),AND(K84&gt;#REF!,K84&lt;#REF!),AND(K84&gt;#REF!,K84&lt;#REF!),AND(K84&gt;$L84,K84&lt;$L85))," ",0)</f>
        <v>#REF!</v>
      </c>
      <c r="L87" s="32" t="e">
        <f>IF(OR(AND(L84&gt;#REF!,L84&lt;#REF!),AND(L84&gt;#REF!,L84&lt;#REF!),AND(L84&gt;#REF!,L84&lt;#REF!),AND(L84&gt;#REF!,L84&lt;#REF!),AND(L84&gt;#REF!,L84&lt;#REF!),AND(L84&gt;#REF!,L84&lt;#REF!),AND(L84&gt;#REF!,L84&lt;#REF!),AND(L84&gt;#REF!,L84&lt;#REF!),AND(L84&gt;#REF!,L84&lt;#REF!),AND(L84&gt;#REF!,L84&lt;#REF!),AND(L84&gt;A84,L84&lt;A85),AND(L84&gt;B84,L84&lt;B85),AND(L84&gt;C84,L84&lt;C85),AND(L84&gt;D84,L84&lt;D85),AND(L84&gt;H85,L84&lt;H86),AND(L84&gt;I85,L84&lt;I86),AND(L84&gt;J84,L84&lt;J85),AND(L84&gt;#REF!,L84&lt;#REF!),AND(L84&gt;#REF!,L84&lt;#REF!),AND(L84&gt;#REF!,L84&lt;#REF!),AND(L84&gt;#REF!,L84&lt;#REF!),AND(L84&gt;#REF!,L84&lt;#REF!),AND(L84&gt;K84,L84&lt;K85))," ",0)</f>
        <v>#REF!</v>
      </c>
    </row>
    <row r="88" spans="1:231" ht="16.5" hidden="1" customHeight="1">
      <c r="A88" s="1"/>
      <c r="E88" s="32" t="e">
        <f>IF(OR(AND(E85&gt;#REF!,E85&lt;#REF!),AND(E85&gt;#REF!,E85&lt;#REF!),AND(E85&gt;#REF!,E85&lt;#REF!),AND(E85&gt;#REF!,E85&lt;#REF!),AND(E85&gt;#REF!,E85&lt;#REF!),AND(E85&gt;#REF!,E85&lt;#REF!),AND(E85&gt;#REF!,E85&lt;#REF!),AND(E85&gt;#REF!,E85&lt;#REF!),AND(E85&gt;#REF!,E85&lt;#REF!),AND(E85&gt;#REF!,E85&lt;#REF!),AND(E85&gt;#REF!,E85&lt;#REF!),AND(E85&gt;#REF!,E85&lt;#REF!),AND(E85&gt;#REF!,E85&lt;#REF!),AND(E85&gt;#REF!,E85&lt;#REF!),AND(E85&gt;F85,E85&lt;F86),AND(E85&gt;#REF!,E85&lt;#REF!),AND(E85&gt;#REF!,E85&lt;#REF!),AND(E85&gt;#REF!,E85&lt;#REF!),AND(E85&gt;#REF!,E85&lt;#REF!),AND(E85&gt;#REF!,E85&lt;#REF!),AND(E85&gt;#REF!,E85&lt;#REF!),AND(E85&gt;#REF!,E85&lt;#REF!),AND(E85&gt;$L84,E85&lt;$L85))," ",0)</f>
        <v>#REF!</v>
      </c>
      <c r="F88" s="32" t="e">
        <f>IF(OR(AND(F85&gt;#REF!,F85&lt;#REF!),AND(F85&gt;#REF!,F85&lt;#REF!),AND(F85&gt;#REF!,F85&lt;#REF!),AND(F85&gt;#REF!,F85&lt;#REF!),AND(F85&gt;#REF!,F85&lt;#REF!),AND(F85&gt;#REF!,F85&lt;#REF!),AND(F85&gt;#REF!,F85&lt;#REF!),AND(F85&gt;#REF!,F85&lt;#REF!),AND(F85&gt;#REF!,F85&lt;#REF!),AND(F85&gt;#REF!,F85&lt;#REF!),AND(F85&gt;#REF!,F85&lt;#REF!),AND(F85&gt;#REF!,F85&lt;#REF!),AND(F85&gt;#REF!,F85&lt;#REF!),AND(F85&gt;A84,F85&lt;A85),AND(F85&gt;#REF!,F85&lt;#REF!),AND(F85&gt;#REF!,F85&lt;#REF!),AND(F85&gt;#REF!,F85&lt;#REF!),AND(F85&gt;#REF!,F85&lt;#REF!),AND(F85&gt;#REF!,F85&lt;#REF!),AND(F85&gt;#REF!,F85&lt;#REF!),AND(F85&gt;#REF!,F85&lt;#REF!),AND(F85&gt;H84,F85&lt;H85),AND(F85&gt;$L84,F85&lt;$L85))," ",0)</f>
        <v>#REF!</v>
      </c>
      <c r="G88" s="32" t="e">
        <f>IF(OR(AND(G85&gt;#REF!,G85&lt;#REF!),AND(G85&gt;#REF!,G85&lt;#REF!),AND(G85&gt;#REF!,G85&lt;#REF!),AND(G85&gt;#REF!,G85&lt;#REF!),AND(G85&gt;#REF!,G85&lt;#REF!),AND(G85&gt;#REF!,G85&lt;#REF!),AND(G85&gt;#REF!,G85&lt;#REF!),AND(G85&gt;#REF!,G85&lt;#REF!),AND(G85&gt;#REF!,G85&lt;#REF!),AND(G85&gt;#REF!,G85&lt;#REF!),AND(G85&gt;#REF!,G85&lt;#REF!),AND(G85&gt;A84,G85&lt;A85),AND(G85&gt;B84,G85&lt;B85),AND(G85&gt;C84,G85&lt;C85),AND(G85&gt;H85,G85&lt;H86),AND(G85&gt;I84,G85&lt;I85),AND(G85&gt;#REF!,G85&lt;#REF!),AND(G85&gt;#REF!,G85&lt;#REF!),AND(G85&gt;#REF!,G85&lt;#REF!),AND(G85&gt;#REF!,G85&lt;#REF!),AND(G85&gt;#REF!,G85&lt;#REF!),AND(G85&gt;J84,G85&lt;J85),AND(G85&gt;$L84,G85&lt;$L85))," ",0)</f>
        <v>#REF!</v>
      </c>
      <c r="H88" s="32" t="e">
        <f>IF(OR(AND(H85&gt;#REF!,H85&lt;#REF!),AND(H85&gt;#REF!,H85&lt;#REF!),AND(H85&gt;#REF!,H85&lt;#REF!),AND(H85&gt;#REF!,H85&lt;#REF!),AND(H85&gt;#REF!,H85&lt;#REF!),AND(H85&gt;#REF!,H85&lt;#REF!),AND(H85&gt;#REF!,H85&lt;#REF!),AND(H85&gt;#REF!,H85&lt;#REF!),AND(H85&gt;#REF!,H85&lt;#REF!),AND(H85&gt;#REF!,H85&lt;#REF!),AND(H85&gt;A84,H85&lt;A85),AND(H85&gt;B84,H85&lt;B85),AND(H85&gt;C84,H85&lt;C85),AND(H85&gt;D84,H85&lt;D85),AND(H85&gt;I85,H85&lt;I86),AND(H85&gt;J84,H85&lt;J85),AND(H85&gt;#REF!,H85&lt;#REF!),AND(H85&gt;#REF!,H85&lt;#REF!),AND(H85&gt;#REF!,H85&lt;#REF!),AND(H85&gt;#REF!,H85&lt;#REF!),AND(H85&gt;#REF!,H85&lt;#REF!),AND(H85&gt;K84,H85&lt;K85),AND(H85&gt;$L84,H85&lt;$L85))," ",0)</f>
        <v>#REF!</v>
      </c>
      <c r="I88" s="32" t="e">
        <f>IF(OR(AND(I85&gt;#REF!,I85&lt;#REF!),AND(I85&gt;#REF!,I85&lt;#REF!),AND(I85&gt;#REF!,I85&lt;#REF!),AND(I85&gt;#REF!,I85&lt;#REF!),AND(I85&gt;#REF!,I85&lt;#REF!),AND(I85&gt;#REF!,I85&lt;#REF!),AND(I85&gt;#REF!,I85&lt;#REF!),AND(I85&gt;#REF!,I85&lt;#REF!),AND(I85&gt;#REF!,I85&lt;#REF!),AND(I85&gt;#REF!,I85&lt;#REF!),AND(I85&gt;A84,I85&lt;A85),AND(I85&gt;B84,I85&lt;B85),AND(I85&gt;C84,I85&lt;C85),AND(I85&gt;D84,I85&lt;D85),AND(I85&gt;H85,I85&lt;H86),AND(I85&gt;J84,I85&lt;J85),AND(I85&gt;#REF!,I85&lt;#REF!),AND(I85&gt;#REF!,I85&lt;#REF!),AND(I85&gt;#REF!,I85&lt;#REF!),AND(I85&gt;#REF!,I85&lt;#REF!),AND(I85&gt;#REF!,I85&lt;#REF!),AND(I85&gt;K84,I85&lt;K85),AND(I85&gt;$L84,I85&lt;$L85))," ",0)</f>
        <v>#REF!</v>
      </c>
    </row>
    <row r="89" spans="1:231" ht="16.5" hidden="1" customHeight="1">
      <c r="A89" s="41" t="e">
        <f>IF(OR(AND(A84&gt;#REF!,A84&lt;#REF!),AND(A84&gt;#REF!,A84&lt;#REF!),AND(A84&gt;#REF!,A84&lt;#REF!),AND(A84&gt;#REF!,A84&lt;#REF!),AND(A84&gt;#REF!,A84&lt;#REF!),AND(A84&gt;#REF!,A84&lt;#REF!),AND(A84&gt;#REF!,A84&lt;#REF!),AND(A84&gt;#REF!,A84&lt;#REF!),AND(A84&gt;#REF!,A84&lt;#REF!),AND(A84&gt;#REF!,A84&lt;#REF!),AND(A84&gt;B84,A84&lt;B85),AND(A84&gt;C84,A84&lt;C85),AND(A84&gt;D84,A84&lt;D85),AND(A84&gt;H85,A84&lt;H86),AND(A84&gt;I85,A84&lt;I86),AND(A84&gt;J84,A84&lt;J85),AND(A84&gt;#REF!,A84&lt;#REF!),AND(A84&gt;#REF!,A84&lt;#REF!),AND(A84&gt;#REF!,A84&lt;#REF!),AND(A84&gt;#REF!,A84&lt;#REF!),AND(A84&gt;#REF!,A84&lt;#REF!),AND(A84&gt;K84,A84&lt;K85),AND(A84&gt;$L84,A84&lt;$L85)),"Traslapo"," ")</f>
        <v>#REF!</v>
      </c>
      <c r="B89" s="41" t="e">
        <f>IF(OR(AND(B84&gt;#REF!,B84&lt;#REF!),AND(B84&gt;#REF!,B84&lt;#REF!),AND(B84&gt;#REF!,B84&lt;#REF!),AND(B84&gt;#REF!,B84&lt;#REF!),AND(B84&gt;#REF!,B84&lt;#REF!),AND(B84&gt;#REF!,B84&lt;#REF!),AND(B84&gt;#REF!,B84&lt;#REF!),AND(B84&gt;#REF!,B84&lt;#REF!),AND(B84&gt;#REF!,B84&lt;#REF!),AND(B84&gt;#REF!,B84&lt;#REF!),AND(B84&gt;A84,B84&lt;A85),AND(B84&gt;C84,B84&lt;C85),AND(B84&gt;D84,B84&lt;D85),AND(B84&gt;H85,B84&lt;H86),AND(B84&gt;I85,B84&lt;I86),AND(B84&gt;J84,B84&lt;J85),AND(B84&gt;#REF!,B84&lt;#REF!),AND(B84&gt;#REF!,B84&lt;#REF!),AND(B84&gt;#REF!,B84&lt;#REF!),AND(B84&gt;#REF!,B84&lt;#REF!),AND(B84&gt;#REF!,B84&lt;#REF!),AND(B84&gt;K84,B84&lt;K85),AND(B84&gt;$L84,B84&lt;$L85)),"Traslapo"," ")</f>
        <v>#REF!</v>
      </c>
      <c r="C89" s="41" t="e">
        <f>IF(OR(AND(C84&gt;#REF!,C84&lt;#REF!),AND(C84&gt;#REF!,C84&lt;#REF!),AND(C84&gt;#REF!,C84&lt;#REF!),AND(C84&gt;#REF!,C84&lt;#REF!),AND(C84&gt;#REF!,C84&lt;#REF!),AND(C84&gt;#REF!,C84&lt;#REF!),AND(C84&gt;#REF!,C84&lt;#REF!),AND(C84&gt;#REF!,C84&lt;#REF!),AND(C84&gt;#REF!,C84&lt;#REF!),AND(C84&gt;#REF!,C84&lt;#REF!),AND(C84&gt;A84,C84&lt;A85),AND(C84&gt;B84,C84&lt;B85),AND(C84&gt;D84,C84&lt;D85),AND(C84&gt;H85,C84&lt;H86),AND(C84&gt;I85,C84&lt;I86),AND(C84&gt;J84,C84&lt;J85),AND(C84&gt;#REF!,C84&lt;#REF!),AND(C84&gt;#REF!,C84&lt;#REF!),AND(C84&gt;#REF!,C84&lt;#REF!),AND(C84&gt;#REF!,C84&lt;#REF!),AND(C84&gt;#REF!,C84&lt;#REF!),AND(C84&gt;K84,C84&lt;K85),AND(C84&gt;$L84,C84&lt;$L85)),"Traslapo"," ")</f>
        <v>#REF!</v>
      </c>
      <c r="D89" s="41" t="e">
        <f>IF(OR(AND(D84&gt;#REF!,D84&lt;#REF!),AND(D84&gt;#REF!,D84&lt;#REF!),AND(D84&gt;#REF!,D84&lt;#REF!),AND(D84&gt;#REF!,D84&lt;#REF!),AND(D84&gt;#REF!,D84&lt;#REF!),AND(D84&gt;#REF!,D84&lt;#REF!),AND(D84&gt;#REF!,D84&lt;#REF!),AND(D84&gt;#REF!,D84&lt;#REF!),AND(D84&gt;#REF!,D84&lt;#REF!),AND(D84&gt;#REF!,D84&lt;#REF!),AND(D84&gt;A84,D84&lt;A85),AND(D84&gt;B84,D84&lt;B85),AND(D84&gt;C84,D84&lt;C85),AND(D84&gt;H85,D84&lt;H86),AND(D84&gt;I85,D84&lt;I86),AND(D84&gt;J84,D84&lt;J85),AND(D84&gt;#REF!,D84&lt;#REF!),AND(D84&gt;#REF!,D84&lt;#REF!),AND(D84&gt;#REF!,D84&lt;#REF!),AND(D84&gt;#REF!,D84&lt;#REF!),AND(D84&gt;#REF!,D84&lt;#REF!),AND(D84&gt;K84,D84&lt;K85),AND(D84&gt;$L84,D84&lt;$L85)),"Traslapo"," ")</f>
        <v>#REF!</v>
      </c>
      <c r="J89" s="41" t="e">
        <f>IF(OR(AND(J84&gt;#REF!,J84&lt;#REF!),AND(J84&gt;#REF!,J84&lt;#REF!),AND(J84&gt;#REF!,J84&lt;#REF!),AND(J84&gt;#REF!,J84&lt;#REF!),AND(J84&gt;#REF!,J84&lt;#REF!),AND(J84&gt;#REF!,J84&lt;#REF!),AND(J84&gt;#REF!,J84&lt;#REF!),AND(J84&gt;#REF!,J84&lt;#REF!),AND(J84&gt;#REF!,J84&lt;#REF!),AND(J84&gt;#REF!,J84&lt;#REF!),AND(J84&gt;A84,J84&lt;A85),AND(J84&gt;B84,J84&lt;B85),AND(J84&gt;C84,J84&lt;C85),AND(J84&gt;D84,J84&lt;D85),AND(J84&gt;H85,J84&lt;H86),AND(J84&gt;I85,J84&lt;I86),AND(J84&gt;#REF!,J84&lt;#REF!),AND(J84&gt;#REF!,J84&lt;#REF!),AND(J84&gt;#REF!,J84&lt;#REF!),AND(J84&gt;#REF!,J84&lt;#REF!),AND(J84&gt;#REF!,J84&lt;#REF!),AND(J84&gt;K84,J84&lt;K85),AND(J84&gt;$L84,J84&lt;$L85)),"Traslapo"," ")</f>
        <v>#REF!</v>
      </c>
      <c r="K89" s="41" t="e">
        <f>IF(OR(AND(K84&gt;#REF!,K84&lt;#REF!),AND(K84&gt;#REF!,K84&lt;#REF!),AND(K84&gt;#REF!,K84&lt;#REF!),AND(K84&gt;#REF!,K84&lt;#REF!),AND(K84&gt;#REF!,K84&lt;#REF!),AND(K84&gt;#REF!,K84&lt;#REF!),AND(K84&gt;#REF!,K84&lt;#REF!),AND(K84&gt;#REF!,K84&lt;#REF!),AND(K84&gt;#REF!,K84&lt;#REF!),AND(K84&gt;#REF!,K84&lt;#REF!),AND(K84&gt;A84,K84&lt;A85),AND(K84&gt;B84,K84&lt;B85),AND(K84&gt;C84,K84&lt;C85),AND(K84&gt;D84,K84&lt;D85),AND(K84&gt;H85,K84&lt;H86),AND(K84&gt;I85,K84&lt;I86),AND(K84&gt;J84,K84&lt;J85),AND(K84&gt;#REF!,K84&lt;#REF!),AND(K84&gt;#REF!,K84&lt;#REF!),AND(K84&gt;#REF!,K84&lt;#REF!),AND(K84&gt;#REF!,K84&lt;#REF!),AND(K84&gt;#REF!,K84&lt;#REF!),AND(K84&gt;$L84,K84&lt;$L85)),"Traslapo"," ")</f>
        <v>#REF!</v>
      </c>
      <c r="L89" s="41" t="e">
        <f>IF(OR(AND(L84&gt;#REF!,L84&lt;#REF!),AND(L84&gt;#REF!,L84&lt;#REF!),AND(L84&gt;#REF!,L84&lt;#REF!),AND(L84&gt;#REF!,L84&lt;#REF!),AND(L84&gt;#REF!,L84&lt;#REF!),AND(L84&gt;#REF!,L84&lt;#REF!),AND(L84&gt;#REF!,L84&lt;#REF!),AND(L84&gt;#REF!,L84&lt;#REF!),AND(L84&gt;#REF!,L84&lt;#REF!),AND(L84&gt;#REF!,L84&lt;#REF!),AND(L84&gt;A84,L84&lt;A85),AND(L84&gt;B84,L84&lt;B85),AND(L84&gt;C84,L84&lt;C85),AND(L84&gt;D84,L84&lt;D85),AND(L84&gt;H85,L84&lt;H86),AND(L84&gt;I85,L84&lt;I86),AND(L84&gt;J84,L84&lt;J85),AND(L84&gt;#REF!,L84&lt;#REF!),AND(L84&gt;#REF!,L84&lt;#REF!),AND(L84&gt;#REF!,L84&lt;#REF!),AND(L84&gt;#REF!,L84&lt;#REF!),AND(L84&gt;#REF!,L84&lt;#REF!),AND(L84&gt;K84,L84&lt;K85)),"Traslapo"," ")</f>
        <v>#REF!</v>
      </c>
    </row>
    <row r="90" spans="1:231" ht="16.5" hidden="1" customHeight="1">
      <c r="A90" s="1"/>
      <c r="E90" s="41" t="e">
        <f>IF(OR(AND(E85&gt;#REF!,E85&lt;#REF!),AND(E85&gt;#REF!,E85&lt;#REF!),AND(E85&gt;#REF!,E85&lt;#REF!),AND(E85&gt;#REF!,E85&lt;#REF!),AND(E85&gt;#REF!,E85&lt;#REF!),AND(E85&gt;#REF!,E85&lt;#REF!),AND(E85&gt;#REF!,E85&lt;#REF!),AND(E85&gt;#REF!,E85&lt;#REF!),AND(E85&gt;#REF!,E85&lt;#REF!),AND(E85&gt;#REF!,E85&lt;#REF!),AND(E85&gt;#REF!,E85&lt;#REF!),AND(E85&gt;#REF!,E85&lt;#REF!),AND(E85&gt;#REF!,E85&lt;#REF!),AND(E85&gt;#REF!,E85&lt;#REF!),AND(E85&gt;F85,E85&lt;F86),AND(E85&gt;#REF!,E85&lt;#REF!),AND(E85&gt;#REF!,E85&lt;#REF!),AND(E85&gt;#REF!,E85&lt;#REF!),AND(E85&gt;#REF!,E85&lt;#REF!),AND(E85&gt;#REF!,E85&lt;#REF!),AND(E85&gt;#REF!,E85&lt;#REF!),AND(E85&gt;#REF!,E85&lt;#REF!),AND(E85&gt;$L84,E85&lt;$L85)),"Traslapo"," ")</f>
        <v>#REF!</v>
      </c>
      <c r="F90" s="41" t="e">
        <f>IF(OR(AND(F85&gt;#REF!,F85&lt;#REF!),AND(F85&gt;#REF!,F85&lt;#REF!),AND(F85&gt;#REF!,F85&lt;#REF!),AND(F85&gt;#REF!,F85&lt;#REF!),AND(F85&gt;#REF!,F85&lt;#REF!),AND(F85&gt;#REF!,F85&lt;#REF!),AND(F85&gt;#REF!,F85&lt;#REF!),AND(F85&gt;#REF!,F85&lt;#REF!),AND(F85&gt;#REF!,F85&lt;#REF!),AND(F85&gt;#REF!,F85&lt;#REF!),AND(F85&gt;#REF!,F85&lt;#REF!),AND(F85&gt;#REF!,F85&lt;#REF!),AND(F85&gt;#REF!,F85&lt;#REF!),AND(F85&gt;A84,F85&lt;A85),AND(F85&gt;#REF!,F85&lt;#REF!),AND(F85&gt;#REF!,F85&lt;#REF!),AND(F85&gt;#REF!,F85&lt;#REF!),AND(F85&gt;#REF!,F85&lt;#REF!),AND(F85&gt;#REF!,F85&lt;#REF!),AND(F85&gt;#REF!,F85&lt;#REF!),AND(F85&gt;#REF!,F85&lt;#REF!),AND(F85&gt;H84,F85&lt;H85),AND(F85&gt;$L84,F85&lt;$L85)),"Traslapo"," ")</f>
        <v>#REF!</v>
      </c>
      <c r="G90" s="41" t="e">
        <f>IF(OR(AND(G85&gt;#REF!,G85&lt;#REF!),AND(G85&gt;#REF!,G85&lt;#REF!),AND(G85&gt;#REF!,G85&lt;#REF!),AND(G85&gt;#REF!,G85&lt;#REF!),AND(G85&gt;#REF!,G85&lt;#REF!),AND(G85&gt;#REF!,G85&lt;#REF!),AND(G85&gt;#REF!,G85&lt;#REF!),AND(G85&gt;#REF!,G85&lt;#REF!),AND(G85&gt;#REF!,G85&lt;#REF!),AND(G85&gt;#REF!,G85&lt;#REF!),AND(G85&gt;#REF!,G85&lt;#REF!),AND(G85&gt;A84,G85&lt;A85),AND(G85&gt;B84,G85&lt;B85),AND(G85&gt;C84,G85&lt;C85),AND(G85&gt;H85,G85&lt;H86),AND(G85&gt;I84,G85&lt;I85),AND(G85&gt;#REF!,G85&lt;#REF!),AND(G85&gt;#REF!,G85&lt;#REF!),AND(G85&gt;#REF!,G85&lt;#REF!),AND(G85&gt;#REF!,G85&lt;#REF!),AND(G85&gt;#REF!,G85&lt;#REF!),AND(G85&gt;J84,G85&lt;J85),AND(G85&gt;$L84,G85&lt;$L85)),"Traslapo"," ")</f>
        <v>#REF!</v>
      </c>
      <c r="H90" s="41" t="e">
        <f>IF(OR(AND(H85&gt;#REF!,H85&lt;#REF!),AND(H85&gt;#REF!,H85&lt;#REF!),AND(H85&gt;#REF!,H85&lt;#REF!),AND(H85&gt;#REF!,H85&lt;#REF!),AND(H85&gt;#REF!,H85&lt;#REF!),AND(H85&gt;#REF!,H85&lt;#REF!),AND(H85&gt;#REF!,H85&lt;#REF!),AND(H85&gt;#REF!,H85&lt;#REF!),AND(H85&gt;#REF!,H85&lt;#REF!),AND(H85&gt;#REF!,H85&lt;#REF!),AND(H85&gt;A84,H85&lt;A85),AND(H85&gt;B84,H85&lt;B85),AND(H85&gt;C84,H85&lt;C85),AND(H85&gt;D84,H85&lt;D85),AND(H85&gt;I85,H85&lt;I86),AND(H85&gt;J84,H85&lt;J85),AND(H85&gt;#REF!,H85&lt;#REF!),AND(H85&gt;#REF!,H85&lt;#REF!),AND(H85&gt;#REF!,H85&lt;#REF!),AND(H85&gt;#REF!,H85&lt;#REF!),AND(H85&gt;#REF!,H85&lt;#REF!),AND(H85&gt;K84,H85&lt;K85),AND(H85&gt;$L84,H85&lt;$L85)),"Traslapo"," ")</f>
        <v>#REF!</v>
      </c>
      <c r="I90" s="41" t="e">
        <f>IF(OR(AND(I85&gt;#REF!,I85&lt;#REF!),AND(I85&gt;#REF!,I85&lt;#REF!),AND(I85&gt;#REF!,I85&lt;#REF!),AND(I85&gt;#REF!,I85&lt;#REF!),AND(I85&gt;#REF!,I85&lt;#REF!),AND(I85&gt;#REF!,I85&lt;#REF!),AND(I85&gt;#REF!,I85&lt;#REF!),AND(I85&gt;#REF!,I85&lt;#REF!),AND(I85&gt;#REF!,I85&lt;#REF!),AND(I85&gt;#REF!,I85&lt;#REF!),AND(I85&gt;A84,I85&lt;A85),AND(I85&gt;B84,I85&lt;B85),AND(I85&gt;C84,I85&lt;C85),AND(I85&gt;D84,I85&lt;D85),AND(I85&gt;H85,I85&lt;H86),AND(I85&gt;J84,I85&lt;J85),AND(I85&gt;#REF!,I85&lt;#REF!),AND(I85&gt;#REF!,I85&lt;#REF!),AND(I85&gt;#REF!,I85&lt;#REF!),AND(I85&gt;#REF!,I85&lt;#REF!),AND(I85&gt;#REF!,I85&lt;#REF!),AND(I85&gt;K84,I85&lt;K85),AND(I85&gt;$L84,I85&lt;$L85)),"Traslapo"," ")</f>
        <v>#REF!</v>
      </c>
    </row>
    <row r="91" spans="1:231" s="32" customFormat="1" hidden="1">
      <c r="E91" s="1"/>
      <c r="F91" s="1"/>
      <c r="G91" s="1"/>
      <c r="H91" s="1"/>
      <c r="I91" s="1"/>
    </row>
    <row r="92" spans="1:231" hidden="1">
      <c r="A92" s="20"/>
      <c r="B92" s="23"/>
      <c r="C92" s="20"/>
      <c r="D92" s="23"/>
      <c r="E92" s="32"/>
      <c r="F92" s="32"/>
      <c r="G92" s="32"/>
      <c r="H92" s="32"/>
      <c r="I92" s="32"/>
      <c r="J92" s="20"/>
      <c r="K92" s="20"/>
      <c r="L92" s="23"/>
      <c r="M92" s="20"/>
      <c r="N92" s="23"/>
      <c r="O92" s="20"/>
      <c r="P92" s="23"/>
      <c r="Q92" s="20"/>
      <c r="R92" s="23"/>
      <c r="S92" s="20"/>
      <c r="T92" s="23"/>
      <c r="U92" s="20"/>
      <c r="V92" s="23"/>
      <c r="W92" s="20"/>
      <c r="X92" s="23"/>
      <c r="Y92" s="20"/>
      <c r="Z92" s="23"/>
      <c r="AA92" s="20"/>
      <c r="AB92" s="23"/>
      <c r="AC92" s="20"/>
      <c r="AD92" s="23"/>
      <c r="AE92" s="20"/>
      <c r="AF92" s="23"/>
      <c r="AG92" s="20"/>
      <c r="AH92" s="23"/>
      <c r="AI92" s="20"/>
      <c r="AJ92" s="23"/>
      <c r="AK92" s="20"/>
      <c r="AL92" s="23"/>
      <c r="AM92" s="20"/>
      <c r="AN92" s="23"/>
      <c r="AO92" s="20"/>
      <c r="AP92" s="23"/>
      <c r="AQ92" s="20"/>
      <c r="AR92" s="23"/>
      <c r="AS92" s="20"/>
      <c r="AT92" s="23"/>
      <c r="AU92" s="20"/>
      <c r="AV92" s="23"/>
      <c r="AW92" s="20"/>
      <c r="AX92" s="23"/>
      <c r="AY92" s="20"/>
      <c r="AZ92" s="23"/>
      <c r="BA92" s="20"/>
      <c r="BB92" s="23"/>
      <c r="BC92" s="20"/>
      <c r="BD92" s="23"/>
      <c r="BE92" s="20"/>
      <c r="BF92" s="23"/>
      <c r="BG92" s="20"/>
      <c r="BH92" s="23"/>
      <c r="BI92" s="20"/>
      <c r="BJ92" s="23"/>
      <c r="BK92" s="20"/>
      <c r="BL92" s="23"/>
      <c r="BM92" s="20"/>
      <c r="BN92" s="23"/>
      <c r="BO92" s="20"/>
      <c r="BP92" s="23"/>
      <c r="BQ92" s="20"/>
      <c r="BR92" s="23"/>
      <c r="BS92" s="20"/>
      <c r="BT92" s="23"/>
      <c r="BU92" s="20"/>
      <c r="BV92" s="23"/>
      <c r="BW92" s="20"/>
      <c r="BX92" s="23"/>
      <c r="BY92" s="20"/>
      <c r="BZ92" s="23"/>
      <c r="CA92" s="20"/>
      <c r="CB92" s="23"/>
      <c r="CC92" s="20"/>
      <c r="CD92" s="23"/>
      <c r="CE92" s="20"/>
      <c r="CF92" s="23"/>
      <c r="CG92" s="20"/>
      <c r="CH92" s="23"/>
      <c r="CI92" s="20"/>
      <c r="CJ92" s="23"/>
      <c r="CK92" s="20"/>
      <c r="CL92" s="23"/>
      <c r="CM92" s="20"/>
      <c r="CN92" s="23"/>
      <c r="CO92" s="20"/>
      <c r="CP92" s="23"/>
      <c r="CQ92" s="20"/>
      <c r="CR92" s="23"/>
      <c r="CS92" s="20"/>
      <c r="CT92" s="23"/>
      <c r="CU92" s="20"/>
      <c r="CV92" s="23"/>
      <c r="CW92" s="20"/>
      <c r="CX92" s="23"/>
      <c r="CY92" s="20"/>
      <c r="CZ92" s="23"/>
      <c r="DA92" s="20"/>
      <c r="DB92" s="23"/>
      <c r="DC92" s="20"/>
      <c r="DD92" s="23"/>
      <c r="DE92" s="20"/>
      <c r="DF92" s="23"/>
      <c r="DG92" s="20"/>
      <c r="DH92" s="23"/>
      <c r="DI92" s="20"/>
      <c r="DJ92" s="23"/>
      <c r="DK92" s="20"/>
      <c r="DL92" s="23"/>
      <c r="DM92" s="20"/>
      <c r="DN92" s="23"/>
      <c r="DO92" s="20"/>
      <c r="DP92" s="23"/>
      <c r="DQ92" s="20"/>
      <c r="DR92" s="23"/>
      <c r="DS92" s="20"/>
      <c r="DT92" s="23"/>
      <c r="DU92" s="20"/>
      <c r="DV92" s="23"/>
      <c r="DW92" s="20"/>
      <c r="DX92" s="23"/>
      <c r="DY92" s="20"/>
      <c r="DZ92" s="23"/>
      <c r="EA92" s="20"/>
      <c r="EB92" s="23"/>
      <c r="EC92" s="20"/>
      <c r="ED92" s="23"/>
      <c r="EE92" s="20"/>
      <c r="EF92" s="23"/>
      <c r="EG92" s="20"/>
      <c r="EH92" s="23"/>
      <c r="EI92" s="20"/>
      <c r="EJ92" s="23"/>
      <c r="EK92" s="20"/>
      <c r="EL92" s="23"/>
      <c r="EM92" s="20"/>
      <c r="EN92" s="23"/>
      <c r="EO92" s="20"/>
      <c r="EP92" s="23"/>
      <c r="EQ92" s="20"/>
      <c r="ER92" s="23"/>
      <c r="ES92" s="20"/>
      <c r="ET92" s="23"/>
      <c r="EU92" s="20"/>
      <c r="EV92" s="23"/>
      <c r="EW92" s="20"/>
      <c r="EX92" s="23"/>
      <c r="EY92" s="20"/>
      <c r="EZ92" s="23"/>
      <c r="FA92" s="20"/>
      <c r="FB92" s="23"/>
      <c r="FC92" s="20"/>
      <c r="FD92" s="23"/>
      <c r="FE92" s="20"/>
      <c r="FF92" s="23"/>
      <c r="FG92" s="20"/>
      <c r="FH92" s="23"/>
      <c r="FI92" s="20"/>
      <c r="FJ92" s="23"/>
      <c r="FK92" s="20"/>
      <c r="FL92" s="23"/>
      <c r="FM92" s="20"/>
      <c r="FN92" s="23"/>
      <c r="FO92" s="20"/>
      <c r="FP92" s="23"/>
      <c r="FQ92" s="20"/>
      <c r="FR92" s="23"/>
      <c r="FS92" s="20"/>
      <c r="FT92" s="23"/>
      <c r="FU92" s="20"/>
      <c r="FV92" s="23"/>
      <c r="FW92" s="20"/>
      <c r="FX92" s="23"/>
      <c r="FY92" s="20"/>
      <c r="FZ92" s="23"/>
      <c r="GA92" s="20"/>
      <c r="GB92" s="23"/>
      <c r="GC92" s="20"/>
      <c r="GD92" s="23"/>
      <c r="GE92" s="20"/>
      <c r="GF92" s="23"/>
      <c r="GG92" s="20"/>
      <c r="GH92" s="23"/>
      <c r="GI92" s="20"/>
      <c r="GJ92" s="23"/>
      <c r="GK92" s="20"/>
      <c r="GL92" s="23"/>
      <c r="GM92" s="20"/>
      <c r="GN92" s="23"/>
      <c r="GO92" s="20"/>
      <c r="GP92" s="23"/>
      <c r="GQ92" s="20"/>
      <c r="GR92" s="23"/>
      <c r="GS92" s="20"/>
      <c r="GT92" s="23"/>
      <c r="GU92" s="20"/>
      <c r="GV92" s="23"/>
      <c r="GW92" s="20"/>
      <c r="GX92" s="23"/>
      <c r="GY92" s="20"/>
      <c r="GZ92" s="23"/>
      <c r="HA92" s="20"/>
      <c r="HB92" s="23"/>
      <c r="HC92" s="20"/>
      <c r="HD92" s="23"/>
      <c r="HE92" s="20"/>
      <c r="HF92" s="23"/>
      <c r="HG92" s="20"/>
      <c r="HH92" s="23"/>
      <c r="HI92" s="20"/>
      <c r="HJ92" s="23"/>
      <c r="HK92" s="20"/>
      <c r="HL92" s="23"/>
      <c r="HM92" s="20"/>
      <c r="HN92" s="23"/>
      <c r="HO92" s="20"/>
      <c r="HP92" s="23"/>
      <c r="HQ92" s="20"/>
      <c r="HR92" s="23"/>
      <c r="HS92" s="20"/>
      <c r="HT92" s="23"/>
      <c r="HU92" s="20"/>
      <c r="HV92" s="23"/>
      <c r="HW92" s="20"/>
    </row>
    <row r="93" spans="1:231" ht="39" hidden="1" customHeight="1">
      <c r="A93" s="20"/>
      <c r="B93" s="23"/>
      <c r="C93" s="20"/>
      <c r="D93" s="23"/>
      <c r="E93" s="20"/>
      <c r="F93" s="20"/>
      <c r="G93" s="20"/>
      <c r="H93" s="20"/>
      <c r="I93" s="23"/>
      <c r="J93" s="20"/>
      <c r="K93" s="20"/>
      <c r="L93" s="23"/>
      <c r="M93" s="20"/>
      <c r="N93" s="23"/>
      <c r="O93" s="20"/>
      <c r="P93" s="23"/>
      <c r="Q93" s="20"/>
      <c r="R93" s="23"/>
      <c r="S93" s="20"/>
      <c r="T93" s="23"/>
      <c r="U93" s="20"/>
      <c r="V93" s="23"/>
      <c r="W93" s="20"/>
      <c r="X93" s="23"/>
      <c r="Y93" s="20"/>
      <c r="Z93" s="23"/>
      <c r="AA93" s="20"/>
      <c r="AB93" s="23"/>
      <c r="AC93" s="20"/>
      <c r="AD93" s="23"/>
      <c r="AE93" s="20"/>
      <c r="AF93" s="23"/>
      <c r="AG93" s="20"/>
      <c r="AH93" s="23"/>
      <c r="AI93" s="20"/>
      <c r="AJ93" s="23"/>
      <c r="AK93" s="20"/>
      <c r="AL93" s="23"/>
      <c r="AM93" s="20"/>
      <c r="AN93" s="23"/>
      <c r="AO93" s="20"/>
      <c r="AP93" s="23"/>
      <c r="AQ93" s="20"/>
      <c r="AR93" s="23"/>
      <c r="AS93" s="20"/>
      <c r="AT93" s="23"/>
      <c r="AU93" s="20"/>
      <c r="AV93" s="23"/>
      <c r="AW93" s="20"/>
      <c r="AX93" s="23"/>
      <c r="AY93" s="20"/>
      <c r="AZ93" s="23"/>
      <c r="BA93" s="20"/>
      <c r="BB93" s="23"/>
      <c r="BC93" s="20"/>
      <c r="BD93" s="23"/>
      <c r="BE93" s="20"/>
      <c r="BF93" s="23"/>
      <c r="BG93" s="20"/>
      <c r="BH93" s="23"/>
      <c r="BI93" s="20"/>
      <c r="BJ93" s="23"/>
      <c r="BK93" s="20"/>
      <c r="BL93" s="23"/>
      <c r="BM93" s="20"/>
      <c r="BN93" s="23"/>
      <c r="BO93" s="20"/>
      <c r="BP93" s="23"/>
      <c r="BQ93" s="20"/>
      <c r="BR93" s="23"/>
      <c r="BS93" s="20"/>
      <c r="BT93" s="23"/>
      <c r="BU93" s="20"/>
      <c r="BV93" s="23"/>
      <c r="BW93" s="20"/>
      <c r="BX93" s="23"/>
      <c r="BY93" s="20"/>
      <c r="BZ93" s="23"/>
      <c r="CA93" s="20"/>
      <c r="CB93" s="23"/>
      <c r="CC93" s="20"/>
      <c r="CD93" s="23"/>
      <c r="CE93" s="20"/>
      <c r="CF93" s="23"/>
      <c r="CG93" s="20"/>
      <c r="CH93" s="23"/>
      <c r="CI93" s="20"/>
      <c r="CJ93" s="23"/>
      <c r="CK93" s="20"/>
      <c r="CL93" s="23"/>
      <c r="CM93" s="20"/>
      <c r="CN93" s="23"/>
      <c r="CO93" s="20"/>
      <c r="CP93" s="23"/>
      <c r="CQ93" s="20"/>
      <c r="CR93" s="23"/>
      <c r="CS93" s="20"/>
      <c r="CT93" s="23"/>
      <c r="CU93" s="20"/>
      <c r="CV93" s="23"/>
      <c r="CW93" s="20"/>
      <c r="CX93" s="23"/>
      <c r="CY93" s="20"/>
      <c r="CZ93" s="23"/>
      <c r="DA93" s="20"/>
      <c r="DB93" s="23"/>
      <c r="DC93" s="20"/>
      <c r="DD93" s="23"/>
      <c r="DE93" s="20"/>
      <c r="DF93" s="23"/>
      <c r="DG93" s="20"/>
      <c r="DH93" s="23"/>
      <c r="DI93" s="20"/>
      <c r="DJ93" s="23"/>
      <c r="DK93" s="20"/>
      <c r="DL93" s="23"/>
      <c r="DM93" s="20"/>
      <c r="DN93" s="23"/>
      <c r="DO93" s="20"/>
      <c r="DP93" s="23"/>
      <c r="DQ93" s="20"/>
      <c r="DR93" s="23"/>
      <c r="DS93" s="20"/>
      <c r="DT93" s="23"/>
      <c r="DU93" s="20"/>
      <c r="DV93" s="23"/>
      <c r="DW93" s="20"/>
      <c r="DX93" s="23"/>
      <c r="DY93" s="20"/>
      <c r="DZ93" s="23"/>
      <c r="EA93" s="20"/>
      <c r="EB93" s="23"/>
      <c r="EC93" s="20"/>
      <c r="ED93" s="23"/>
      <c r="EE93" s="20"/>
      <c r="EF93" s="23"/>
      <c r="EG93" s="20"/>
      <c r="EH93" s="23"/>
      <c r="EI93" s="20"/>
      <c r="EJ93" s="23"/>
      <c r="EK93" s="20"/>
      <c r="EL93" s="23"/>
      <c r="EM93" s="20"/>
      <c r="EN93" s="23"/>
      <c r="EO93" s="20"/>
      <c r="EP93" s="23"/>
      <c r="EQ93" s="20"/>
      <c r="ER93" s="23"/>
      <c r="ES93" s="20"/>
      <c r="ET93" s="23"/>
      <c r="EU93" s="20"/>
      <c r="EV93" s="23"/>
      <c r="EW93" s="20"/>
      <c r="EX93" s="23"/>
      <c r="EY93" s="20"/>
      <c r="EZ93" s="23"/>
      <c r="FA93" s="20"/>
      <c r="FB93" s="23"/>
      <c r="FC93" s="20"/>
      <c r="FD93" s="23"/>
      <c r="FE93" s="20"/>
      <c r="FF93" s="23"/>
      <c r="FG93" s="20"/>
      <c r="FH93" s="23"/>
      <c r="FI93" s="20"/>
      <c r="FJ93" s="23"/>
      <c r="FK93" s="20"/>
      <c r="FL93" s="23"/>
      <c r="FM93" s="20"/>
      <c r="FN93" s="23"/>
      <c r="FO93" s="20"/>
      <c r="FP93" s="23"/>
      <c r="FQ93" s="20"/>
      <c r="FR93" s="23"/>
      <c r="FS93" s="20"/>
      <c r="FT93" s="23"/>
      <c r="FU93" s="20"/>
      <c r="FV93" s="23"/>
      <c r="FW93" s="20"/>
      <c r="FX93" s="23"/>
      <c r="FY93" s="20"/>
      <c r="FZ93" s="23"/>
      <c r="GA93" s="20"/>
      <c r="GB93" s="23"/>
      <c r="GC93" s="20"/>
      <c r="GD93" s="23"/>
      <c r="GE93" s="20"/>
      <c r="GF93" s="23"/>
      <c r="GG93" s="20"/>
      <c r="GH93" s="23"/>
      <c r="GI93" s="20"/>
      <c r="GJ93" s="23"/>
      <c r="GK93" s="20"/>
      <c r="GL93" s="23"/>
      <c r="GM93" s="20"/>
      <c r="GN93" s="23"/>
      <c r="GO93" s="20"/>
      <c r="GP93" s="23"/>
      <c r="GQ93" s="20"/>
      <c r="GR93" s="23"/>
      <c r="GS93" s="20"/>
      <c r="GT93" s="23"/>
      <c r="GU93" s="20"/>
      <c r="GV93" s="23"/>
      <c r="GW93" s="20"/>
      <c r="GX93" s="23"/>
      <c r="GY93" s="20"/>
      <c r="GZ93" s="23"/>
      <c r="HA93" s="20"/>
      <c r="HB93" s="23"/>
      <c r="HC93" s="20"/>
      <c r="HD93" s="23"/>
      <c r="HE93" s="20"/>
      <c r="HF93" s="23"/>
      <c r="HG93" s="20"/>
      <c r="HH93" s="23"/>
      <c r="HI93" s="20"/>
      <c r="HJ93" s="23"/>
      <c r="HK93" s="20"/>
      <c r="HL93" s="23"/>
      <c r="HM93" s="20"/>
      <c r="HN93" s="23"/>
      <c r="HO93" s="20"/>
      <c r="HP93" s="23"/>
      <c r="HQ93" s="20"/>
      <c r="HR93" s="23"/>
      <c r="HS93" s="20"/>
      <c r="HT93" s="23"/>
      <c r="HU93" s="20"/>
      <c r="HV93" s="23"/>
      <c r="HW93" s="20"/>
    </row>
    <row r="94" spans="1:231" hidden="1">
      <c r="A94" s="1"/>
      <c r="E94" s="20"/>
      <c r="F94" s="20"/>
      <c r="G94" s="20"/>
      <c r="H94" s="20"/>
      <c r="I94" s="23"/>
    </row>
    <row r="95" spans="1:231" s="40" customFormat="1">
      <c r="E95" s="1"/>
      <c r="F95" s="1"/>
      <c r="G95" s="1"/>
      <c r="H95" s="1"/>
      <c r="I95" s="1"/>
    </row>
    <row r="96" spans="1:231" ht="22.5" customHeight="1">
      <c r="A96" s="32"/>
      <c r="B96" s="32"/>
      <c r="C96" s="32"/>
      <c r="D96" s="32"/>
      <c r="E96" s="40"/>
      <c r="F96" s="40"/>
      <c r="G96" s="40"/>
      <c r="H96" s="40"/>
      <c r="I96" s="40"/>
      <c r="J96" s="32"/>
      <c r="K96" s="32"/>
      <c r="L96" s="32"/>
    </row>
    <row r="97" spans="1:12" ht="38.25" customHeight="1">
      <c r="A97" s="1"/>
      <c r="E97" s="32"/>
      <c r="F97" s="32"/>
      <c r="G97" s="32"/>
      <c r="H97" s="32"/>
      <c r="I97" s="32"/>
    </row>
    <row r="98" spans="1:12" ht="42.75" customHeight="1">
      <c r="A98" s="41"/>
      <c r="B98" s="41"/>
      <c r="C98" s="41"/>
      <c r="D98" s="41"/>
      <c r="J98" s="41"/>
      <c r="K98" s="41"/>
      <c r="L98" s="41"/>
    </row>
    <row r="99" spans="1:12" s="41" customFormat="1" ht="19.5" customHeight="1"/>
    <row r="100" spans="1:12" s="41" customFormat="1" ht="16.5" customHeight="1"/>
    <row r="101" spans="1:12" s="41" customFormat="1" ht="16.5" customHeight="1"/>
    <row r="102" spans="1:12" s="41" customFormat="1" ht="16.5" customHeight="1"/>
    <row r="103" spans="1:12" s="41" customFormat="1" ht="16.5" customHeight="1">
      <c r="A103" s="42"/>
      <c r="C103" s="42"/>
    </row>
    <row r="104" spans="1:12" s="41" customFormat="1" ht="16.5" customHeight="1"/>
    <row r="105" spans="1:12" s="41" customFormat="1" ht="16.5" customHeight="1">
      <c r="A105" s="32"/>
      <c r="B105" s="32"/>
      <c r="C105" s="32"/>
      <c r="D105" s="32"/>
      <c r="J105" s="32"/>
      <c r="K105" s="32"/>
      <c r="L105" s="32"/>
    </row>
    <row r="106" spans="1:12" s="41" customFormat="1" ht="16.5" customHeight="1">
      <c r="E106" s="32"/>
      <c r="F106" s="32"/>
      <c r="G106" s="32"/>
      <c r="H106" s="32"/>
      <c r="I106" s="32"/>
    </row>
    <row r="107" spans="1:12" s="41" customFormat="1" ht="16.5" customHeight="1"/>
    <row r="108" spans="1:12" s="41" customFormat="1" ht="22.5" customHeight="1">
      <c r="A108" s="43"/>
    </row>
    <row r="109" spans="1:12" s="41" customFormat="1" ht="26.25" customHeight="1">
      <c r="A109" s="43"/>
    </row>
    <row r="110" spans="1:12" s="41" customFormat="1" ht="7.5" customHeight="1"/>
    <row r="111" spans="1:12" s="41" customFormat="1"/>
    <row r="112" spans="1:12" s="41" customFormat="1"/>
    <row r="113" spans="1:12" s="41" customFormat="1"/>
    <row r="114" spans="1:12" s="43" customFormat="1">
      <c r="E114" s="41"/>
      <c r="F114" s="41"/>
      <c r="G114" s="41"/>
      <c r="H114" s="41"/>
      <c r="I114" s="41"/>
    </row>
    <row r="115" spans="1:12" s="32" customFormat="1">
      <c r="E115" s="43"/>
      <c r="F115" s="43"/>
      <c r="G115" s="43"/>
      <c r="H115" s="43"/>
      <c r="I115" s="43"/>
    </row>
    <row r="116" spans="1:12" s="32" customFormat="1"/>
    <row r="117" spans="1:12" s="32" customFormat="1" ht="34.5" customHeight="1"/>
    <row r="118" spans="1:12" s="32" customFormat="1"/>
    <row r="119" spans="1:12" s="32" customFormat="1" ht="16.5" customHeight="1"/>
    <row r="120" spans="1:12" ht="16.5" customHeight="1">
      <c r="A120" s="1"/>
      <c r="E120" s="32"/>
      <c r="F120" s="32"/>
      <c r="G120" s="32"/>
      <c r="H120" s="32"/>
      <c r="I120" s="32"/>
    </row>
    <row r="121" spans="1:12" ht="16.5" customHeight="1">
      <c r="A121" s="41"/>
      <c r="B121" s="41"/>
      <c r="C121" s="41"/>
      <c r="D121" s="41"/>
      <c r="J121" s="41"/>
      <c r="K121" s="41"/>
      <c r="L121" s="41"/>
    </row>
    <row r="122" spans="1:12" ht="16.5" customHeight="1">
      <c r="A122" s="1"/>
      <c r="E122" s="41"/>
      <c r="F122" s="41"/>
      <c r="G122" s="41"/>
      <c r="H122" s="41"/>
      <c r="I122" s="41"/>
    </row>
    <row r="123" spans="1:12" ht="16.5" customHeight="1">
      <c r="A123" s="1"/>
    </row>
    <row r="124" spans="1:12" ht="16.5" customHeight="1">
      <c r="A124" s="1"/>
    </row>
    <row r="125" spans="1:12" ht="16.5" customHeight="1">
      <c r="A125" s="1"/>
    </row>
    <row r="126" spans="1:12" ht="16.5" customHeight="1">
      <c r="A126" s="1"/>
    </row>
    <row r="127" spans="1:12" ht="16.5" customHeight="1">
      <c r="A127" s="1"/>
    </row>
    <row r="128" spans="1:12">
      <c r="A128" s="32"/>
      <c r="B128" s="32"/>
      <c r="C128" s="32"/>
      <c r="D128" s="32"/>
      <c r="J128" s="32"/>
      <c r="K128" s="32"/>
      <c r="L128" s="32"/>
    </row>
    <row r="129" spans="1:231">
      <c r="A129" s="20"/>
      <c r="B129" s="23"/>
      <c r="C129" s="20"/>
      <c r="D129" s="23"/>
      <c r="E129" s="32"/>
      <c r="F129" s="32"/>
      <c r="G129" s="32"/>
      <c r="H129" s="32"/>
      <c r="I129" s="32"/>
      <c r="J129" s="20"/>
      <c r="K129" s="20"/>
      <c r="L129" s="23"/>
      <c r="M129" s="20"/>
      <c r="N129" s="23"/>
      <c r="O129" s="20"/>
      <c r="P129" s="23"/>
      <c r="Q129" s="20"/>
      <c r="R129" s="23"/>
      <c r="S129" s="20"/>
      <c r="T129" s="23"/>
      <c r="U129" s="20"/>
      <c r="V129" s="23"/>
      <c r="W129" s="20"/>
      <c r="X129" s="23"/>
      <c r="Y129" s="20"/>
      <c r="Z129" s="23"/>
      <c r="AA129" s="20"/>
      <c r="AB129" s="23"/>
      <c r="AC129" s="20"/>
      <c r="AD129" s="23"/>
      <c r="AE129" s="20"/>
      <c r="AF129" s="23"/>
      <c r="AG129" s="20"/>
      <c r="AH129" s="23"/>
      <c r="AI129" s="20"/>
      <c r="AJ129" s="23"/>
      <c r="AK129" s="20"/>
      <c r="AL129" s="23"/>
      <c r="AM129" s="20"/>
      <c r="AN129" s="23"/>
      <c r="AO129" s="20"/>
      <c r="AP129" s="23"/>
      <c r="AQ129" s="20"/>
      <c r="AR129" s="23"/>
      <c r="AS129" s="20"/>
      <c r="AT129" s="23"/>
      <c r="AU129" s="20"/>
      <c r="AV129" s="23"/>
      <c r="AW129" s="20"/>
      <c r="AX129" s="23"/>
      <c r="AY129" s="20"/>
      <c r="AZ129" s="23"/>
      <c r="BA129" s="20"/>
      <c r="BB129" s="23"/>
      <c r="BC129" s="20"/>
      <c r="BD129" s="23"/>
      <c r="BE129" s="20"/>
      <c r="BF129" s="23"/>
      <c r="BG129" s="20"/>
      <c r="BH129" s="23"/>
      <c r="BI129" s="20"/>
      <c r="BJ129" s="23"/>
      <c r="BK129" s="20"/>
      <c r="BL129" s="23"/>
      <c r="BM129" s="20"/>
      <c r="BN129" s="23"/>
      <c r="BO129" s="20"/>
      <c r="BP129" s="23"/>
      <c r="BQ129" s="20"/>
      <c r="BR129" s="23"/>
      <c r="BS129" s="20"/>
      <c r="BT129" s="23"/>
      <c r="BU129" s="20"/>
      <c r="BV129" s="23"/>
      <c r="BW129" s="20"/>
      <c r="BX129" s="23"/>
      <c r="BY129" s="20"/>
      <c r="BZ129" s="23"/>
      <c r="CA129" s="20"/>
      <c r="CB129" s="23"/>
      <c r="CC129" s="20"/>
      <c r="CD129" s="23"/>
      <c r="CE129" s="20"/>
      <c r="CF129" s="23"/>
      <c r="CG129" s="20"/>
      <c r="CH129" s="23"/>
      <c r="CI129" s="20"/>
      <c r="CJ129" s="23"/>
      <c r="CK129" s="20"/>
      <c r="CL129" s="23"/>
      <c r="CM129" s="20"/>
      <c r="CN129" s="23"/>
      <c r="CO129" s="20"/>
      <c r="CP129" s="23"/>
      <c r="CQ129" s="20"/>
      <c r="CR129" s="23"/>
      <c r="CS129" s="20"/>
      <c r="CT129" s="23"/>
      <c r="CU129" s="20"/>
      <c r="CV129" s="23"/>
      <c r="CW129" s="20"/>
      <c r="CX129" s="23"/>
      <c r="CY129" s="20"/>
      <c r="CZ129" s="23"/>
      <c r="DA129" s="20"/>
      <c r="DB129" s="23"/>
      <c r="DC129" s="20"/>
      <c r="DD129" s="23"/>
      <c r="DE129" s="20"/>
      <c r="DF129" s="23"/>
      <c r="DG129" s="20"/>
      <c r="DH129" s="23"/>
      <c r="DI129" s="20"/>
      <c r="DJ129" s="23"/>
      <c r="DK129" s="20"/>
      <c r="DL129" s="23"/>
      <c r="DM129" s="20"/>
      <c r="DN129" s="23"/>
      <c r="DO129" s="20"/>
      <c r="DP129" s="23"/>
      <c r="DQ129" s="20"/>
      <c r="DR129" s="23"/>
      <c r="DS129" s="20"/>
      <c r="DT129" s="23"/>
      <c r="DU129" s="20"/>
      <c r="DV129" s="23"/>
      <c r="DW129" s="20"/>
      <c r="DX129" s="23"/>
      <c r="DY129" s="20"/>
      <c r="DZ129" s="23"/>
      <c r="EA129" s="20"/>
      <c r="EB129" s="23"/>
      <c r="EC129" s="20"/>
      <c r="ED129" s="23"/>
      <c r="EE129" s="20"/>
      <c r="EF129" s="23"/>
      <c r="EG129" s="20"/>
      <c r="EH129" s="23"/>
      <c r="EI129" s="20"/>
      <c r="EJ129" s="23"/>
      <c r="EK129" s="20"/>
      <c r="EL129" s="23"/>
      <c r="EM129" s="20"/>
      <c r="EN129" s="23"/>
      <c r="EO129" s="20"/>
      <c r="EP129" s="23"/>
      <c r="EQ129" s="20"/>
      <c r="ER129" s="23"/>
      <c r="ES129" s="20"/>
      <c r="ET129" s="23"/>
      <c r="EU129" s="20"/>
      <c r="EV129" s="23"/>
      <c r="EW129" s="20"/>
      <c r="EX129" s="23"/>
      <c r="EY129" s="20"/>
      <c r="EZ129" s="23"/>
      <c r="FA129" s="20"/>
      <c r="FB129" s="23"/>
      <c r="FC129" s="20"/>
      <c r="FD129" s="23"/>
      <c r="FE129" s="20"/>
      <c r="FF129" s="23"/>
      <c r="FG129" s="20"/>
      <c r="FH129" s="23"/>
      <c r="FI129" s="20"/>
      <c r="FJ129" s="23"/>
      <c r="FK129" s="20"/>
      <c r="FL129" s="23"/>
      <c r="FM129" s="20"/>
      <c r="FN129" s="23"/>
      <c r="FO129" s="20"/>
      <c r="FP129" s="23"/>
      <c r="FQ129" s="20"/>
      <c r="FR129" s="23"/>
      <c r="FS129" s="20"/>
      <c r="FT129" s="23"/>
      <c r="FU129" s="20"/>
      <c r="FV129" s="23"/>
      <c r="FW129" s="20"/>
      <c r="FX129" s="23"/>
      <c r="FY129" s="20"/>
      <c r="FZ129" s="23"/>
      <c r="GA129" s="20"/>
      <c r="GB129" s="23"/>
      <c r="GC129" s="20"/>
      <c r="GD129" s="23"/>
      <c r="GE129" s="20"/>
      <c r="GF129" s="23"/>
      <c r="GG129" s="20"/>
      <c r="GH129" s="23"/>
      <c r="GI129" s="20"/>
      <c r="GJ129" s="23"/>
      <c r="GK129" s="20"/>
      <c r="GL129" s="23"/>
      <c r="GM129" s="20"/>
      <c r="GN129" s="23"/>
      <c r="GO129" s="20"/>
      <c r="GP129" s="23"/>
      <c r="GQ129" s="20"/>
      <c r="GR129" s="23"/>
      <c r="GS129" s="20"/>
      <c r="GT129" s="23"/>
      <c r="GU129" s="20"/>
      <c r="GV129" s="23"/>
      <c r="GW129" s="20"/>
      <c r="GX129" s="23"/>
      <c r="GY129" s="20"/>
      <c r="GZ129" s="23"/>
      <c r="HA129" s="20"/>
      <c r="HB129" s="23"/>
      <c r="HC129" s="20"/>
      <c r="HD129" s="23"/>
      <c r="HE129" s="20"/>
      <c r="HF129" s="23"/>
      <c r="HG129" s="20"/>
      <c r="HH129" s="23"/>
      <c r="HI129" s="20"/>
      <c r="HJ129" s="23"/>
      <c r="HK129" s="20"/>
      <c r="HL129" s="23"/>
      <c r="HM129" s="20"/>
      <c r="HN129" s="23"/>
      <c r="HO129" s="20"/>
      <c r="HP129" s="23"/>
      <c r="HQ129" s="20"/>
      <c r="HR129" s="23"/>
      <c r="HS129" s="20"/>
      <c r="HT129" s="23"/>
      <c r="HU129" s="20"/>
      <c r="HV129" s="23"/>
      <c r="HW129" s="20"/>
    </row>
    <row r="130" spans="1:231" ht="39" customHeight="1">
      <c r="A130" s="20"/>
      <c r="B130" s="23"/>
      <c r="C130" s="20"/>
      <c r="D130" s="23"/>
      <c r="E130" s="20"/>
      <c r="F130" s="20"/>
      <c r="G130" s="20"/>
      <c r="H130" s="20"/>
      <c r="I130" s="23"/>
      <c r="J130" s="20"/>
      <c r="K130" s="20"/>
      <c r="L130" s="23"/>
      <c r="M130" s="20"/>
      <c r="N130" s="23"/>
      <c r="O130" s="20"/>
      <c r="P130" s="23"/>
      <c r="Q130" s="20"/>
      <c r="R130" s="23"/>
      <c r="S130" s="20"/>
      <c r="T130" s="23"/>
      <c r="U130" s="20"/>
      <c r="V130" s="23"/>
      <c r="W130" s="20"/>
      <c r="X130" s="23"/>
      <c r="Y130" s="20"/>
      <c r="Z130" s="23"/>
      <c r="AA130" s="20"/>
      <c r="AB130" s="23"/>
      <c r="AC130" s="20"/>
      <c r="AD130" s="23"/>
      <c r="AE130" s="20"/>
      <c r="AF130" s="23"/>
      <c r="AG130" s="20"/>
      <c r="AH130" s="23"/>
      <c r="AI130" s="20"/>
      <c r="AJ130" s="23"/>
      <c r="AK130" s="20"/>
      <c r="AL130" s="23"/>
      <c r="AM130" s="20"/>
      <c r="AN130" s="23"/>
      <c r="AO130" s="20"/>
      <c r="AP130" s="23"/>
      <c r="AQ130" s="20"/>
      <c r="AR130" s="23"/>
      <c r="AS130" s="20"/>
      <c r="AT130" s="23"/>
      <c r="AU130" s="20"/>
      <c r="AV130" s="23"/>
      <c r="AW130" s="20"/>
      <c r="AX130" s="23"/>
      <c r="AY130" s="20"/>
      <c r="AZ130" s="23"/>
      <c r="BA130" s="20"/>
      <c r="BB130" s="23"/>
      <c r="BC130" s="20"/>
      <c r="BD130" s="23"/>
      <c r="BE130" s="20"/>
      <c r="BF130" s="23"/>
      <c r="BG130" s="20"/>
      <c r="BH130" s="23"/>
      <c r="BI130" s="20"/>
      <c r="BJ130" s="23"/>
      <c r="BK130" s="20"/>
      <c r="BL130" s="23"/>
      <c r="BM130" s="20"/>
      <c r="BN130" s="23"/>
      <c r="BO130" s="20"/>
      <c r="BP130" s="23"/>
      <c r="BQ130" s="20"/>
      <c r="BR130" s="23"/>
      <c r="BS130" s="20"/>
      <c r="BT130" s="23"/>
      <c r="BU130" s="20"/>
      <c r="BV130" s="23"/>
      <c r="BW130" s="20"/>
      <c r="BX130" s="23"/>
      <c r="BY130" s="20"/>
      <c r="BZ130" s="23"/>
      <c r="CA130" s="20"/>
      <c r="CB130" s="23"/>
      <c r="CC130" s="20"/>
      <c r="CD130" s="23"/>
      <c r="CE130" s="20"/>
      <c r="CF130" s="23"/>
      <c r="CG130" s="20"/>
      <c r="CH130" s="23"/>
      <c r="CI130" s="20"/>
      <c r="CJ130" s="23"/>
      <c r="CK130" s="20"/>
      <c r="CL130" s="23"/>
      <c r="CM130" s="20"/>
      <c r="CN130" s="23"/>
      <c r="CO130" s="20"/>
      <c r="CP130" s="23"/>
      <c r="CQ130" s="20"/>
      <c r="CR130" s="23"/>
      <c r="CS130" s="20"/>
      <c r="CT130" s="23"/>
      <c r="CU130" s="20"/>
      <c r="CV130" s="23"/>
      <c r="CW130" s="20"/>
      <c r="CX130" s="23"/>
      <c r="CY130" s="20"/>
      <c r="CZ130" s="23"/>
      <c r="DA130" s="20"/>
      <c r="DB130" s="23"/>
      <c r="DC130" s="20"/>
      <c r="DD130" s="23"/>
      <c r="DE130" s="20"/>
      <c r="DF130" s="23"/>
      <c r="DG130" s="20"/>
      <c r="DH130" s="23"/>
      <c r="DI130" s="20"/>
      <c r="DJ130" s="23"/>
      <c r="DK130" s="20"/>
      <c r="DL130" s="23"/>
      <c r="DM130" s="20"/>
      <c r="DN130" s="23"/>
      <c r="DO130" s="20"/>
      <c r="DP130" s="23"/>
      <c r="DQ130" s="20"/>
      <c r="DR130" s="23"/>
      <c r="DS130" s="20"/>
      <c r="DT130" s="23"/>
      <c r="DU130" s="20"/>
      <c r="DV130" s="23"/>
      <c r="DW130" s="20"/>
      <c r="DX130" s="23"/>
      <c r="DY130" s="20"/>
      <c r="DZ130" s="23"/>
      <c r="EA130" s="20"/>
      <c r="EB130" s="23"/>
      <c r="EC130" s="20"/>
      <c r="ED130" s="23"/>
      <c r="EE130" s="20"/>
      <c r="EF130" s="23"/>
      <c r="EG130" s="20"/>
      <c r="EH130" s="23"/>
      <c r="EI130" s="20"/>
      <c r="EJ130" s="23"/>
      <c r="EK130" s="20"/>
      <c r="EL130" s="23"/>
      <c r="EM130" s="20"/>
      <c r="EN130" s="23"/>
      <c r="EO130" s="20"/>
      <c r="EP130" s="23"/>
      <c r="EQ130" s="20"/>
      <c r="ER130" s="23"/>
      <c r="ES130" s="20"/>
      <c r="ET130" s="23"/>
      <c r="EU130" s="20"/>
      <c r="EV130" s="23"/>
      <c r="EW130" s="20"/>
      <c r="EX130" s="23"/>
      <c r="EY130" s="20"/>
      <c r="EZ130" s="23"/>
      <c r="FA130" s="20"/>
      <c r="FB130" s="23"/>
      <c r="FC130" s="20"/>
      <c r="FD130" s="23"/>
      <c r="FE130" s="20"/>
      <c r="FF130" s="23"/>
      <c r="FG130" s="20"/>
      <c r="FH130" s="23"/>
      <c r="FI130" s="20"/>
      <c r="FJ130" s="23"/>
      <c r="FK130" s="20"/>
      <c r="FL130" s="23"/>
      <c r="FM130" s="20"/>
      <c r="FN130" s="23"/>
      <c r="FO130" s="20"/>
      <c r="FP130" s="23"/>
      <c r="FQ130" s="20"/>
      <c r="FR130" s="23"/>
      <c r="FS130" s="20"/>
      <c r="FT130" s="23"/>
      <c r="FU130" s="20"/>
      <c r="FV130" s="23"/>
      <c r="FW130" s="20"/>
      <c r="FX130" s="23"/>
      <c r="FY130" s="20"/>
      <c r="FZ130" s="23"/>
      <c r="GA130" s="20"/>
      <c r="GB130" s="23"/>
      <c r="GC130" s="20"/>
      <c r="GD130" s="23"/>
      <c r="GE130" s="20"/>
      <c r="GF130" s="23"/>
      <c r="GG130" s="20"/>
      <c r="GH130" s="23"/>
      <c r="GI130" s="20"/>
      <c r="GJ130" s="23"/>
      <c r="GK130" s="20"/>
      <c r="GL130" s="23"/>
      <c r="GM130" s="20"/>
      <c r="GN130" s="23"/>
      <c r="GO130" s="20"/>
      <c r="GP130" s="23"/>
      <c r="GQ130" s="20"/>
      <c r="GR130" s="23"/>
      <c r="GS130" s="20"/>
      <c r="GT130" s="23"/>
      <c r="GU130" s="20"/>
      <c r="GV130" s="23"/>
      <c r="GW130" s="20"/>
      <c r="GX130" s="23"/>
      <c r="GY130" s="20"/>
      <c r="GZ130" s="23"/>
      <c r="HA130" s="20"/>
      <c r="HB130" s="23"/>
      <c r="HC130" s="20"/>
      <c r="HD130" s="23"/>
      <c r="HE130" s="20"/>
      <c r="HF130" s="23"/>
      <c r="HG130" s="20"/>
      <c r="HH130" s="23"/>
      <c r="HI130" s="20"/>
      <c r="HJ130" s="23"/>
      <c r="HK130" s="20"/>
      <c r="HL130" s="23"/>
      <c r="HM130" s="20"/>
      <c r="HN130" s="23"/>
      <c r="HO130" s="20"/>
      <c r="HP130" s="23"/>
      <c r="HQ130" s="20"/>
      <c r="HR130" s="23"/>
      <c r="HS130" s="20"/>
      <c r="HT130" s="23"/>
      <c r="HU130" s="20"/>
      <c r="HV130" s="23"/>
      <c r="HW130" s="20"/>
    </row>
    <row r="131" spans="1:231" s="32" customFormat="1">
      <c r="E131" s="20"/>
      <c r="F131" s="20"/>
      <c r="G131" s="20"/>
      <c r="H131" s="20"/>
      <c r="I131" s="23"/>
    </row>
    <row r="132" spans="1:231" ht="16.5" customHeight="1">
      <c r="A132" s="1"/>
      <c r="E132" s="32"/>
      <c r="F132" s="32"/>
      <c r="G132" s="32"/>
      <c r="H132" s="32"/>
      <c r="I132" s="32"/>
    </row>
    <row r="133" spans="1:231" ht="16.5" customHeight="1">
      <c r="A133" s="1"/>
    </row>
    <row r="134" spans="1:231" ht="16.5" customHeight="1">
      <c r="A134" s="1"/>
    </row>
    <row r="135" spans="1:231" ht="16.5" customHeight="1">
      <c r="A135" s="1"/>
    </row>
    <row r="136" spans="1:231" ht="16.5" customHeight="1">
      <c r="A136" s="1"/>
    </row>
    <row r="137" spans="1:231" ht="16.5" customHeight="1">
      <c r="A137" s="32"/>
      <c r="B137" s="32"/>
      <c r="C137" s="32"/>
      <c r="D137" s="32"/>
      <c r="J137" s="32"/>
      <c r="K137" s="32"/>
      <c r="L137" s="32"/>
    </row>
    <row r="138" spans="1:231" ht="16.5" customHeight="1">
      <c r="A138" s="1"/>
      <c r="E138" s="32"/>
      <c r="F138" s="32"/>
      <c r="G138" s="32"/>
      <c r="H138" s="32"/>
      <c r="I138" s="32"/>
    </row>
    <row r="139" spans="1:231" ht="16.5" customHeight="1">
      <c r="A139" s="20"/>
      <c r="B139" s="23"/>
      <c r="C139" s="20"/>
      <c r="D139" s="23"/>
      <c r="J139" s="20"/>
      <c r="K139" s="20"/>
      <c r="L139" s="23"/>
    </row>
    <row r="140" spans="1:231" s="32" customFormat="1">
      <c r="E140" s="20"/>
      <c r="F140" s="20"/>
      <c r="G140" s="20"/>
      <c r="H140" s="20"/>
      <c r="I140" s="23"/>
    </row>
    <row r="141" spans="1:231">
      <c r="A141" s="20"/>
      <c r="B141" s="23"/>
      <c r="C141" s="20"/>
      <c r="D141" s="23"/>
      <c r="E141" s="32"/>
      <c r="F141" s="32"/>
      <c r="G141" s="32"/>
      <c r="H141" s="32"/>
      <c r="I141" s="32"/>
      <c r="J141" s="20"/>
      <c r="K141" s="20"/>
      <c r="L141" s="23"/>
      <c r="M141" s="20"/>
      <c r="N141" s="23"/>
      <c r="O141" s="20"/>
      <c r="P141" s="23"/>
      <c r="Q141" s="20"/>
      <c r="R141" s="23"/>
      <c r="S141" s="20"/>
      <c r="T141" s="23"/>
      <c r="U141" s="20"/>
      <c r="V141" s="23"/>
      <c r="W141" s="20"/>
      <c r="X141" s="23"/>
      <c r="Y141" s="20"/>
      <c r="Z141" s="23"/>
      <c r="AA141" s="20"/>
      <c r="AB141" s="23"/>
      <c r="AC141" s="20"/>
      <c r="AD141" s="23"/>
      <c r="AE141" s="20"/>
      <c r="AF141" s="23"/>
      <c r="AG141" s="20"/>
      <c r="AH141" s="23"/>
      <c r="AI141" s="20"/>
      <c r="AJ141" s="23"/>
      <c r="AK141" s="20"/>
      <c r="AL141" s="23"/>
      <c r="AM141" s="20"/>
      <c r="AN141" s="23"/>
      <c r="AO141" s="20"/>
      <c r="AP141" s="23"/>
      <c r="AQ141" s="20"/>
      <c r="AR141" s="23"/>
      <c r="AS141" s="20"/>
      <c r="AT141" s="23"/>
      <c r="AU141" s="20"/>
      <c r="AV141" s="23"/>
      <c r="AW141" s="20"/>
      <c r="AX141" s="23"/>
      <c r="AY141" s="20"/>
      <c r="AZ141" s="23"/>
      <c r="BA141" s="20"/>
      <c r="BB141" s="23"/>
      <c r="BC141" s="20"/>
      <c r="BD141" s="23"/>
      <c r="BE141" s="20"/>
      <c r="BF141" s="23"/>
      <c r="BG141" s="20"/>
      <c r="BH141" s="23"/>
      <c r="BI141" s="20"/>
      <c r="BJ141" s="23"/>
      <c r="BK141" s="20"/>
      <c r="BL141" s="23"/>
      <c r="BM141" s="20"/>
      <c r="BN141" s="23"/>
      <c r="BO141" s="20"/>
      <c r="BP141" s="23"/>
      <c r="BQ141" s="20"/>
      <c r="BR141" s="23"/>
      <c r="BS141" s="20"/>
      <c r="BT141" s="23"/>
      <c r="BU141" s="20"/>
      <c r="BV141" s="23"/>
      <c r="BW141" s="20"/>
      <c r="BX141" s="23"/>
      <c r="BY141" s="20"/>
      <c r="BZ141" s="23"/>
      <c r="CA141" s="20"/>
      <c r="CB141" s="23"/>
      <c r="CC141" s="20"/>
      <c r="CD141" s="23"/>
      <c r="CE141" s="20"/>
      <c r="CF141" s="23"/>
      <c r="CG141" s="20"/>
      <c r="CH141" s="23"/>
      <c r="CI141" s="20"/>
      <c r="CJ141" s="23"/>
      <c r="CK141" s="20"/>
      <c r="CL141" s="23"/>
      <c r="CM141" s="20"/>
      <c r="CN141" s="23"/>
      <c r="CO141" s="20"/>
      <c r="CP141" s="23"/>
      <c r="CQ141" s="20"/>
      <c r="CR141" s="23"/>
      <c r="CS141" s="20"/>
      <c r="CT141" s="23"/>
      <c r="CU141" s="20"/>
      <c r="CV141" s="23"/>
      <c r="CW141" s="20"/>
      <c r="CX141" s="23"/>
      <c r="CY141" s="20"/>
      <c r="CZ141" s="23"/>
      <c r="DA141" s="20"/>
      <c r="DB141" s="23"/>
      <c r="DC141" s="20"/>
      <c r="DD141" s="23"/>
      <c r="DE141" s="20"/>
      <c r="DF141" s="23"/>
      <c r="DG141" s="20"/>
      <c r="DH141" s="23"/>
      <c r="DI141" s="20"/>
      <c r="DJ141" s="23"/>
      <c r="DK141" s="20"/>
      <c r="DL141" s="23"/>
      <c r="DM141" s="20"/>
      <c r="DN141" s="23"/>
      <c r="DO141" s="20"/>
      <c r="DP141" s="23"/>
      <c r="DQ141" s="20"/>
      <c r="DR141" s="23"/>
      <c r="DS141" s="20"/>
      <c r="DT141" s="23"/>
      <c r="DU141" s="20"/>
      <c r="DV141" s="23"/>
      <c r="DW141" s="20"/>
      <c r="DX141" s="23"/>
      <c r="DY141" s="20"/>
      <c r="DZ141" s="23"/>
      <c r="EA141" s="20"/>
      <c r="EB141" s="23"/>
      <c r="EC141" s="20"/>
      <c r="ED141" s="23"/>
      <c r="EE141" s="20"/>
      <c r="EF141" s="23"/>
      <c r="EG141" s="20"/>
      <c r="EH141" s="23"/>
      <c r="EI141" s="20"/>
      <c r="EJ141" s="23"/>
      <c r="EK141" s="20"/>
      <c r="EL141" s="23"/>
      <c r="EM141" s="20"/>
      <c r="EN141" s="23"/>
      <c r="EO141" s="20"/>
      <c r="EP141" s="23"/>
      <c r="EQ141" s="20"/>
      <c r="ER141" s="23"/>
      <c r="ES141" s="20"/>
      <c r="ET141" s="23"/>
      <c r="EU141" s="20"/>
      <c r="EV141" s="23"/>
      <c r="EW141" s="20"/>
      <c r="EX141" s="23"/>
      <c r="EY141" s="20"/>
      <c r="EZ141" s="23"/>
      <c r="FA141" s="20"/>
      <c r="FB141" s="23"/>
      <c r="FC141" s="20"/>
      <c r="FD141" s="23"/>
      <c r="FE141" s="20"/>
      <c r="FF141" s="23"/>
      <c r="FG141" s="20"/>
      <c r="FH141" s="23"/>
      <c r="FI141" s="20"/>
      <c r="FJ141" s="23"/>
      <c r="FK141" s="20"/>
      <c r="FL141" s="23"/>
      <c r="FM141" s="20"/>
      <c r="FN141" s="23"/>
      <c r="FO141" s="20"/>
      <c r="FP141" s="23"/>
      <c r="FQ141" s="20"/>
      <c r="FR141" s="23"/>
      <c r="FS141" s="20"/>
      <c r="FT141" s="23"/>
      <c r="FU141" s="20"/>
      <c r="FV141" s="23"/>
      <c r="FW141" s="20"/>
      <c r="FX141" s="23"/>
      <c r="FY141" s="20"/>
      <c r="FZ141" s="23"/>
      <c r="GA141" s="20"/>
      <c r="GB141" s="23"/>
      <c r="GC141" s="20"/>
      <c r="GD141" s="23"/>
      <c r="GE141" s="20"/>
      <c r="GF141" s="23"/>
      <c r="GG141" s="20"/>
      <c r="GH141" s="23"/>
      <c r="GI141" s="20"/>
      <c r="GJ141" s="23"/>
      <c r="GK141" s="20"/>
      <c r="GL141" s="23"/>
      <c r="GM141" s="20"/>
      <c r="GN141" s="23"/>
      <c r="GO141" s="20"/>
      <c r="GP141" s="23"/>
      <c r="GQ141" s="20"/>
      <c r="GR141" s="23"/>
      <c r="GS141" s="20"/>
      <c r="GT141" s="23"/>
      <c r="GU141" s="20"/>
      <c r="GV141" s="23"/>
      <c r="GW141" s="20"/>
      <c r="GX141" s="23"/>
      <c r="GY141" s="20"/>
      <c r="GZ141" s="23"/>
      <c r="HA141" s="20"/>
      <c r="HB141" s="23"/>
      <c r="HC141" s="20"/>
      <c r="HD141" s="23"/>
      <c r="HE141" s="20"/>
      <c r="HF141" s="23"/>
      <c r="HG141" s="20"/>
      <c r="HH141" s="23"/>
      <c r="HI141" s="20"/>
      <c r="HJ141" s="23"/>
      <c r="HK141" s="20"/>
      <c r="HL141" s="23"/>
      <c r="HM141" s="20"/>
      <c r="HN141" s="23"/>
      <c r="HO141" s="20"/>
      <c r="HP141" s="23"/>
      <c r="HQ141" s="20"/>
      <c r="HR141" s="23"/>
      <c r="HS141" s="20"/>
      <c r="HT141" s="23"/>
      <c r="HU141" s="20"/>
      <c r="HV141" s="23"/>
      <c r="HW141" s="20"/>
    </row>
    <row r="142" spans="1:231" ht="39" customHeight="1">
      <c r="A142" s="20"/>
      <c r="B142" s="23"/>
      <c r="C142" s="20"/>
      <c r="D142" s="23"/>
      <c r="E142" s="20"/>
      <c r="F142" s="20"/>
      <c r="G142" s="20"/>
      <c r="H142" s="20"/>
      <c r="I142" s="23"/>
      <c r="J142" s="20"/>
      <c r="K142" s="20"/>
      <c r="L142" s="23"/>
      <c r="M142" s="20"/>
      <c r="N142" s="23"/>
      <c r="O142" s="20"/>
      <c r="P142" s="23"/>
      <c r="Q142" s="20"/>
      <c r="R142" s="23"/>
      <c r="S142" s="20"/>
      <c r="T142" s="23"/>
      <c r="U142" s="20"/>
      <c r="V142" s="23"/>
      <c r="W142" s="20"/>
      <c r="X142" s="23"/>
      <c r="Y142" s="20"/>
      <c r="Z142" s="23"/>
      <c r="AA142" s="20"/>
      <c r="AB142" s="23"/>
      <c r="AC142" s="20"/>
      <c r="AD142" s="23"/>
      <c r="AE142" s="20"/>
      <c r="AF142" s="23"/>
      <c r="AG142" s="20"/>
      <c r="AH142" s="23"/>
      <c r="AI142" s="20"/>
      <c r="AJ142" s="23"/>
      <c r="AK142" s="20"/>
      <c r="AL142" s="23"/>
      <c r="AM142" s="20"/>
      <c r="AN142" s="23"/>
      <c r="AO142" s="20"/>
      <c r="AP142" s="23"/>
      <c r="AQ142" s="20"/>
      <c r="AR142" s="23"/>
      <c r="AS142" s="20"/>
      <c r="AT142" s="23"/>
      <c r="AU142" s="20"/>
      <c r="AV142" s="23"/>
      <c r="AW142" s="20"/>
      <c r="AX142" s="23"/>
      <c r="AY142" s="20"/>
      <c r="AZ142" s="23"/>
      <c r="BA142" s="20"/>
      <c r="BB142" s="23"/>
      <c r="BC142" s="20"/>
      <c r="BD142" s="23"/>
      <c r="BE142" s="20"/>
      <c r="BF142" s="23"/>
      <c r="BG142" s="20"/>
      <c r="BH142" s="23"/>
      <c r="BI142" s="20"/>
      <c r="BJ142" s="23"/>
      <c r="BK142" s="20"/>
      <c r="BL142" s="23"/>
      <c r="BM142" s="20"/>
      <c r="BN142" s="23"/>
      <c r="BO142" s="20"/>
      <c r="BP142" s="23"/>
      <c r="BQ142" s="20"/>
      <c r="BR142" s="23"/>
      <c r="BS142" s="20"/>
      <c r="BT142" s="23"/>
      <c r="BU142" s="20"/>
      <c r="BV142" s="23"/>
      <c r="BW142" s="20"/>
      <c r="BX142" s="23"/>
      <c r="BY142" s="20"/>
      <c r="BZ142" s="23"/>
      <c r="CA142" s="20"/>
      <c r="CB142" s="23"/>
      <c r="CC142" s="20"/>
      <c r="CD142" s="23"/>
      <c r="CE142" s="20"/>
      <c r="CF142" s="23"/>
      <c r="CG142" s="20"/>
      <c r="CH142" s="23"/>
      <c r="CI142" s="20"/>
      <c r="CJ142" s="23"/>
      <c r="CK142" s="20"/>
      <c r="CL142" s="23"/>
      <c r="CM142" s="20"/>
      <c r="CN142" s="23"/>
      <c r="CO142" s="20"/>
      <c r="CP142" s="23"/>
      <c r="CQ142" s="20"/>
      <c r="CR142" s="23"/>
      <c r="CS142" s="20"/>
      <c r="CT142" s="23"/>
      <c r="CU142" s="20"/>
      <c r="CV142" s="23"/>
      <c r="CW142" s="20"/>
      <c r="CX142" s="23"/>
      <c r="CY142" s="20"/>
      <c r="CZ142" s="23"/>
      <c r="DA142" s="20"/>
      <c r="DB142" s="23"/>
      <c r="DC142" s="20"/>
      <c r="DD142" s="23"/>
      <c r="DE142" s="20"/>
      <c r="DF142" s="23"/>
      <c r="DG142" s="20"/>
      <c r="DH142" s="23"/>
      <c r="DI142" s="20"/>
      <c r="DJ142" s="23"/>
      <c r="DK142" s="20"/>
      <c r="DL142" s="23"/>
      <c r="DM142" s="20"/>
      <c r="DN142" s="23"/>
      <c r="DO142" s="20"/>
      <c r="DP142" s="23"/>
      <c r="DQ142" s="20"/>
      <c r="DR142" s="23"/>
      <c r="DS142" s="20"/>
      <c r="DT142" s="23"/>
      <c r="DU142" s="20"/>
      <c r="DV142" s="23"/>
      <c r="DW142" s="20"/>
      <c r="DX142" s="23"/>
      <c r="DY142" s="20"/>
      <c r="DZ142" s="23"/>
      <c r="EA142" s="20"/>
      <c r="EB142" s="23"/>
      <c r="EC142" s="20"/>
      <c r="ED142" s="23"/>
      <c r="EE142" s="20"/>
      <c r="EF142" s="23"/>
      <c r="EG142" s="20"/>
      <c r="EH142" s="23"/>
      <c r="EI142" s="20"/>
      <c r="EJ142" s="23"/>
      <c r="EK142" s="20"/>
      <c r="EL142" s="23"/>
      <c r="EM142" s="20"/>
      <c r="EN142" s="23"/>
      <c r="EO142" s="20"/>
      <c r="EP142" s="23"/>
      <c r="EQ142" s="20"/>
      <c r="ER142" s="23"/>
      <c r="ES142" s="20"/>
      <c r="ET142" s="23"/>
      <c r="EU142" s="20"/>
      <c r="EV142" s="23"/>
      <c r="EW142" s="20"/>
      <c r="EX142" s="23"/>
      <c r="EY142" s="20"/>
      <c r="EZ142" s="23"/>
      <c r="FA142" s="20"/>
      <c r="FB142" s="23"/>
      <c r="FC142" s="20"/>
      <c r="FD142" s="23"/>
      <c r="FE142" s="20"/>
      <c r="FF142" s="23"/>
      <c r="FG142" s="20"/>
      <c r="FH142" s="23"/>
      <c r="FI142" s="20"/>
      <c r="FJ142" s="23"/>
      <c r="FK142" s="20"/>
      <c r="FL142" s="23"/>
      <c r="FM142" s="20"/>
      <c r="FN142" s="23"/>
      <c r="FO142" s="20"/>
      <c r="FP142" s="23"/>
      <c r="FQ142" s="20"/>
      <c r="FR142" s="23"/>
      <c r="FS142" s="20"/>
      <c r="FT142" s="23"/>
      <c r="FU142" s="20"/>
      <c r="FV142" s="23"/>
      <c r="FW142" s="20"/>
      <c r="FX142" s="23"/>
      <c r="FY142" s="20"/>
      <c r="FZ142" s="23"/>
      <c r="GA142" s="20"/>
      <c r="GB142" s="23"/>
      <c r="GC142" s="20"/>
      <c r="GD142" s="23"/>
      <c r="GE142" s="20"/>
      <c r="GF142" s="23"/>
      <c r="GG142" s="20"/>
      <c r="GH142" s="23"/>
      <c r="GI142" s="20"/>
      <c r="GJ142" s="23"/>
      <c r="GK142" s="20"/>
      <c r="GL142" s="23"/>
      <c r="GM142" s="20"/>
      <c r="GN142" s="23"/>
      <c r="GO142" s="20"/>
      <c r="GP142" s="23"/>
      <c r="GQ142" s="20"/>
      <c r="GR142" s="23"/>
      <c r="GS142" s="20"/>
      <c r="GT142" s="23"/>
      <c r="GU142" s="20"/>
      <c r="GV142" s="23"/>
      <c r="GW142" s="20"/>
      <c r="GX142" s="23"/>
      <c r="GY142" s="20"/>
      <c r="GZ142" s="23"/>
      <c r="HA142" s="20"/>
      <c r="HB142" s="23"/>
      <c r="HC142" s="20"/>
      <c r="HD142" s="23"/>
      <c r="HE142" s="20"/>
      <c r="HF142" s="23"/>
      <c r="HG142" s="20"/>
      <c r="HH142" s="23"/>
      <c r="HI142" s="20"/>
      <c r="HJ142" s="23"/>
      <c r="HK142" s="20"/>
      <c r="HL142" s="23"/>
      <c r="HM142" s="20"/>
      <c r="HN142" s="23"/>
      <c r="HO142" s="20"/>
      <c r="HP142" s="23"/>
      <c r="HQ142" s="20"/>
      <c r="HR142" s="23"/>
      <c r="HS142" s="20"/>
      <c r="HT142" s="23"/>
      <c r="HU142" s="20"/>
      <c r="HV142" s="23"/>
      <c r="HW142" s="20"/>
    </row>
    <row r="143" spans="1:231">
      <c r="A143" s="1"/>
      <c r="E143" s="20"/>
      <c r="F143" s="20"/>
      <c r="G143" s="20"/>
      <c r="H143" s="20"/>
      <c r="I143" s="23"/>
    </row>
    <row r="144" spans="1:231" ht="16.5" hidden="1" customHeight="1">
      <c r="A144" s="1"/>
    </row>
    <row r="145" spans="1:231" ht="16.5" hidden="1" customHeight="1">
      <c r="A145" s="1"/>
    </row>
    <row r="146" spans="1:231" ht="16.5" hidden="1" customHeight="1">
      <c r="A146" s="1"/>
    </row>
    <row r="147" spans="1:231" ht="16.5" hidden="1" customHeight="1">
      <c r="A147" s="1"/>
    </row>
    <row r="148" spans="1:231" ht="16.5" hidden="1" customHeight="1">
      <c r="A148" s="1"/>
    </row>
    <row r="149" spans="1:231" ht="16.5" hidden="1" customHeight="1">
      <c r="A149" s="1"/>
    </row>
    <row r="150" spans="1:231" ht="16.5" hidden="1" customHeight="1">
      <c r="A150" s="1"/>
    </row>
    <row r="151" spans="1:231" ht="16.5" hidden="1" customHeight="1">
      <c r="A151" s="32"/>
      <c r="B151" s="32"/>
      <c r="C151" s="32"/>
      <c r="D151" s="32"/>
      <c r="J151" s="32"/>
      <c r="K151" s="32"/>
      <c r="L151" s="32"/>
    </row>
    <row r="152" spans="1:231" s="32" customFormat="1" hidden="1"/>
    <row r="153" spans="1:231" hidden="1">
      <c r="A153" s="20"/>
      <c r="B153" s="23"/>
      <c r="C153" s="20"/>
      <c r="D153" s="23"/>
      <c r="E153" s="32"/>
      <c r="F153" s="32"/>
      <c r="G153" s="32"/>
      <c r="H153" s="32"/>
      <c r="I153" s="32"/>
      <c r="J153" s="20"/>
      <c r="K153" s="20"/>
      <c r="L153" s="23"/>
      <c r="M153" s="20"/>
      <c r="N153" s="23"/>
      <c r="O153" s="20"/>
      <c r="P153" s="23"/>
      <c r="Q153" s="20"/>
      <c r="R153" s="23"/>
      <c r="S153" s="20"/>
      <c r="T153" s="23"/>
      <c r="U153" s="20"/>
      <c r="V153" s="23"/>
      <c r="W153" s="20"/>
      <c r="X153" s="23"/>
      <c r="Y153" s="20"/>
      <c r="Z153" s="23"/>
      <c r="AA153" s="20"/>
      <c r="AB153" s="23"/>
      <c r="AC153" s="20"/>
      <c r="AD153" s="23"/>
      <c r="AE153" s="20"/>
      <c r="AF153" s="23"/>
      <c r="AG153" s="20"/>
      <c r="AH153" s="23"/>
      <c r="AI153" s="20"/>
      <c r="AJ153" s="23"/>
      <c r="AK153" s="20"/>
      <c r="AL153" s="23"/>
      <c r="AM153" s="20"/>
      <c r="AN153" s="23"/>
      <c r="AO153" s="20"/>
      <c r="AP153" s="23"/>
      <c r="AQ153" s="20"/>
      <c r="AR153" s="23"/>
      <c r="AS153" s="20"/>
      <c r="AT153" s="23"/>
      <c r="AU153" s="20"/>
      <c r="AV153" s="23"/>
      <c r="AW153" s="20"/>
      <c r="AX153" s="23"/>
      <c r="AY153" s="20"/>
      <c r="AZ153" s="23"/>
      <c r="BA153" s="20"/>
      <c r="BB153" s="23"/>
      <c r="BC153" s="20"/>
      <c r="BD153" s="23"/>
      <c r="BE153" s="20"/>
      <c r="BF153" s="23"/>
      <c r="BG153" s="20"/>
      <c r="BH153" s="23"/>
      <c r="BI153" s="20"/>
      <c r="BJ153" s="23"/>
      <c r="BK153" s="20"/>
      <c r="BL153" s="23"/>
      <c r="BM153" s="20"/>
      <c r="BN153" s="23"/>
      <c r="BO153" s="20"/>
      <c r="BP153" s="23"/>
      <c r="BQ153" s="20"/>
      <c r="BR153" s="23"/>
      <c r="BS153" s="20"/>
      <c r="BT153" s="23"/>
      <c r="BU153" s="20"/>
      <c r="BV153" s="23"/>
      <c r="BW153" s="20"/>
      <c r="BX153" s="23"/>
      <c r="BY153" s="20"/>
      <c r="BZ153" s="23"/>
      <c r="CA153" s="20"/>
      <c r="CB153" s="23"/>
      <c r="CC153" s="20"/>
      <c r="CD153" s="23"/>
      <c r="CE153" s="20"/>
      <c r="CF153" s="23"/>
      <c r="CG153" s="20"/>
      <c r="CH153" s="23"/>
      <c r="CI153" s="20"/>
      <c r="CJ153" s="23"/>
      <c r="CK153" s="20"/>
      <c r="CL153" s="23"/>
      <c r="CM153" s="20"/>
      <c r="CN153" s="23"/>
      <c r="CO153" s="20"/>
      <c r="CP153" s="23"/>
      <c r="CQ153" s="20"/>
      <c r="CR153" s="23"/>
      <c r="CS153" s="20"/>
      <c r="CT153" s="23"/>
      <c r="CU153" s="20"/>
      <c r="CV153" s="23"/>
      <c r="CW153" s="20"/>
      <c r="CX153" s="23"/>
      <c r="CY153" s="20"/>
      <c r="CZ153" s="23"/>
      <c r="DA153" s="20"/>
      <c r="DB153" s="23"/>
      <c r="DC153" s="20"/>
      <c r="DD153" s="23"/>
      <c r="DE153" s="20"/>
      <c r="DF153" s="23"/>
      <c r="DG153" s="20"/>
      <c r="DH153" s="23"/>
      <c r="DI153" s="20"/>
      <c r="DJ153" s="23"/>
      <c r="DK153" s="20"/>
      <c r="DL153" s="23"/>
      <c r="DM153" s="20"/>
      <c r="DN153" s="23"/>
      <c r="DO153" s="20"/>
      <c r="DP153" s="23"/>
      <c r="DQ153" s="20"/>
      <c r="DR153" s="23"/>
      <c r="DS153" s="20"/>
      <c r="DT153" s="23"/>
      <c r="DU153" s="20"/>
      <c r="DV153" s="23"/>
      <c r="DW153" s="20"/>
      <c r="DX153" s="23"/>
      <c r="DY153" s="20"/>
      <c r="DZ153" s="23"/>
      <c r="EA153" s="20"/>
      <c r="EB153" s="23"/>
      <c r="EC153" s="20"/>
      <c r="ED153" s="23"/>
      <c r="EE153" s="20"/>
      <c r="EF153" s="23"/>
      <c r="EG153" s="20"/>
      <c r="EH153" s="23"/>
      <c r="EI153" s="20"/>
      <c r="EJ153" s="23"/>
      <c r="EK153" s="20"/>
      <c r="EL153" s="23"/>
      <c r="EM153" s="20"/>
      <c r="EN153" s="23"/>
      <c r="EO153" s="20"/>
      <c r="EP153" s="23"/>
      <c r="EQ153" s="20"/>
      <c r="ER153" s="23"/>
      <c r="ES153" s="20"/>
      <c r="ET153" s="23"/>
      <c r="EU153" s="20"/>
      <c r="EV153" s="23"/>
      <c r="EW153" s="20"/>
      <c r="EX153" s="23"/>
      <c r="EY153" s="20"/>
      <c r="EZ153" s="23"/>
      <c r="FA153" s="20"/>
      <c r="FB153" s="23"/>
      <c r="FC153" s="20"/>
      <c r="FD153" s="23"/>
      <c r="FE153" s="20"/>
      <c r="FF153" s="23"/>
      <c r="FG153" s="20"/>
      <c r="FH153" s="23"/>
      <c r="FI153" s="20"/>
      <c r="FJ153" s="23"/>
      <c r="FK153" s="20"/>
      <c r="FL153" s="23"/>
      <c r="FM153" s="20"/>
      <c r="FN153" s="23"/>
      <c r="FO153" s="20"/>
      <c r="FP153" s="23"/>
      <c r="FQ153" s="20"/>
      <c r="FR153" s="23"/>
      <c r="FS153" s="20"/>
      <c r="FT153" s="23"/>
      <c r="FU153" s="20"/>
      <c r="FV153" s="23"/>
      <c r="FW153" s="20"/>
      <c r="FX153" s="23"/>
      <c r="FY153" s="20"/>
      <c r="FZ153" s="23"/>
      <c r="GA153" s="20"/>
      <c r="GB153" s="23"/>
      <c r="GC153" s="20"/>
      <c r="GD153" s="23"/>
      <c r="GE153" s="20"/>
      <c r="GF153" s="23"/>
      <c r="GG153" s="20"/>
      <c r="GH153" s="23"/>
      <c r="GI153" s="20"/>
      <c r="GJ153" s="23"/>
      <c r="GK153" s="20"/>
      <c r="GL153" s="23"/>
      <c r="GM153" s="20"/>
      <c r="GN153" s="23"/>
      <c r="GO153" s="20"/>
      <c r="GP153" s="23"/>
      <c r="GQ153" s="20"/>
      <c r="GR153" s="23"/>
      <c r="GS153" s="20"/>
      <c r="GT153" s="23"/>
      <c r="GU153" s="20"/>
      <c r="GV153" s="23"/>
      <c r="GW153" s="20"/>
      <c r="GX153" s="23"/>
      <c r="GY153" s="20"/>
      <c r="GZ153" s="23"/>
      <c r="HA153" s="20"/>
      <c r="HB153" s="23"/>
      <c r="HC153" s="20"/>
      <c r="HD153" s="23"/>
      <c r="HE153" s="20"/>
      <c r="HF153" s="23"/>
      <c r="HG153" s="20"/>
      <c r="HH153" s="23"/>
      <c r="HI153" s="20"/>
      <c r="HJ153" s="23"/>
      <c r="HK153" s="20"/>
      <c r="HL153" s="23"/>
      <c r="HM153" s="20"/>
      <c r="HN153" s="23"/>
      <c r="HO153" s="20"/>
      <c r="HP153" s="23"/>
      <c r="HQ153" s="20"/>
      <c r="HR153" s="23"/>
      <c r="HS153" s="20"/>
      <c r="HT153" s="23"/>
      <c r="HU153" s="20"/>
      <c r="HV153" s="23"/>
      <c r="HW153" s="20"/>
    </row>
    <row r="154" spans="1:231" ht="39" hidden="1" customHeight="1">
      <c r="A154" s="20"/>
      <c r="B154" s="23"/>
      <c r="C154" s="20"/>
      <c r="D154" s="23"/>
      <c r="E154" s="20"/>
      <c r="F154" s="20"/>
      <c r="G154" s="20"/>
      <c r="H154" s="20"/>
      <c r="I154" s="23"/>
      <c r="J154" s="20"/>
      <c r="K154" s="20"/>
      <c r="L154" s="23"/>
      <c r="M154" s="20"/>
      <c r="N154" s="23"/>
      <c r="O154" s="20"/>
      <c r="P154" s="23"/>
      <c r="Q154" s="20"/>
      <c r="R154" s="23"/>
      <c r="S154" s="20"/>
      <c r="T154" s="23"/>
      <c r="U154" s="20"/>
      <c r="V154" s="23"/>
      <c r="W154" s="20"/>
      <c r="X154" s="23"/>
      <c r="Y154" s="20"/>
      <c r="Z154" s="23"/>
      <c r="AA154" s="20"/>
      <c r="AB154" s="23"/>
      <c r="AC154" s="20"/>
      <c r="AD154" s="23"/>
      <c r="AE154" s="20"/>
      <c r="AF154" s="23"/>
      <c r="AG154" s="20"/>
      <c r="AH154" s="23"/>
      <c r="AI154" s="20"/>
      <c r="AJ154" s="23"/>
      <c r="AK154" s="20"/>
      <c r="AL154" s="23"/>
      <c r="AM154" s="20"/>
      <c r="AN154" s="23"/>
      <c r="AO154" s="20"/>
      <c r="AP154" s="23"/>
      <c r="AQ154" s="20"/>
      <c r="AR154" s="23"/>
      <c r="AS154" s="20"/>
      <c r="AT154" s="23"/>
      <c r="AU154" s="20"/>
      <c r="AV154" s="23"/>
      <c r="AW154" s="20"/>
      <c r="AX154" s="23"/>
      <c r="AY154" s="20"/>
      <c r="AZ154" s="23"/>
      <c r="BA154" s="20"/>
      <c r="BB154" s="23"/>
      <c r="BC154" s="20"/>
      <c r="BD154" s="23"/>
      <c r="BE154" s="20"/>
      <c r="BF154" s="23"/>
      <c r="BG154" s="20"/>
      <c r="BH154" s="23"/>
      <c r="BI154" s="20"/>
      <c r="BJ154" s="23"/>
      <c r="BK154" s="20"/>
      <c r="BL154" s="23"/>
      <c r="BM154" s="20"/>
      <c r="BN154" s="23"/>
      <c r="BO154" s="20"/>
      <c r="BP154" s="23"/>
      <c r="BQ154" s="20"/>
      <c r="BR154" s="23"/>
      <c r="BS154" s="20"/>
      <c r="BT154" s="23"/>
      <c r="BU154" s="20"/>
      <c r="BV154" s="23"/>
      <c r="BW154" s="20"/>
      <c r="BX154" s="23"/>
      <c r="BY154" s="20"/>
      <c r="BZ154" s="23"/>
      <c r="CA154" s="20"/>
      <c r="CB154" s="23"/>
      <c r="CC154" s="20"/>
      <c r="CD154" s="23"/>
      <c r="CE154" s="20"/>
      <c r="CF154" s="23"/>
      <c r="CG154" s="20"/>
      <c r="CH154" s="23"/>
      <c r="CI154" s="20"/>
      <c r="CJ154" s="23"/>
      <c r="CK154" s="20"/>
      <c r="CL154" s="23"/>
      <c r="CM154" s="20"/>
      <c r="CN154" s="23"/>
      <c r="CO154" s="20"/>
      <c r="CP154" s="23"/>
      <c r="CQ154" s="20"/>
      <c r="CR154" s="23"/>
      <c r="CS154" s="20"/>
      <c r="CT154" s="23"/>
      <c r="CU154" s="20"/>
      <c r="CV154" s="23"/>
      <c r="CW154" s="20"/>
      <c r="CX154" s="23"/>
      <c r="CY154" s="20"/>
      <c r="CZ154" s="23"/>
      <c r="DA154" s="20"/>
      <c r="DB154" s="23"/>
      <c r="DC154" s="20"/>
      <c r="DD154" s="23"/>
      <c r="DE154" s="20"/>
      <c r="DF154" s="23"/>
      <c r="DG154" s="20"/>
      <c r="DH154" s="23"/>
      <c r="DI154" s="20"/>
      <c r="DJ154" s="23"/>
      <c r="DK154" s="20"/>
      <c r="DL154" s="23"/>
      <c r="DM154" s="20"/>
      <c r="DN154" s="23"/>
      <c r="DO154" s="20"/>
      <c r="DP154" s="23"/>
      <c r="DQ154" s="20"/>
      <c r="DR154" s="23"/>
      <c r="DS154" s="20"/>
      <c r="DT154" s="23"/>
      <c r="DU154" s="20"/>
      <c r="DV154" s="23"/>
      <c r="DW154" s="20"/>
      <c r="DX154" s="23"/>
      <c r="DY154" s="20"/>
      <c r="DZ154" s="23"/>
      <c r="EA154" s="20"/>
      <c r="EB154" s="23"/>
      <c r="EC154" s="20"/>
      <c r="ED154" s="23"/>
      <c r="EE154" s="20"/>
      <c r="EF154" s="23"/>
      <c r="EG154" s="20"/>
      <c r="EH154" s="23"/>
      <c r="EI154" s="20"/>
      <c r="EJ154" s="23"/>
      <c r="EK154" s="20"/>
      <c r="EL154" s="23"/>
      <c r="EM154" s="20"/>
      <c r="EN154" s="23"/>
      <c r="EO154" s="20"/>
      <c r="EP154" s="23"/>
      <c r="EQ154" s="20"/>
      <c r="ER154" s="23"/>
      <c r="ES154" s="20"/>
      <c r="ET154" s="23"/>
      <c r="EU154" s="20"/>
      <c r="EV154" s="23"/>
      <c r="EW154" s="20"/>
      <c r="EX154" s="23"/>
      <c r="EY154" s="20"/>
      <c r="EZ154" s="23"/>
      <c r="FA154" s="20"/>
      <c r="FB154" s="23"/>
      <c r="FC154" s="20"/>
      <c r="FD154" s="23"/>
      <c r="FE154" s="20"/>
      <c r="FF154" s="23"/>
      <c r="FG154" s="20"/>
      <c r="FH154" s="23"/>
      <c r="FI154" s="20"/>
      <c r="FJ154" s="23"/>
      <c r="FK154" s="20"/>
      <c r="FL154" s="23"/>
      <c r="FM154" s="20"/>
      <c r="FN154" s="23"/>
      <c r="FO154" s="20"/>
      <c r="FP154" s="23"/>
      <c r="FQ154" s="20"/>
      <c r="FR154" s="23"/>
      <c r="FS154" s="20"/>
      <c r="FT154" s="23"/>
      <c r="FU154" s="20"/>
      <c r="FV154" s="23"/>
      <c r="FW154" s="20"/>
      <c r="FX154" s="23"/>
      <c r="FY154" s="20"/>
      <c r="FZ154" s="23"/>
      <c r="GA154" s="20"/>
      <c r="GB154" s="23"/>
      <c r="GC154" s="20"/>
      <c r="GD154" s="23"/>
      <c r="GE154" s="20"/>
      <c r="GF154" s="23"/>
      <c r="GG154" s="20"/>
      <c r="GH154" s="23"/>
      <c r="GI154" s="20"/>
      <c r="GJ154" s="23"/>
      <c r="GK154" s="20"/>
      <c r="GL154" s="23"/>
      <c r="GM154" s="20"/>
      <c r="GN154" s="23"/>
      <c r="GO154" s="20"/>
      <c r="GP154" s="23"/>
      <c r="GQ154" s="20"/>
      <c r="GR154" s="23"/>
      <c r="GS154" s="20"/>
      <c r="GT154" s="23"/>
      <c r="GU154" s="20"/>
      <c r="GV154" s="23"/>
      <c r="GW154" s="20"/>
      <c r="GX154" s="23"/>
      <c r="GY154" s="20"/>
      <c r="GZ154" s="23"/>
      <c r="HA154" s="20"/>
      <c r="HB154" s="23"/>
      <c r="HC154" s="20"/>
      <c r="HD154" s="23"/>
      <c r="HE154" s="20"/>
      <c r="HF154" s="23"/>
      <c r="HG154" s="20"/>
      <c r="HH154" s="23"/>
      <c r="HI154" s="20"/>
      <c r="HJ154" s="23"/>
      <c r="HK154" s="20"/>
      <c r="HL154" s="23"/>
      <c r="HM154" s="20"/>
      <c r="HN154" s="23"/>
      <c r="HO154" s="20"/>
      <c r="HP154" s="23"/>
      <c r="HQ154" s="20"/>
      <c r="HR154" s="23"/>
      <c r="HS154" s="20"/>
      <c r="HT154" s="23"/>
      <c r="HU154" s="20"/>
      <c r="HV154" s="23"/>
      <c r="HW154" s="20"/>
    </row>
    <row r="155" spans="1:231" hidden="1">
      <c r="A155" s="1"/>
      <c r="E155" s="20"/>
      <c r="F155" s="20"/>
      <c r="G155" s="20"/>
      <c r="H155" s="20"/>
      <c r="I155" s="23"/>
    </row>
    <row r="156" spans="1:231" ht="16.5" hidden="1" customHeight="1">
      <c r="A156" s="1"/>
    </row>
    <row r="157" spans="1:231" ht="16.5" hidden="1" customHeight="1">
      <c r="A157" s="1"/>
    </row>
    <row r="158" spans="1:231" ht="16.5" hidden="1" customHeight="1">
      <c r="A158" s="1"/>
    </row>
    <row r="159" spans="1:231" ht="16.5" hidden="1" customHeight="1">
      <c r="A159" s="1"/>
    </row>
    <row r="160" spans="1:231" ht="16.5" hidden="1" customHeight="1">
      <c r="A160" s="1"/>
    </row>
    <row r="161" spans="1:231" ht="16.5" hidden="1" customHeight="1">
      <c r="A161" s="1"/>
    </row>
    <row r="162" spans="1:231" ht="16.5" hidden="1" customHeight="1">
      <c r="A162" s="1"/>
    </row>
    <row r="163" spans="1:231" ht="16.5" hidden="1" customHeight="1">
      <c r="A163" s="1"/>
    </row>
    <row r="164" spans="1:231" s="32" customFormat="1" hidden="1">
      <c r="E164" s="1"/>
      <c r="F164" s="1"/>
      <c r="G164" s="1"/>
      <c r="H164" s="1"/>
      <c r="I164" s="1"/>
    </row>
    <row r="165" spans="1:231" hidden="1">
      <c r="A165" s="20"/>
      <c r="B165" s="23"/>
      <c r="C165" s="20"/>
      <c r="D165" s="23"/>
      <c r="E165" s="32"/>
      <c r="F165" s="32"/>
      <c r="G165" s="32"/>
      <c r="H165" s="32"/>
      <c r="I165" s="32"/>
      <c r="J165" s="20"/>
      <c r="K165" s="20"/>
      <c r="L165" s="23"/>
      <c r="M165" s="20"/>
      <c r="N165" s="23"/>
      <c r="O165" s="20"/>
      <c r="P165" s="23"/>
      <c r="Q165" s="20"/>
      <c r="R165" s="23"/>
      <c r="S165" s="20"/>
      <c r="T165" s="23"/>
      <c r="U165" s="20"/>
      <c r="V165" s="23"/>
      <c r="W165" s="20"/>
      <c r="X165" s="23"/>
      <c r="Y165" s="20"/>
      <c r="Z165" s="23"/>
      <c r="AA165" s="20"/>
      <c r="AB165" s="23"/>
      <c r="AC165" s="20"/>
      <c r="AD165" s="23"/>
      <c r="AE165" s="20"/>
      <c r="AF165" s="23"/>
      <c r="AG165" s="20"/>
      <c r="AH165" s="23"/>
      <c r="AI165" s="20"/>
      <c r="AJ165" s="23"/>
      <c r="AK165" s="20"/>
      <c r="AL165" s="23"/>
      <c r="AM165" s="20"/>
      <c r="AN165" s="23"/>
      <c r="AO165" s="20"/>
      <c r="AP165" s="23"/>
      <c r="AQ165" s="20"/>
      <c r="AR165" s="23"/>
      <c r="AS165" s="20"/>
      <c r="AT165" s="23"/>
      <c r="AU165" s="20"/>
      <c r="AV165" s="23"/>
      <c r="AW165" s="20"/>
      <c r="AX165" s="23"/>
      <c r="AY165" s="20"/>
      <c r="AZ165" s="23"/>
      <c r="BA165" s="20"/>
      <c r="BB165" s="23"/>
      <c r="BC165" s="20"/>
      <c r="BD165" s="23"/>
      <c r="BE165" s="20"/>
      <c r="BF165" s="23"/>
      <c r="BG165" s="20"/>
      <c r="BH165" s="23"/>
      <c r="BI165" s="20"/>
      <c r="BJ165" s="23"/>
      <c r="BK165" s="20"/>
      <c r="BL165" s="23"/>
      <c r="BM165" s="20"/>
      <c r="BN165" s="23"/>
      <c r="BO165" s="20"/>
      <c r="BP165" s="23"/>
      <c r="BQ165" s="20"/>
      <c r="BR165" s="23"/>
      <c r="BS165" s="20"/>
      <c r="BT165" s="23"/>
      <c r="BU165" s="20"/>
      <c r="BV165" s="23"/>
      <c r="BW165" s="20"/>
      <c r="BX165" s="23"/>
      <c r="BY165" s="20"/>
      <c r="BZ165" s="23"/>
      <c r="CA165" s="20"/>
      <c r="CB165" s="23"/>
      <c r="CC165" s="20"/>
      <c r="CD165" s="23"/>
      <c r="CE165" s="20"/>
      <c r="CF165" s="23"/>
      <c r="CG165" s="20"/>
      <c r="CH165" s="23"/>
      <c r="CI165" s="20"/>
      <c r="CJ165" s="23"/>
      <c r="CK165" s="20"/>
      <c r="CL165" s="23"/>
      <c r="CM165" s="20"/>
      <c r="CN165" s="23"/>
      <c r="CO165" s="20"/>
      <c r="CP165" s="23"/>
      <c r="CQ165" s="20"/>
      <c r="CR165" s="23"/>
      <c r="CS165" s="20"/>
      <c r="CT165" s="23"/>
      <c r="CU165" s="20"/>
      <c r="CV165" s="23"/>
      <c r="CW165" s="20"/>
      <c r="CX165" s="23"/>
      <c r="CY165" s="20"/>
      <c r="CZ165" s="23"/>
      <c r="DA165" s="20"/>
      <c r="DB165" s="23"/>
      <c r="DC165" s="20"/>
      <c r="DD165" s="23"/>
      <c r="DE165" s="20"/>
      <c r="DF165" s="23"/>
      <c r="DG165" s="20"/>
      <c r="DH165" s="23"/>
      <c r="DI165" s="20"/>
      <c r="DJ165" s="23"/>
      <c r="DK165" s="20"/>
      <c r="DL165" s="23"/>
      <c r="DM165" s="20"/>
      <c r="DN165" s="23"/>
      <c r="DO165" s="20"/>
      <c r="DP165" s="23"/>
      <c r="DQ165" s="20"/>
      <c r="DR165" s="23"/>
      <c r="DS165" s="20"/>
      <c r="DT165" s="23"/>
      <c r="DU165" s="20"/>
      <c r="DV165" s="23"/>
      <c r="DW165" s="20"/>
      <c r="DX165" s="23"/>
      <c r="DY165" s="20"/>
      <c r="DZ165" s="23"/>
      <c r="EA165" s="20"/>
      <c r="EB165" s="23"/>
      <c r="EC165" s="20"/>
      <c r="ED165" s="23"/>
      <c r="EE165" s="20"/>
      <c r="EF165" s="23"/>
      <c r="EG165" s="20"/>
      <c r="EH165" s="23"/>
      <c r="EI165" s="20"/>
      <c r="EJ165" s="23"/>
      <c r="EK165" s="20"/>
      <c r="EL165" s="23"/>
      <c r="EM165" s="20"/>
      <c r="EN165" s="23"/>
      <c r="EO165" s="20"/>
      <c r="EP165" s="23"/>
      <c r="EQ165" s="20"/>
      <c r="ER165" s="23"/>
      <c r="ES165" s="20"/>
      <c r="ET165" s="23"/>
      <c r="EU165" s="20"/>
      <c r="EV165" s="23"/>
      <c r="EW165" s="20"/>
      <c r="EX165" s="23"/>
      <c r="EY165" s="20"/>
      <c r="EZ165" s="23"/>
      <c r="FA165" s="20"/>
      <c r="FB165" s="23"/>
      <c r="FC165" s="20"/>
      <c r="FD165" s="23"/>
      <c r="FE165" s="20"/>
      <c r="FF165" s="23"/>
      <c r="FG165" s="20"/>
      <c r="FH165" s="23"/>
      <c r="FI165" s="20"/>
      <c r="FJ165" s="23"/>
      <c r="FK165" s="20"/>
      <c r="FL165" s="23"/>
      <c r="FM165" s="20"/>
      <c r="FN165" s="23"/>
      <c r="FO165" s="20"/>
      <c r="FP165" s="23"/>
      <c r="FQ165" s="20"/>
      <c r="FR165" s="23"/>
      <c r="FS165" s="20"/>
      <c r="FT165" s="23"/>
      <c r="FU165" s="20"/>
      <c r="FV165" s="23"/>
      <c r="FW165" s="20"/>
      <c r="FX165" s="23"/>
      <c r="FY165" s="20"/>
      <c r="FZ165" s="23"/>
      <c r="GA165" s="20"/>
      <c r="GB165" s="23"/>
      <c r="GC165" s="20"/>
      <c r="GD165" s="23"/>
      <c r="GE165" s="20"/>
      <c r="GF165" s="23"/>
      <c r="GG165" s="20"/>
      <c r="GH165" s="23"/>
      <c r="GI165" s="20"/>
      <c r="GJ165" s="23"/>
      <c r="GK165" s="20"/>
      <c r="GL165" s="23"/>
      <c r="GM165" s="20"/>
      <c r="GN165" s="23"/>
      <c r="GO165" s="20"/>
      <c r="GP165" s="23"/>
      <c r="GQ165" s="20"/>
      <c r="GR165" s="23"/>
      <c r="GS165" s="20"/>
      <c r="GT165" s="23"/>
      <c r="GU165" s="20"/>
      <c r="GV165" s="23"/>
      <c r="GW165" s="20"/>
      <c r="GX165" s="23"/>
      <c r="GY165" s="20"/>
      <c r="GZ165" s="23"/>
      <c r="HA165" s="20"/>
      <c r="HB165" s="23"/>
      <c r="HC165" s="20"/>
      <c r="HD165" s="23"/>
      <c r="HE165" s="20"/>
      <c r="HF165" s="23"/>
      <c r="HG165" s="20"/>
      <c r="HH165" s="23"/>
      <c r="HI165" s="20"/>
      <c r="HJ165" s="23"/>
      <c r="HK165" s="20"/>
      <c r="HL165" s="23"/>
      <c r="HM165" s="20"/>
      <c r="HN165" s="23"/>
      <c r="HO165" s="20"/>
      <c r="HP165" s="23"/>
      <c r="HQ165" s="20"/>
      <c r="HR165" s="23"/>
      <c r="HS165" s="20"/>
      <c r="HT165" s="23"/>
      <c r="HU165" s="20"/>
      <c r="HV165" s="23"/>
      <c r="HW165" s="20"/>
    </row>
    <row r="166" spans="1:231" ht="39" hidden="1" customHeight="1">
      <c r="A166" s="20"/>
      <c r="B166" s="23"/>
      <c r="C166" s="20"/>
      <c r="D166" s="23"/>
      <c r="E166" s="20"/>
      <c r="F166" s="20"/>
      <c r="G166" s="20"/>
      <c r="H166" s="20"/>
      <c r="I166" s="23"/>
      <c r="J166" s="20"/>
      <c r="K166" s="20"/>
      <c r="L166" s="23"/>
      <c r="M166" s="20"/>
      <c r="N166" s="23"/>
      <c r="O166" s="20"/>
      <c r="P166" s="23"/>
      <c r="Q166" s="20"/>
      <c r="R166" s="23"/>
      <c r="S166" s="20"/>
      <c r="T166" s="23"/>
      <c r="U166" s="20"/>
      <c r="V166" s="23"/>
      <c r="W166" s="20"/>
      <c r="X166" s="23"/>
      <c r="Y166" s="20"/>
      <c r="Z166" s="23"/>
      <c r="AA166" s="20"/>
      <c r="AB166" s="23"/>
      <c r="AC166" s="20"/>
      <c r="AD166" s="23"/>
      <c r="AE166" s="20"/>
      <c r="AF166" s="23"/>
      <c r="AG166" s="20"/>
      <c r="AH166" s="23"/>
      <c r="AI166" s="20"/>
      <c r="AJ166" s="23"/>
      <c r="AK166" s="20"/>
      <c r="AL166" s="23"/>
      <c r="AM166" s="20"/>
      <c r="AN166" s="23"/>
      <c r="AO166" s="20"/>
      <c r="AP166" s="23"/>
      <c r="AQ166" s="20"/>
      <c r="AR166" s="23"/>
      <c r="AS166" s="20"/>
      <c r="AT166" s="23"/>
      <c r="AU166" s="20"/>
      <c r="AV166" s="23"/>
      <c r="AW166" s="20"/>
      <c r="AX166" s="23"/>
      <c r="AY166" s="20"/>
      <c r="AZ166" s="23"/>
      <c r="BA166" s="20"/>
      <c r="BB166" s="23"/>
      <c r="BC166" s="20"/>
      <c r="BD166" s="23"/>
      <c r="BE166" s="20"/>
      <c r="BF166" s="23"/>
      <c r="BG166" s="20"/>
      <c r="BH166" s="23"/>
      <c r="BI166" s="20"/>
      <c r="BJ166" s="23"/>
      <c r="BK166" s="20"/>
      <c r="BL166" s="23"/>
      <c r="BM166" s="20"/>
      <c r="BN166" s="23"/>
      <c r="BO166" s="20"/>
      <c r="BP166" s="23"/>
      <c r="BQ166" s="20"/>
      <c r="BR166" s="23"/>
      <c r="BS166" s="20"/>
      <c r="BT166" s="23"/>
      <c r="BU166" s="20"/>
      <c r="BV166" s="23"/>
      <c r="BW166" s="20"/>
      <c r="BX166" s="23"/>
      <c r="BY166" s="20"/>
      <c r="BZ166" s="23"/>
      <c r="CA166" s="20"/>
      <c r="CB166" s="23"/>
      <c r="CC166" s="20"/>
      <c r="CD166" s="23"/>
      <c r="CE166" s="20"/>
      <c r="CF166" s="23"/>
      <c r="CG166" s="20"/>
      <c r="CH166" s="23"/>
      <c r="CI166" s="20"/>
      <c r="CJ166" s="23"/>
      <c r="CK166" s="20"/>
      <c r="CL166" s="23"/>
      <c r="CM166" s="20"/>
      <c r="CN166" s="23"/>
      <c r="CO166" s="20"/>
      <c r="CP166" s="23"/>
      <c r="CQ166" s="20"/>
      <c r="CR166" s="23"/>
      <c r="CS166" s="20"/>
      <c r="CT166" s="23"/>
      <c r="CU166" s="20"/>
      <c r="CV166" s="23"/>
      <c r="CW166" s="20"/>
      <c r="CX166" s="23"/>
      <c r="CY166" s="20"/>
      <c r="CZ166" s="23"/>
      <c r="DA166" s="20"/>
      <c r="DB166" s="23"/>
      <c r="DC166" s="20"/>
      <c r="DD166" s="23"/>
      <c r="DE166" s="20"/>
      <c r="DF166" s="23"/>
      <c r="DG166" s="20"/>
      <c r="DH166" s="23"/>
      <c r="DI166" s="20"/>
      <c r="DJ166" s="23"/>
      <c r="DK166" s="20"/>
      <c r="DL166" s="23"/>
      <c r="DM166" s="20"/>
      <c r="DN166" s="23"/>
      <c r="DO166" s="20"/>
      <c r="DP166" s="23"/>
      <c r="DQ166" s="20"/>
      <c r="DR166" s="23"/>
      <c r="DS166" s="20"/>
      <c r="DT166" s="23"/>
      <c r="DU166" s="20"/>
      <c r="DV166" s="23"/>
      <c r="DW166" s="20"/>
      <c r="DX166" s="23"/>
      <c r="DY166" s="20"/>
      <c r="DZ166" s="23"/>
      <c r="EA166" s="20"/>
      <c r="EB166" s="23"/>
      <c r="EC166" s="20"/>
      <c r="ED166" s="23"/>
      <c r="EE166" s="20"/>
      <c r="EF166" s="23"/>
      <c r="EG166" s="20"/>
      <c r="EH166" s="23"/>
      <c r="EI166" s="20"/>
      <c r="EJ166" s="23"/>
      <c r="EK166" s="20"/>
      <c r="EL166" s="23"/>
      <c r="EM166" s="20"/>
      <c r="EN166" s="23"/>
      <c r="EO166" s="20"/>
      <c r="EP166" s="23"/>
      <c r="EQ166" s="20"/>
      <c r="ER166" s="23"/>
      <c r="ES166" s="20"/>
      <c r="ET166" s="23"/>
      <c r="EU166" s="20"/>
      <c r="EV166" s="23"/>
      <c r="EW166" s="20"/>
      <c r="EX166" s="23"/>
      <c r="EY166" s="20"/>
      <c r="EZ166" s="23"/>
      <c r="FA166" s="20"/>
      <c r="FB166" s="23"/>
      <c r="FC166" s="20"/>
      <c r="FD166" s="23"/>
      <c r="FE166" s="20"/>
      <c r="FF166" s="23"/>
      <c r="FG166" s="20"/>
      <c r="FH166" s="23"/>
      <c r="FI166" s="20"/>
      <c r="FJ166" s="23"/>
      <c r="FK166" s="20"/>
      <c r="FL166" s="23"/>
      <c r="FM166" s="20"/>
      <c r="FN166" s="23"/>
      <c r="FO166" s="20"/>
      <c r="FP166" s="23"/>
      <c r="FQ166" s="20"/>
      <c r="FR166" s="23"/>
      <c r="FS166" s="20"/>
      <c r="FT166" s="23"/>
      <c r="FU166" s="20"/>
      <c r="FV166" s="23"/>
      <c r="FW166" s="20"/>
      <c r="FX166" s="23"/>
      <c r="FY166" s="20"/>
      <c r="FZ166" s="23"/>
      <c r="GA166" s="20"/>
      <c r="GB166" s="23"/>
      <c r="GC166" s="20"/>
      <c r="GD166" s="23"/>
      <c r="GE166" s="20"/>
      <c r="GF166" s="23"/>
      <c r="GG166" s="20"/>
      <c r="GH166" s="23"/>
      <c r="GI166" s="20"/>
      <c r="GJ166" s="23"/>
      <c r="GK166" s="20"/>
      <c r="GL166" s="23"/>
      <c r="GM166" s="20"/>
      <c r="GN166" s="23"/>
      <c r="GO166" s="20"/>
      <c r="GP166" s="23"/>
      <c r="GQ166" s="20"/>
      <c r="GR166" s="23"/>
      <c r="GS166" s="20"/>
      <c r="GT166" s="23"/>
      <c r="GU166" s="20"/>
      <c r="GV166" s="23"/>
      <c r="GW166" s="20"/>
      <c r="GX166" s="23"/>
      <c r="GY166" s="20"/>
      <c r="GZ166" s="23"/>
      <c r="HA166" s="20"/>
      <c r="HB166" s="23"/>
      <c r="HC166" s="20"/>
      <c r="HD166" s="23"/>
      <c r="HE166" s="20"/>
      <c r="HF166" s="23"/>
      <c r="HG166" s="20"/>
      <c r="HH166" s="23"/>
      <c r="HI166" s="20"/>
      <c r="HJ166" s="23"/>
      <c r="HK166" s="20"/>
      <c r="HL166" s="23"/>
      <c r="HM166" s="20"/>
      <c r="HN166" s="23"/>
      <c r="HO166" s="20"/>
      <c r="HP166" s="23"/>
      <c r="HQ166" s="20"/>
      <c r="HR166" s="23"/>
      <c r="HS166" s="20"/>
      <c r="HT166" s="23"/>
      <c r="HU166" s="20"/>
      <c r="HV166" s="23"/>
      <c r="HW166" s="20"/>
    </row>
    <row r="167" spans="1:231">
      <c r="A167" s="1"/>
      <c r="E167" s="20"/>
      <c r="F167" s="20"/>
      <c r="G167" s="20"/>
      <c r="H167" s="20"/>
      <c r="I167" s="23"/>
    </row>
    <row r="168" spans="1:231" s="40" customFormat="1">
      <c r="E168" s="1"/>
      <c r="F168" s="1"/>
      <c r="G168" s="1"/>
      <c r="H168" s="1"/>
      <c r="I168" s="1"/>
    </row>
    <row r="169" spans="1:231" ht="22.5" customHeight="1">
      <c r="A169" s="1"/>
      <c r="E169" s="40"/>
      <c r="F169" s="40"/>
      <c r="G169" s="40"/>
      <c r="H169" s="40"/>
      <c r="I169" s="40"/>
    </row>
    <row r="170" spans="1:231" ht="63" customHeight="1">
      <c r="A170" s="1"/>
    </row>
    <row r="171" spans="1:231" ht="42.75" customHeight="1">
      <c r="A171" s="1"/>
    </row>
    <row r="172" spans="1:231" s="41" customFormat="1" ht="19.5" customHeight="1">
      <c r="E172" s="1"/>
      <c r="F172" s="1"/>
      <c r="G172" s="1"/>
      <c r="H172" s="1"/>
      <c r="I172" s="1"/>
    </row>
    <row r="173" spans="1:231" s="41" customFormat="1" ht="16.5" customHeight="1"/>
    <row r="174" spans="1:231" s="41" customFormat="1" ht="16.5" customHeight="1"/>
    <row r="175" spans="1:231" s="41" customFormat="1" ht="16.5" customHeight="1"/>
    <row r="176" spans="1:231" s="41" customFormat="1" ht="16.5" customHeight="1">
      <c r="A176" s="42"/>
      <c r="C176" s="42"/>
    </row>
    <row r="177" spans="1:9" s="41" customFormat="1" ht="16.5" customHeight="1"/>
    <row r="178" spans="1:9" s="41" customFormat="1" ht="16.5" customHeight="1"/>
    <row r="179" spans="1:9" s="41" customFormat="1" ht="16.5" customHeight="1"/>
    <row r="180" spans="1:9" s="41" customFormat="1" ht="16.5" customHeight="1"/>
    <row r="181" spans="1:9" s="41" customFormat="1" ht="22.5" customHeight="1">
      <c r="A181" s="43"/>
    </row>
    <row r="182" spans="1:9" s="41" customFormat="1" ht="26.25" customHeight="1">
      <c r="A182" s="43"/>
    </row>
    <row r="183" spans="1:9" s="41" customFormat="1" ht="7.5" customHeight="1"/>
    <row r="184" spans="1:9" s="41" customFormat="1"/>
    <row r="185" spans="1:9" s="41" customFormat="1"/>
    <row r="186" spans="1:9" s="41" customFormat="1"/>
    <row r="187" spans="1:9" s="43" customFormat="1">
      <c r="E187" s="41"/>
      <c r="F187" s="41"/>
      <c r="G187" s="41"/>
      <c r="H187" s="41"/>
      <c r="I187" s="41"/>
    </row>
    <row r="188" spans="1:9" s="32" customFormat="1">
      <c r="E188" s="43"/>
      <c r="F188" s="43"/>
      <c r="G188" s="43"/>
      <c r="H188" s="43"/>
      <c r="I188" s="43"/>
    </row>
    <row r="189" spans="1:9" s="32" customFormat="1"/>
    <row r="190" spans="1:9" s="32" customFormat="1" ht="34.5" customHeight="1"/>
    <row r="191" spans="1:9" s="32" customFormat="1"/>
    <row r="192" spans="1:9" s="32" customFormat="1" ht="16.5" customHeight="1"/>
    <row r="193" spans="1:231" ht="16.5" customHeight="1">
      <c r="A193" s="1"/>
      <c r="E193" s="32"/>
      <c r="F193" s="32"/>
      <c r="G193" s="32"/>
      <c r="H193" s="32"/>
      <c r="I193" s="32"/>
    </row>
    <row r="194" spans="1:231" ht="16.5" customHeight="1">
      <c r="A194" s="1"/>
    </row>
    <row r="195" spans="1:231" ht="16.5" customHeight="1">
      <c r="A195" s="1"/>
    </row>
    <row r="196" spans="1:231" ht="16.5" customHeight="1">
      <c r="A196" s="1"/>
    </row>
    <row r="197" spans="1:231" ht="16.5" customHeight="1">
      <c r="A197" s="1"/>
    </row>
    <row r="198" spans="1:231" ht="16.5" customHeight="1">
      <c r="A198" s="1"/>
    </row>
    <row r="199" spans="1:231" ht="16.5" customHeight="1">
      <c r="A199" s="1"/>
    </row>
    <row r="200" spans="1:231" ht="16.5" customHeight="1">
      <c r="A200" s="1"/>
    </row>
    <row r="201" spans="1:231">
      <c r="A201" s="1"/>
    </row>
    <row r="202" spans="1:231">
      <c r="A202" s="20"/>
      <c r="B202" s="23"/>
      <c r="C202" s="20"/>
      <c r="D202" s="23"/>
      <c r="J202" s="20"/>
      <c r="K202" s="20"/>
      <c r="L202" s="23"/>
      <c r="M202" s="20"/>
      <c r="N202" s="23"/>
      <c r="O202" s="20"/>
      <c r="P202" s="23"/>
      <c r="Q202" s="20"/>
      <c r="R202" s="23"/>
      <c r="S202" s="20"/>
      <c r="T202" s="23"/>
      <c r="U202" s="20"/>
      <c r="V202" s="23"/>
      <c r="W202" s="20"/>
      <c r="X202" s="23"/>
      <c r="Y202" s="20"/>
      <c r="Z202" s="23"/>
      <c r="AA202" s="20"/>
      <c r="AB202" s="23"/>
      <c r="AC202" s="20"/>
      <c r="AD202" s="23"/>
      <c r="AE202" s="20"/>
      <c r="AF202" s="23"/>
      <c r="AG202" s="20"/>
      <c r="AH202" s="23"/>
      <c r="AI202" s="20"/>
      <c r="AJ202" s="23"/>
      <c r="AK202" s="20"/>
      <c r="AL202" s="23"/>
      <c r="AM202" s="20"/>
      <c r="AN202" s="23"/>
      <c r="AO202" s="20"/>
      <c r="AP202" s="23"/>
      <c r="AQ202" s="20"/>
      <c r="AR202" s="23"/>
      <c r="AS202" s="20"/>
      <c r="AT202" s="23"/>
      <c r="AU202" s="20"/>
      <c r="AV202" s="23"/>
      <c r="AW202" s="20"/>
      <c r="AX202" s="23"/>
      <c r="AY202" s="20"/>
      <c r="AZ202" s="23"/>
      <c r="BA202" s="20"/>
      <c r="BB202" s="23"/>
      <c r="BC202" s="20"/>
      <c r="BD202" s="23"/>
      <c r="BE202" s="20"/>
      <c r="BF202" s="23"/>
      <c r="BG202" s="20"/>
      <c r="BH202" s="23"/>
      <c r="BI202" s="20"/>
      <c r="BJ202" s="23"/>
      <c r="BK202" s="20"/>
      <c r="BL202" s="23"/>
      <c r="BM202" s="20"/>
      <c r="BN202" s="23"/>
      <c r="BO202" s="20"/>
      <c r="BP202" s="23"/>
      <c r="BQ202" s="20"/>
      <c r="BR202" s="23"/>
      <c r="BS202" s="20"/>
      <c r="BT202" s="23"/>
      <c r="BU202" s="20"/>
      <c r="BV202" s="23"/>
      <c r="BW202" s="20"/>
      <c r="BX202" s="23"/>
      <c r="BY202" s="20"/>
      <c r="BZ202" s="23"/>
      <c r="CA202" s="20"/>
      <c r="CB202" s="23"/>
      <c r="CC202" s="20"/>
      <c r="CD202" s="23"/>
      <c r="CE202" s="20"/>
      <c r="CF202" s="23"/>
      <c r="CG202" s="20"/>
      <c r="CH202" s="23"/>
      <c r="CI202" s="20"/>
      <c r="CJ202" s="23"/>
      <c r="CK202" s="20"/>
      <c r="CL202" s="23"/>
      <c r="CM202" s="20"/>
      <c r="CN202" s="23"/>
      <c r="CO202" s="20"/>
      <c r="CP202" s="23"/>
      <c r="CQ202" s="20"/>
      <c r="CR202" s="23"/>
      <c r="CS202" s="20"/>
      <c r="CT202" s="23"/>
      <c r="CU202" s="20"/>
      <c r="CV202" s="23"/>
      <c r="CW202" s="20"/>
      <c r="CX202" s="23"/>
      <c r="CY202" s="20"/>
      <c r="CZ202" s="23"/>
      <c r="DA202" s="20"/>
      <c r="DB202" s="23"/>
      <c r="DC202" s="20"/>
      <c r="DD202" s="23"/>
      <c r="DE202" s="20"/>
      <c r="DF202" s="23"/>
      <c r="DG202" s="20"/>
      <c r="DH202" s="23"/>
      <c r="DI202" s="20"/>
      <c r="DJ202" s="23"/>
      <c r="DK202" s="20"/>
      <c r="DL202" s="23"/>
      <c r="DM202" s="20"/>
      <c r="DN202" s="23"/>
      <c r="DO202" s="20"/>
      <c r="DP202" s="23"/>
      <c r="DQ202" s="20"/>
      <c r="DR202" s="23"/>
      <c r="DS202" s="20"/>
      <c r="DT202" s="23"/>
      <c r="DU202" s="20"/>
      <c r="DV202" s="23"/>
      <c r="DW202" s="20"/>
      <c r="DX202" s="23"/>
      <c r="DY202" s="20"/>
      <c r="DZ202" s="23"/>
      <c r="EA202" s="20"/>
      <c r="EB202" s="23"/>
      <c r="EC202" s="20"/>
      <c r="ED202" s="23"/>
      <c r="EE202" s="20"/>
      <c r="EF202" s="23"/>
      <c r="EG202" s="20"/>
      <c r="EH202" s="23"/>
      <c r="EI202" s="20"/>
      <c r="EJ202" s="23"/>
      <c r="EK202" s="20"/>
      <c r="EL202" s="23"/>
      <c r="EM202" s="20"/>
      <c r="EN202" s="23"/>
      <c r="EO202" s="20"/>
      <c r="EP202" s="23"/>
      <c r="EQ202" s="20"/>
      <c r="ER202" s="23"/>
      <c r="ES202" s="20"/>
      <c r="ET202" s="23"/>
      <c r="EU202" s="20"/>
      <c r="EV202" s="23"/>
      <c r="EW202" s="20"/>
      <c r="EX202" s="23"/>
      <c r="EY202" s="20"/>
      <c r="EZ202" s="23"/>
      <c r="FA202" s="20"/>
      <c r="FB202" s="23"/>
      <c r="FC202" s="20"/>
      <c r="FD202" s="23"/>
      <c r="FE202" s="20"/>
      <c r="FF202" s="23"/>
      <c r="FG202" s="20"/>
      <c r="FH202" s="23"/>
      <c r="FI202" s="20"/>
      <c r="FJ202" s="23"/>
      <c r="FK202" s="20"/>
      <c r="FL202" s="23"/>
      <c r="FM202" s="20"/>
      <c r="FN202" s="23"/>
      <c r="FO202" s="20"/>
      <c r="FP202" s="23"/>
      <c r="FQ202" s="20"/>
      <c r="FR202" s="23"/>
      <c r="FS202" s="20"/>
      <c r="FT202" s="23"/>
      <c r="FU202" s="20"/>
      <c r="FV202" s="23"/>
      <c r="FW202" s="20"/>
      <c r="FX202" s="23"/>
      <c r="FY202" s="20"/>
      <c r="FZ202" s="23"/>
      <c r="GA202" s="20"/>
      <c r="GB202" s="23"/>
      <c r="GC202" s="20"/>
      <c r="GD202" s="23"/>
      <c r="GE202" s="20"/>
      <c r="GF202" s="23"/>
      <c r="GG202" s="20"/>
      <c r="GH202" s="23"/>
      <c r="GI202" s="20"/>
      <c r="GJ202" s="23"/>
      <c r="GK202" s="20"/>
      <c r="GL202" s="23"/>
      <c r="GM202" s="20"/>
      <c r="GN202" s="23"/>
      <c r="GO202" s="20"/>
      <c r="GP202" s="23"/>
      <c r="GQ202" s="20"/>
      <c r="GR202" s="23"/>
      <c r="GS202" s="20"/>
      <c r="GT202" s="23"/>
      <c r="GU202" s="20"/>
      <c r="GV202" s="23"/>
      <c r="GW202" s="20"/>
      <c r="GX202" s="23"/>
      <c r="GY202" s="20"/>
      <c r="GZ202" s="23"/>
      <c r="HA202" s="20"/>
      <c r="HB202" s="23"/>
      <c r="HC202" s="20"/>
      <c r="HD202" s="23"/>
      <c r="HE202" s="20"/>
      <c r="HF202" s="23"/>
      <c r="HG202" s="20"/>
      <c r="HH202" s="23"/>
      <c r="HI202" s="20"/>
      <c r="HJ202" s="23"/>
      <c r="HK202" s="20"/>
      <c r="HL202" s="23"/>
      <c r="HM202" s="20"/>
      <c r="HN202" s="23"/>
      <c r="HO202" s="20"/>
      <c r="HP202" s="23"/>
      <c r="HQ202" s="20"/>
      <c r="HR202" s="23"/>
      <c r="HS202" s="20"/>
      <c r="HT202" s="23"/>
      <c r="HU202" s="20"/>
      <c r="HV202" s="23"/>
      <c r="HW202" s="20"/>
    </row>
    <row r="203" spans="1:231" ht="39" customHeight="1">
      <c r="A203" s="20"/>
      <c r="B203" s="23"/>
      <c r="C203" s="20"/>
      <c r="D203" s="23"/>
      <c r="E203" s="20"/>
      <c r="F203" s="20"/>
      <c r="G203" s="20"/>
      <c r="H203" s="20"/>
      <c r="I203" s="23"/>
      <c r="J203" s="20"/>
      <c r="K203" s="20"/>
      <c r="L203" s="23"/>
      <c r="M203" s="20"/>
      <c r="N203" s="23"/>
      <c r="O203" s="20"/>
      <c r="P203" s="23"/>
      <c r="Q203" s="20"/>
      <c r="R203" s="23"/>
      <c r="S203" s="20"/>
      <c r="T203" s="23"/>
      <c r="U203" s="20"/>
      <c r="V203" s="23"/>
      <c r="W203" s="20"/>
      <c r="X203" s="23"/>
      <c r="Y203" s="20"/>
      <c r="Z203" s="23"/>
      <c r="AA203" s="20"/>
      <c r="AB203" s="23"/>
      <c r="AC203" s="20"/>
      <c r="AD203" s="23"/>
      <c r="AE203" s="20"/>
      <c r="AF203" s="23"/>
      <c r="AG203" s="20"/>
      <c r="AH203" s="23"/>
      <c r="AI203" s="20"/>
      <c r="AJ203" s="23"/>
      <c r="AK203" s="20"/>
      <c r="AL203" s="23"/>
      <c r="AM203" s="20"/>
      <c r="AN203" s="23"/>
      <c r="AO203" s="20"/>
      <c r="AP203" s="23"/>
      <c r="AQ203" s="20"/>
      <c r="AR203" s="23"/>
      <c r="AS203" s="20"/>
      <c r="AT203" s="23"/>
      <c r="AU203" s="20"/>
      <c r="AV203" s="23"/>
      <c r="AW203" s="20"/>
      <c r="AX203" s="23"/>
      <c r="AY203" s="20"/>
      <c r="AZ203" s="23"/>
      <c r="BA203" s="20"/>
      <c r="BB203" s="23"/>
      <c r="BC203" s="20"/>
      <c r="BD203" s="23"/>
      <c r="BE203" s="20"/>
      <c r="BF203" s="23"/>
      <c r="BG203" s="20"/>
      <c r="BH203" s="23"/>
      <c r="BI203" s="20"/>
      <c r="BJ203" s="23"/>
      <c r="BK203" s="20"/>
      <c r="BL203" s="23"/>
      <c r="BM203" s="20"/>
      <c r="BN203" s="23"/>
      <c r="BO203" s="20"/>
      <c r="BP203" s="23"/>
      <c r="BQ203" s="20"/>
      <c r="BR203" s="23"/>
      <c r="BS203" s="20"/>
      <c r="BT203" s="23"/>
      <c r="BU203" s="20"/>
      <c r="BV203" s="23"/>
      <c r="BW203" s="20"/>
      <c r="BX203" s="23"/>
      <c r="BY203" s="20"/>
      <c r="BZ203" s="23"/>
      <c r="CA203" s="20"/>
      <c r="CB203" s="23"/>
      <c r="CC203" s="20"/>
      <c r="CD203" s="23"/>
      <c r="CE203" s="20"/>
      <c r="CF203" s="23"/>
      <c r="CG203" s="20"/>
      <c r="CH203" s="23"/>
      <c r="CI203" s="20"/>
      <c r="CJ203" s="23"/>
      <c r="CK203" s="20"/>
      <c r="CL203" s="23"/>
      <c r="CM203" s="20"/>
      <c r="CN203" s="23"/>
      <c r="CO203" s="20"/>
      <c r="CP203" s="23"/>
      <c r="CQ203" s="20"/>
      <c r="CR203" s="23"/>
      <c r="CS203" s="20"/>
      <c r="CT203" s="23"/>
      <c r="CU203" s="20"/>
      <c r="CV203" s="23"/>
      <c r="CW203" s="20"/>
      <c r="CX203" s="23"/>
      <c r="CY203" s="20"/>
      <c r="CZ203" s="23"/>
      <c r="DA203" s="20"/>
      <c r="DB203" s="23"/>
      <c r="DC203" s="20"/>
      <c r="DD203" s="23"/>
      <c r="DE203" s="20"/>
      <c r="DF203" s="23"/>
      <c r="DG203" s="20"/>
      <c r="DH203" s="23"/>
      <c r="DI203" s="20"/>
      <c r="DJ203" s="23"/>
      <c r="DK203" s="20"/>
      <c r="DL203" s="23"/>
      <c r="DM203" s="20"/>
      <c r="DN203" s="23"/>
      <c r="DO203" s="20"/>
      <c r="DP203" s="23"/>
      <c r="DQ203" s="20"/>
      <c r="DR203" s="23"/>
      <c r="DS203" s="20"/>
      <c r="DT203" s="23"/>
      <c r="DU203" s="20"/>
      <c r="DV203" s="23"/>
      <c r="DW203" s="20"/>
      <c r="DX203" s="23"/>
      <c r="DY203" s="20"/>
      <c r="DZ203" s="23"/>
      <c r="EA203" s="20"/>
      <c r="EB203" s="23"/>
      <c r="EC203" s="20"/>
      <c r="ED203" s="23"/>
      <c r="EE203" s="20"/>
      <c r="EF203" s="23"/>
      <c r="EG203" s="20"/>
      <c r="EH203" s="23"/>
      <c r="EI203" s="20"/>
      <c r="EJ203" s="23"/>
      <c r="EK203" s="20"/>
      <c r="EL203" s="23"/>
      <c r="EM203" s="20"/>
      <c r="EN203" s="23"/>
      <c r="EO203" s="20"/>
      <c r="EP203" s="23"/>
      <c r="EQ203" s="20"/>
      <c r="ER203" s="23"/>
      <c r="ES203" s="20"/>
      <c r="ET203" s="23"/>
      <c r="EU203" s="20"/>
      <c r="EV203" s="23"/>
      <c r="EW203" s="20"/>
      <c r="EX203" s="23"/>
      <c r="EY203" s="20"/>
      <c r="EZ203" s="23"/>
      <c r="FA203" s="20"/>
      <c r="FB203" s="23"/>
      <c r="FC203" s="20"/>
      <c r="FD203" s="23"/>
      <c r="FE203" s="20"/>
      <c r="FF203" s="23"/>
      <c r="FG203" s="20"/>
      <c r="FH203" s="23"/>
      <c r="FI203" s="20"/>
      <c r="FJ203" s="23"/>
      <c r="FK203" s="20"/>
      <c r="FL203" s="23"/>
      <c r="FM203" s="20"/>
      <c r="FN203" s="23"/>
      <c r="FO203" s="20"/>
      <c r="FP203" s="23"/>
      <c r="FQ203" s="20"/>
      <c r="FR203" s="23"/>
      <c r="FS203" s="20"/>
      <c r="FT203" s="23"/>
      <c r="FU203" s="20"/>
      <c r="FV203" s="23"/>
      <c r="FW203" s="20"/>
      <c r="FX203" s="23"/>
      <c r="FY203" s="20"/>
      <c r="FZ203" s="23"/>
      <c r="GA203" s="20"/>
      <c r="GB203" s="23"/>
      <c r="GC203" s="20"/>
      <c r="GD203" s="23"/>
      <c r="GE203" s="20"/>
      <c r="GF203" s="23"/>
      <c r="GG203" s="20"/>
      <c r="GH203" s="23"/>
      <c r="GI203" s="20"/>
      <c r="GJ203" s="23"/>
      <c r="GK203" s="20"/>
      <c r="GL203" s="23"/>
      <c r="GM203" s="20"/>
      <c r="GN203" s="23"/>
      <c r="GO203" s="20"/>
      <c r="GP203" s="23"/>
      <c r="GQ203" s="20"/>
      <c r="GR203" s="23"/>
      <c r="GS203" s="20"/>
      <c r="GT203" s="23"/>
      <c r="GU203" s="20"/>
      <c r="GV203" s="23"/>
      <c r="GW203" s="20"/>
      <c r="GX203" s="23"/>
      <c r="GY203" s="20"/>
      <c r="GZ203" s="23"/>
      <c r="HA203" s="20"/>
      <c r="HB203" s="23"/>
      <c r="HC203" s="20"/>
      <c r="HD203" s="23"/>
      <c r="HE203" s="20"/>
      <c r="HF203" s="23"/>
      <c r="HG203" s="20"/>
      <c r="HH203" s="23"/>
      <c r="HI203" s="20"/>
      <c r="HJ203" s="23"/>
      <c r="HK203" s="20"/>
      <c r="HL203" s="23"/>
      <c r="HM203" s="20"/>
      <c r="HN203" s="23"/>
      <c r="HO203" s="20"/>
      <c r="HP203" s="23"/>
      <c r="HQ203" s="20"/>
      <c r="HR203" s="23"/>
      <c r="HS203" s="20"/>
      <c r="HT203" s="23"/>
      <c r="HU203" s="20"/>
      <c r="HV203" s="23"/>
      <c r="HW203" s="20"/>
    </row>
    <row r="204" spans="1:231" s="32" customFormat="1">
      <c r="E204" s="20"/>
      <c r="F204" s="20"/>
      <c r="G204" s="20"/>
      <c r="H204" s="20"/>
      <c r="I204" s="23"/>
    </row>
    <row r="205" spans="1:231" ht="16.5" customHeight="1">
      <c r="A205" s="1"/>
      <c r="E205" s="32"/>
      <c r="F205" s="32"/>
      <c r="G205" s="32"/>
      <c r="H205" s="32"/>
      <c r="I205" s="32"/>
    </row>
    <row r="206" spans="1:231" ht="16.5" customHeight="1">
      <c r="A206" s="1"/>
    </row>
    <row r="207" spans="1:231" ht="16.5" customHeight="1">
      <c r="A207" s="1"/>
    </row>
    <row r="208" spans="1:231" ht="16.5" customHeight="1">
      <c r="A208" s="1"/>
    </row>
    <row r="209" spans="1:231" ht="16.5" customHeight="1">
      <c r="A209" s="1"/>
    </row>
    <row r="210" spans="1:231" ht="16.5" customHeight="1">
      <c r="A210" s="1"/>
    </row>
    <row r="211" spans="1:231" ht="16.5" customHeight="1">
      <c r="A211" s="1"/>
    </row>
    <row r="212" spans="1:231" ht="16.5" customHeight="1">
      <c r="A212" s="1"/>
    </row>
    <row r="213" spans="1:231" s="32" customFormat="1">
      <c r="E213" s="1"/>
      <c r="F213" s="1"/>
      <c r="G213" s="1"/>
      <c r="H213" s="1"/>
      <c r="I213" s="1"/>
    </row>
    <row r="214" spans="1:231">
      <c r="A214" s="20"/>
      <c r="B214" s="23"/>
      <c r="C214" s="20"/>
      <c r="D214" s="23"/>
      <c r="E214" s="32"/>
      <c r="F214" s="32"/>
      <c r="G214" s="32"/>
      <c r="H214" s="32"/>
      <c r="I214" s="32"/>
      <c r="J214" s="20"/>
      <c r="K214" s="20"/>
      <c r="L214" s="23"/>
      <c r="M214" s="20"/>
      <c r="N214" s="23"/>
      <c r="O214" s="20"/>
      <c r="P214" s="23"/>
      <c r="Q214" s="20"/>
      <c r="R214" s="23"/>
      <c r="S214" s="20"/>
      <c r="T214" s="23"/>
      <c r="U214" s="20"/>
      <c r="V214" s="23"/>
      <c r="W214" s="20"/>
      <c r="X214" s="23"/>
      <c r="Y214" s="20"/>
      <c r="Z214" s="23"/>
      <c r="AA214" s="20"/>
      <c r="AB214" s="23"/>
      <c r="AC214" s="20"/>
      <c r="AD214" s="23"/>
      <c r="AE214" s="20"/>
      <c r="AF214" s="23"/>
      <c r="AG214" s="20"/>
      <c r="AH214" s="23"/>
      <c r="AI214" s="20"/>
      <c r="AJ214" s="23"/>
      <c r="AK214" s="20"/>
      <c r="AL214" s="23"/>
      <c r="AM214" s="20"/>
      <c r="AN214" s="23"/>
      <c r="AO214" s="20"/>
      <c r="AP214" s="23"/>
      <c r="AQ214" s="20"/>
      <c r="AR214" s="23"/>
      <c r="AS214" s="20"/>
      <c r="AT214" s="23"/>
      <c r="AU214" s="20"/>
      <c r="AV214" s="23"/>
      <c r="AW214" s="20"/>
      <c r="AX214" s="23"/>
      <c r="AY214" s="20"/>
      <c r="AZ214" s="23"/>
      <c r="BA214" s="20"/>
      <c r="BB214" s="23"/>
      <c r="BC214" s="20"/>
      <c r="BD214" s="23"/>
      <c r="BE214" s="20"/>
      <c r="BF214" s="23"/>
      <c r="BG214" s="20"/>
      <c r="BH214" s="23"/>
      <c r="BI214" s="20"/>
      <c r="BJ214" s="23"/>
      <c r="BK214" s="20"/>
      <c r="BL214" s="23"/>
      <c r="BM214" s="20"/>
      <c r="BN214" s="23"/>
      <c r="BO214" s="20"/>
      <c r="BP214" s="23"/>
      <c r="BQ214" s="20"/>
      <c r="BR214" s="23"/>
      <c r="BS214" s="20"/>
      <c r="BT214" s="23"/>
      <c r="BU214" s="20"/>
      <c r="BV214" s="23"/>
      <c r="BW214" s="20"/>
      <c r="BX214" s="23"/>
      <c r="BY214" s="20"/>
      <c r="BZ214" s="23"/>
      <c r="CA214" s="20"/>
      <c r="CB214" s="23"/>
      <c r="CC214" s="20"/>
      <c r="CD214" s="23"/>
      <c r="CE214" s="20"/>
      <c r="CF214" s="23"/>
      <c r="CG214" s="20"/>
      <c r="CH214" s="23"/>
      <c r="CI214" s="20"/>
      <c r="CJ214" s="23"/>
      <c r="CK214" s="20"/>
      <c r="CL214" s="23"/>
      <c r="CM214" s="20"/>
      <c r="CN214" s="23"/>
      <c r="CO214" s="20"/>
      <c r="CP214" s="23"/>
      <c r="CQ214" s="20"/>
      <c r="CR214" s="23"/>
      <c r="CS214" s="20"/>
      <c r="CT214" s="23"/>
      <c r="CU214" s="20"/>
      <c r="CV214" s="23"/>
      <c r="CW214" s="20"/>
      <c r="CX214" s="23"/>
      <c r="CY214" s="20"/>
      <c r="CZ214" s="23"/>
      <c r="DA214" s="20"/>
      <c r="DB214" s="23"/>
      <c r="DC214" s="20"/>
      <c r="DD214" s="23"/>
      <c r="DE214" s="20"/>
      <c r="DF214" s="23"/>
      <c r="DG214" s="20"/>
      <c r="DH214" s="23"/>
      <c r="DI214" s="20"/>
      <c r="DJ214" s="23"/>
      <c r="DK214" s="20"/>
      <c r="DL214" s="23"/>
      <c r="DM214" s="20"/>
      <c r="DN214" s="23"/>
      <c r="DO214" s="20"/>
      <c r="DP214" s="23"/>
      <c r="DQ214" s="20"/>
      <c r="DR214" s="23"/>
      <c r="DS214" s="20"/>
      <c r="DT214" s="23"/>
      <c r="DU214" s="20"/>
      <c r="DV214" s="23"/>
      <c r="DW214" s="20"/>
      <c r="DX214" s="23"/>
      <c r="DY214" s="20"/>
      <c r="DZ214" s="23"/>
      <c r="EA214" s="20"/>
      <c r="EB214" s="23"/>
      <c r="EC214" s="20"/>
      <c r="ED214" s="23"/>
      <c r="EE214" s="20"/>
      <c r="EF214" s="23"/>
      <c r="EG214" s="20"/>
      <c r="EH214" s="23"/>
      <c r="EI214" s="20"/>
      <c r="EJ214" s="23"/>
      <c r="EK214" s="20"/>
      <c r="EL214" s="23"/>
      <c r="EM214" s="20"/>
      <c r="EN214" s="23"/>
      <c r="EO214" s="20"/>
      <c r="EP214" s="23"/>
      <c r="EQ214" s="20"/>
      <c r="ER214" s="23"/>
      <c r="ES214" s="20"/>
      <c r="ET214" s="23"/>
      <c r="EU214" s="20"/>
      <c r="EV214" s="23"/>
      <c r="EW214" s="20"/>
      <c r="EX214" s="23"/>
      <c r="EY214" s="20"/>
      <c r="EZ214" s="23"/>
      <c r="FA214" s="20"/>
      <c r="FB214" s="23"/>
      <c r="FC214" s="20"/>
      <c r="FD214" s="23"/>
      <c r="FE214" s="20"/>
      <c r="FF214" s="23"/>
      <c r="FG214" s="20"/>
      <c r="FH214" s="23"/>
      <c r="FI214" s="20"/>
      <c r="FJ214" s="23"/>
      <c r="FK214" s="20"/>
      <c r="FL214" s="23"/>
      <c r="FM214" s="20"/>
      <c r="FN214" s="23"/>
      <c r="FO214" s="20"/>
      <c r="FP214" s="23"/>
      <c r="FQ214" s="20"/>
      <c r="FR214" s="23"/>
      <c r="FS214" s="20"/>
      <c r="FT214" s="23"/>
      <c r="FU214" s="20"/>
      <c r="FV214" s="23"/>
      <c r="FW214" s="20"/>
      <c r="FX214" s="23"/>
      <c r="FY214" s="20"/>
      <c r="FZ214" s="23"/>
      <c r="GA214" s="20"/>
      <c r="GB214" s="23"/>
      <c r="GC214" s="20"/>
      <c r="GD214" s="23"/>
      <c r="GE214" s="20"/>
      <c r="GF214" s="23"/>
      <c r="GG214" s="20"/>
      <c r="GH214" s="23"/>
      <c r="GI214" s="20"/>
      <c r="GJ214" s="23"/>
      <c r="GK214" s="20"/>
      <c r="GL214" s="23"/>
      <c r="GM214" s="20"/>
      <c r="GN214" s="23"/>
      <c r="GO214" s="20"/>
      <c r="GP214" s="23"/>
      <c r="GQ214" s="20"/>
      <c r="GR214" s="23"/>
      <c r="GS214" s="20"/>
      <c r="GT214" s="23"/>
      <c r="GU214" s="20"/>
      <c r="GV214" s="23"/>
      <c r="GW214" s="20"/>
      <c r="GX214" s="23"/>
      <c r="GY214" s="20"/>
      <c r="GZ214" s="23"/>
      <c r="HA214" s="20"/>
      <c r="HB214" s="23"/>
      <c r="HC214" s="20"/>
      <c r="HD214" s="23"/>
      <c r="HE214" s="20"/>
      <c r="HF214" s="23"/>
      <c r="HG214" s="20"/>
      <c r="HH214" s="23"/>
      <c r="HI214" s="20"/>
      <c r="HJ214" s="23"/>
      <c r="HK214" s="20"/>
      <c r="HL214" s="23"/>
      <c r="HM214" s="20"/>
      <c r="HN214" s="23"/>
      <c r="HO214" s="20"/>
      <c r="HP214" s="23"/>
      <c r="HQ214" s="20"/>
      <c r="HR214" s="23"/>
      <c r="HS214" s="20"/>
      <c r="HT214" s="23"/>
      <c r="HU214" s="20"/>
      <c r="HV214" s="23"/>
      <c r="HW214" s="20"/>
    </row>
    <row r="215" spans="1:231" ht="39" customHeight="1">
      <c r="A215" s="20"/>
      <c r="B215" s="23"/>
      <c r="C215" s="20"/>
      <c r="D215" s="23"/>
      <c r="E215" s="20"/>
      <c r="F215" s="20"/>
      <c r="G215" s="20"/>
      <c r="H215" s="20"/>
      <c r="I215" s="23"/>
      <c r="J215" s="20"/>
      <c r="K215" s="20"/>
      <c r="L215" s="23"/>
      <c r="M215" s="20"/>
      <c r="N215" s="23"/>
      <c r="O215" s="20"/>
      <c r="P215" s="23"/>
      <c r="Q215" s="20"/>
      <c r="R215" s="23"/>
      <c r="S215" s="20"/>
      <c r="T215" s="23"/>
      <c r="U215" s="20"/>
      <c r="V215" s="23"/>
      <c r="W215" s="20"/>
      <c r="X215" s="23"/>
      <c r="Y215" s="20"/>
      <c r="Z215" s="23"/>
      <c r="AA215" s="20"/>
      <c r="AB215" s="23"/>
      <c r="AC215" s="20"/>
      <c r="AD215" s="23"/>
      <c r="AE215" s="20"/>
      <c r="AF215" s="23"/>
      <c r="AG215" s="20"/>
      <c r="AH215" s="23"/>
      <c r="AI215" s="20"/>
      <c r="AJ215" s="23"/>
      <c r="AK215" s="20"/>
      <c r="AL215" s="23"/>
      <c r="AM215" s="20"/>
      <c r="AN215" s="23"/>
      <c r="AO215" s="20"/>
      <c r="AP215" s="23"/>
      <c r="AQ215" s="20"/>
      <c r="AR215" s="23"/>
      <c r="AS215" s="20"/>
      <c r="AT215" s="23"/>
      <c r="AU215" s="20"/>
      <c r="AV215" s="23"/>
      <c r="AW215" s="20"/>
      <c r="AX215" s="23"/>
      <c r="AY215" s="20"/>
      <c r="AZ215" s="23"/>
      <c r="BA215" s="20"/>
      <c r="BB215" s="23"/>
      <c r="BC215" s="20"/>
      <c r="BD215" s="23"/>
      <c r="BE215" s="20"/>
      <c r="BF215" s="23"/>
      <c r="BG215" s="20"/>
      <c r="BH215" s="23"/>
      <c r="BI215" s="20"/>
      <c r="BJ215" s="23"/>
      <c r="BK215" s="20"/>
      <c r="BL215" s="23"/>
      <c r="BM215" s="20"/>
      <c r="BN215" s="23"/>
      <c r="BO215" s="20"/>
      <c r="BP215" s="23"/>
      <c r="BQ215" s="20"/>
      <c r="BR215" s="23"/>
      <c r="BS215" s="20"/>
      <c r="BT215" s="23"/>
      <c r="BU215" s="20"/>
      <c r="BV215" s="23"/>
      <c r="BW215" s="20"/>
      <c r="BX215" s="23"/>
      <c r="BY215" s="20"/>
      <c r="BZ215" s="23"/>
      <c r="CA215" s="20"/>
      <c r="CB215" s="23"/>
      <c r="CC215" s="20"/>
      <c r="CD215" s="23"/>
      <c r="CE215" s="20"/>
      <c r="CF215" s="23"/>
      <c r="CG215" s="20"/>
      <c r="CH215" s="23"/>
      <c r="CI215" s="20"/>
      <c r="CJ215" s="23"/>
      <c r="CK215" s="20"/>
      <c r="CL215" s="23"/>
      <c r="CM215" s="20"/>
      <c r="CN215" s="23"/>
      <c r="CO215" s="20"/>
      <c r="CP215" s="23"/>
      <c r="CQ215" s="20"/>
      <c r="CR215" s="23"/>
      <c r="CS215" s="20"/>
      <c r="CT215" s="23"/>
      <c r="CU215" s="20"/>
      <c r="CV215" s="23"/>
      <c r="CW215" s="20"/>
      <c r="CX215" s="23"/>
      <c r="CY215" s="20"/>
      <c r="CZ215" s="23"/>
      <c r="DA215" s="20"/>
      <c r="DB215" s="23"/>
      <c r="DC215" s="20"/>
      <c r="DD215" s="23"/>
      <c r="DE215" s="20"/>
      <c r="DF215" s="23"/>
      <c r="DG215" s="20"/>
      <c r="DH215" s="23"/>
      <c r="DI215" s="20"/>
      <c r="DJ215" s="23"/>
      <c r="DK215" s="20"/>
      <c r="DL215" s="23"/>
      <c r="DM215" s="20"/>
      <c r="DN215" s="23"/>
      <c r="DO215" s="20"/>
      <c r="DP215" s="23"/>
      <c r="DQ215" s="20"/>
      <c r="DR215" s="23"/>
      <c r="DS215" s="20"/>
      <c r="DT215" s="23"/>
      <c r="DU215" s="20"/>
      <c r="DV215" s="23"/>
      <c r="DW215" s="20"/>
      <c r="DX215" s="23"/>
      <c r="DY215" s="20"/>
      <c r="DZ215" s="23"/>
      <c r="EA215" s="20"/>
      <c r="EB215" s="23"/>
      <c r="EC215" s="20"/>
      <c r="ED215" s="23"/>
      <c r="EE215" s="20"/>
      <c r="EF215" s="23"/>
      <c r="EG215" s="20"/>
      <c r="EH215" s="23"/>
      <c r="EI215" s="20"/>
      <c r="EJ215" s="23"/>
      <c r="EK215" s="20"/>
      <c r="EL215" s="23"/>
      <c r="EM215" s="20"/>
      <c r="EN215" s="23"/>
      <c r="EO215" s="20"/>
      <c r="EP215" s="23"/>
      <c r="EQ215" s="20"/>
      <c r="ER215" s="23"/>
      <c r="ES215" s="20"/>
      <c r="ET215" s="23"/>
      <c r="EU215" s="20"/>
      <c r="EV215" s="23"/>
      <c r="EW215" s="20"/>
      <c r="EX215" s="23"/>
      <c r="EY215" s="20"/>
      <c r="EZ215" s="23"/>
      <c r="FA215" s="20"/>
      <c r="FB215" s="23"/>
      <c r="FC215" s="20"/>
      <c r="FD215" s="23"/>
      <c r="FE215" s="20"/>
      <c r="FF215" s="23"/>
      <c r="FG215" s="20"/>
      <c r="FH215" s="23"/>
      <c r="FI215" s="20"/>
      <c r="FJ215" s="23"/>
      <c r="FK215" s="20"/>
      <c r="FL215" s="23"/>
      <c r="FM215" s="20"/>
      <c r="FN215" s="23"/>
      <c r="FO215" s="20"/>
      <c r="FP215" s="23"/>
      <c r="FQ215" s="20"/>
      <c r="FR215" s="23"/>
      <c r="FS215" s="20"/>
      <c r="FT215" s="23"/>
      <c r="FU215" s="20"/>
      <c r="FV215" s="23"/>
      <c r="FW215" s="20"/>
      <c r="FX215" s="23"/>
      <c r="FY215" s="20"/>
      <c r="FZ215" s="23"/>
      <c r="GA215" s="20"/>
      <c r="GB215" s="23"/>
      <c r="GC215" s="20"/>
      <c r="GD215" s="23"/>
      <c r="GE215" s="20"/>
      <c r="GF215" s="23"/>
      <c r="GG215" s="20"/>
      <c r="GH215" s="23"/>
      <c r="GI215" s="20"/>
      <c r="GJ215" s="23"/>
      <c r="GK215" s="20"/>
      <c r="GL215" s="23"/>
      <c r="GM215" s="20"/>
      <c r="GN215" s="23"/>
      <c r="GO215" s="20"/>
      <c r="GP215" s="23"/>
      <c r="GQ215" s="20"/>
      <c r="GR215" s="23"/>
      <c r="GS215" s="20"/>
      <c r="GT215" s="23"/>
      <c r="GU215" s="20"/>
      <c r="GV215" s="23"/>
      <c r="GW215" s="20"/>
      <c r="GX215" s="23"/>
      <c r="GY215" s="20"/>
      <c r="GZ215" s="23"/>
      <c r="HA215" s="20"/>
      <c r="HB215" s="23"/>
      <c r="HC215" s="20"/>
      <c r="HD215" s="23"/>
      <c r="HE215" s="20"/>
      <c r="HF215" s="23"/>
      <c r="HG215" s="20"/>
      <c r="HH215" s="23"/>
      <c r="HI215" s="20"/>
      <c r="HJ215" s="23"/>
      <c r="HK215" s="20"/>
      <c r="HL215" s="23"/>
      <c r="HM215" s="20"/>
      <c r="HN215" s="23"/>
      <c r="HO215" s="20"/>
      <c r="HP215" s="23"/>
      <c r="HQ215" s="20"/>
      <c r="HR215" s="23"/>
      <c r="HS215" s="20"/>
      <c r="HT215" s="23"/>
      <c r="HU215" s="20"/>
      <c r="HV215" s="23"/>
      <c r="HW215" s="20"/>
    </row>
    <row r="216" spans="1:231">
      <c r="A216" s="1"/>
      <c r="E216" s="20"/>
      <c r="F216" s="20"/>
      <c r="G216" s="20"/>
      <c r="H216" s="20"/>
      <c r="I216" s="23"/>
    </row>
    <row r="217" spans="1:231" ht="16.5" hidden="1" customHeight="1">
      <c r="A217" s="1"/>
    </row>
    <row r="218" spans="1:231" ht="16.5" hidden="1" customHeight="1">
      <c r="A218" s="1"/>
    </row>
    <row r="219" spans="1:231" ht="16.5" hidden="1" customHeight="1">
      <c r="A219" s="1"/>
    </row>
    <row r="220" spans="1:231" ht="16.5" hidden="1" customHeight="1">
      <c r="A220" s="1"/>
    </row>
    <row r="221" spans="1:231" ht="16.5" hidden="1" customHeight="1">
      <c r="A221" s="1"/>
    </row>
    <row r="222" spans="1:231" ht="16.5" hidden="1" customHeight="1">
      <c r="A222" s="1"/>
    </row>
    <row r="223" spans="1:231" ht="16.5" hidden="1" customHeight="1">
      <c r="A223" s="1"/>
    </row>
    <row r="224" spans="1:231" ht="16.5" hidden="1" customHeight="1">
      <c r="A224" s="1"/>
    </row>
    <row r="225" spans="1:231" s="32" customFormat="1" hidden="1">
      <c r="E225" s="1"/>
      <c r="F225" s="1"/>
      <c r="G225" s="1"/>
      <c r="H225" s="1"/>
      <c r="I225" s="1"/>
    </row>
    <row r="226" spans="1:231" hidden="1">
      <c r="A226" s="20"/>
      <c r="B226" s="23"/>
      <c r="C226" s="20"/>
      <c r="D226" s="23"/>
      <c r="E226" s="32"/>
      <c r="F226" s="32"/>
      <c r="G226" s="32"/>
      <c r="H226" s="32"/>
      <c r="I226" s="32"/>
      <c r="J226" s="20"/>
      <c r="K226" s="20"/>
      <c r="L226" s="23"/>
      <c r="M226" s="20"/>
      <c r="N226" s="23"/>
      <c r="O226" s="20"/>
      <c r="P226" s="23"/>
      <c r="Q226" s="20"/>
      <c r="R226" s="23"/>
      <c r="S226" s="20"/>
      <c r="T226" s="23"/>
      <c r="U226" s="20"/>
      <c r="V226" s="23"/>
      <c r="W226" s="20"/>
      <c r="X226" s="23"/>
      <c r="Y226" s="20"/>
      <c r="Z226" s="23"/>
      <c r="AA226" s="20"/>
      <c r="AB226" s="23"/>
      <c r="AC226" s="20"/>
      <c r="AD226" s="23"/>
      <c r="AE226" s="20"/>
      <c r="AF226" s="23"/>
      <c r="AG226" s="20"/>
      <c r="AH226" s="23"/>
      <c r="AI226" s="20"/>
      <c r="AJ226" s="23"/>
      <c r="AK226" s="20"/>
      <c r="AL226" s="23"/>
      <c r="AM226" s="20"/>
      <c r="AN226" s="23"/>
      <c r="AO226" s="20"/>
      <c r="AP226" s="23"/>
      <c r="AQ226" s="20"/>
      <c r="AR226" s="23"/>
      <c r="AS226" s="20"/>
      <c r="AT226" s="23"/>
      <c r="AU226" s="20"/>
      <c r="AV226" s="23"/>
      <c r="AW226" s="20"/>
      <c r="AX226" s="23"/>
      <c r="AY226" s="20"/>
      <c r="AZ226" s="23"/>
      <c r="BA226" s="20"/>
      <c r="BB226" s="23"/>
      <c r="BC226" s="20"/>
      <c r="BD226" s="23"/>
      <c r="BE226" s="20"/>
      <c r="BF226" s="23"/>
      <c r="BG226" s="20"/>
      <c r="BH226" s="23"/>
      <c r="BI226" s="20"/>
      <c r="BJ226" s="23"/>
      <c r="BK226" s="20"/>
      <c r="BL226" s="23"/>
      <c r="BM226" s="20"/>
      <c r="BN226" s="23"/>
      <c r="BO226" s="20"/>
      <c r="BP226" s="23"/>
      <c r="BQ226" s="20"/>
      <c r="BR226" s="23"/>
      <c r="BS226" s="20"/>
      <c r="BT226" s="23"/>
      <c r="BU226" s="20"/>
      <c r="BV226" s="23"/>
      <c r="BW226" s="20"/>
      <c r="BX226" s="23"/>
      <c r="BY226" s="20"/>
      <c r="BZ226" s="23"/>
      <c r="CA226" s="20"/>
      <c r="CB226" s="23"/>
      <c r="CC226" s="20"/>
      <c r="CD226" s="23"/>
      <c r="CE226" s="20"/>
      <c r="CF226" s="23"/>
      <c r="CG226" s="20"/>
      <c r="CH226" s="23"/>
      <c r="CI226" s="20"/>
      <c r="CJ226" s="23"/>
      <c r="CK226" s="20"/>
      <c r="CL226" s="23"/>
      <c r="CM226" s="20"/>
      <c r="CN226" s="23"/>
      <c r="CO226" s="20"/>
      <c r="CP226" s="23"/>
      <c r="CQ226" s="20"/>
      <c r="CR226" s="23"/>
      <c r="CS226" s="20"/>
      <c r="CT226" s="23"/>
      <c r="CU226" s="20"/>
      <c r="CV226" s="23"/>
      <c r="CW226" s="20"/>
      <c r="CX226" s="23"/>
      <c r="CY226" s="20"/>
      <c r="CZ226" s="23"/>
      <c r="DA226" s="20"/>
      <c r="DB226" s="23"/>
      <c r="DC226" s="20"/>
      <c r="DD226" s="23"/>
      <c r="DE226" s="20"/>
      <c r="DF226" s="23"/>
      <c r="DG226" s="20"/>
      <c r="DH226" s="23"/>
      <c r="DI226" s="20"/>
      <c r="DJ226" s="23"/>
      <c r="DK226" s="20"/>
      <c r="DL226" s="23"/>
      <c r="DM226" s="20"/>
      <c r="DN226" s="23"/>
      <c r="DO226" s="20"/>
      <c r="DP226" s="23"/>
      <c r="DQ226" s="20"/>
      <c r="DR226" s="23"/>
      <c r="DS226" s="20"/>
      <c r="DT226" s="23"/>
      <c r="DU226" s="20"/>
      <c r="DV226" s="23"/>
      <c r="DW226" s="20"/>
      <c r="DX226" s="23"/>
      <c r="DY226" s="20"/>
      <c r="DZ226" s="23"/>
      <c r="EA226" s="20"/>
      <c r="EB226" s="23"/>
      <c r="EC226" s="20"/>
      <c r="ED226" s="23"/>
      <c r="EE226" s="20"/>
      <c r="EF226" s="23"/>
      <c r="EG226" s="20"/>
      <c r="EH226" s="23"/>
      <c r="EI226" s="20"/>
      <c r="EJ226" s="23"/>
      <c r="EK226" s="20"/>
      <c r="EL226" s="23"/>
      <c r="EM226" s="20"/>
      <c r="EN226" s="23"/>
      <c r="EO226" s="20"/>
      <c r="EP226" s="23"/>
      <c r="EQ226" s="20"/>
      <c r="ER226" s="23"/>
      <c r="ES226" s="20"/>
      <c r="ET226" s="23"/>
      <c r="EU226" s="20"/>
      <c r="EV226" s="23"/>
      <c r="EW226" s="20"/>
      <c r="EX226" s="23"/>
      <c r="EY226" s="20"/>
      <c r="EZ226" s="23"/>
      <c r="FA226" s="20"/>
      <c r="FB226" s="23"/>
      <c r="FC226" s="20"/>
      <c r="FD226" s="23"/>
      <c r="FE226" s="20"/>
      <c r="FF226" s="23"/>
      <c r="FG226" s="20"/>
      <c r="FH226" s="23"/>
      <c r="FI226" s="20"/>
      <c r="FJ226" s="23"/>
      <c r="FK226" s="20"/>
      <c r="FL226" s="23"/>
      <c r="FM226" s="20"/>
      <c r="FN226" s="23"/>
      <c r="FO226" s="20"/>
      <c r="FP226" s="23"/>
      <c r="FQ226" s="20"/>
      <c r="FR226" s="23"/>
      <c r="FS226" s="20"/>
      <c r="FT226" s="23"/>
      <c r="FU226" s="20"/>
      <c r="FV226" s="23"/>
      <c r="FW226" s="20"/>
      <c r="FX226" s="23"/>
      <c r="FY226" s="20"/>
      <c r="FZ226" s="23"/>
      <c r="GA226" s="20"/>
      <c r="GB226" s="23"/>
      <c r="GC226" s="20"/>
      <c r="GD226" s="23"/>
      <c r="GE226" s="20"/>
      <c r="GF226" s="23"/>
      <c r="GG226" s="20"/>
      <c r="GH226" s="23"/>
      <c r="GI226" s="20"/>
      <c r="GJ226" s="23"/>
      <c r="GK226" s="20"/>
      <c r="GL226" s="23"/>
      <c r="GM226" s="20"/>
      <c r="GN226" s="23"/>
      <c r="GO226" s="20"/>
      <c r="GP226" s="23"/>
      <c r="GQ226" s="20"/>
      <c r="GR226" s="23"/>
      <c r="GS226" s="20"/>
      <c r="GT226" s="23"/>
      <c r="GU226" s="20"/>
      <c r="GV226" s="23"/>
      <c r="GW226" s="20"/>
      <c r="GX226" s="23"/>
      <c r="GY226" s="20"/>
      <c r="GZ226" s="23"/>
      <c r="HA226" s="20"/>
      <c r="HB226" s="23"/>
      <c r="HC226" s="20"/>
      <c r="HD226" s="23"/>
      <c r="HE226" s="20"/>
      <c r="HF226" s="23"/>
      <c r="HG226" s="20"/>
      <c r="HH226" s="23"/>
      <c r="HI226" s="20"/>
      <c r="HJ226" s="23"/>
      <c r="HK226" s="20"/>
      <c r="HL226" s="23"/>
      <c r="HM226" s="20"/>
      <c r="HN226" s="23"/>
      <c r="HO226" s="20"/>
      <c r="HP226" s="23"/>
      <c r="HQ226" s="20"/>
      <c r="HR226" s="23"/>
      <c r="HS226" s="20"/>
      <c r="HT226" s="23"/>
      <c r="HU226" s="20"/>
      <c r="HV226" s="23"/>
      <c r="HW226" s="20"/>
    </row>
    <row r="227" spans="1:231" ht="39" hidden="1" customHeight="1">
      <c r="A227" s="20"/>
      <c r="B227" s="23"/>
      <c r="C227" s="20"/>
      <c r="D227" s="23"/>
      <c r="E227" s="20"/>
      <c r="F227" s="20"/>
      <c r="G227" s="20"/>
      <c r="H227" s="20"/>
      <c r="I227" s="23"/>
      <c r="J227" s="20"/>
      <c r="K227" s="20"/>
      <c r="L227" s="23"/>
      <c r="M227" s="20"/>
      <c r="N227" s="23"/>
      <c r="O227" s="20"/>
      <c r="P227" s="23"/>
      <c r="Q227" s="20"/>
      <c r="R227" s="23"/>
      <c r="S227" s="20"/>
      <c r="T227" s="23"/>
      <c r="U227" s="20"/>
      <c r="V227" s="23"/>
      <c r="W227" s="20"/>
      <c r="X227" s="23"/>
      <c r="Y227" s="20"/>
      <c r="Z227" s="23"/>
      <c r="AA227" s="20"/>
      <c r="AB227" s="23"/>
      <c r="AC227" s="20"/>
      <c r="AD227" s="23"/>
      <c r="AE227" s="20"/>
      <c r="AF227" s="23"/>
      <c r="AG227" s="20"/>
      <c r="AH227" s="23"/>
      <c r="AI227" s="20"/>
      <c r="AJ227" s="23"/>
      <c r="AK227" s="20"/>
      <c r="AL227" s="23"/>
      <c r="AM227" s="20"/>
      <c r="AN227" s="23"/>
      <c r="AO227" s="20"/>
      <c r="AP227" s="23"/>
      <c r="AQ227" s="20"/>
      <c r="AR227" s="23"/>
      <c r="AS227" s="20"/>
      <c r="AT227" s="23"/>
      <c r="AU227" s="20"/>
      <c r="AV227" s="23"/>
      <c r="AW227" s="20"/>
      <c r="AX227" s="23"/>
      <c r="AY227" s="20"/>
      <c r="AZ227" s="23"/>
      <c r="BA227" s="20"/>
      <c r="BB227" s="23"/>
      <c r="BC227" s="20"/>
      <c r="BD227" s="23"/>
      <c r="BE227" s="20"/>
      <c r="BF227" s="23"/>
      <c r="BG227" s="20"/>
      <c r="BH227" s="23"/>
      <c r="BI227" s="20"/>
      <c r="BJ227" s="23"/>
      <c r="BK227" s="20"/>
      <c r="BL227" s="23"/>
      <c r="BM227" s="20"/>
      <c r="BN227" s="23"/>
      <c r="BO227" s="20"/>
      <c r="BP227" s="23"/>
      <c r="BQ227" s="20"/>
      <c r="BR227" s="23"/>
      <c r="BS227" s="20"/>
      <c r="BT227" s="23"/>
      <c r="BU227" s="20"/>
      <c r="BV227" s="23"/>
      <c r="BW227" s="20"/>
      <c r="BX227" s="23"/>
      <c r="BY227" s="20"/>
      <c r="BZ227" s="23"/>
      <c r="CA227" s="20"/>
      <c r="CB227" s="23"/>
      <c r="CC227" s="20"/>
      <c r="CD227" s="23"/>
      <c r="CE227" s="20"/>
      <c r="CF227" s="23"/>
      <c r="CG227" s="20"/>
      <c r="CH227" s="23"/>
      <c r="CI227" s="20"/>
      <c r="CJ227" s="23"/>
      <c r="CK227" s="20"/>
      <c r="CL227" s="23"/>
      <c r="CM227" s="20"/>
      <c r="CN227" s="23"/>
      <c r="CO227" s="20"/>
      <c r="CP227" s="23"/>
      <c r="CQ227" s="20"/>
      <c r="CR227" s="23"/>
      <c r="CS227" s="20"/>
      <c r="CT227" s="23"/>
      <c r="CU227" s="20"/>
      <c r="CV227" s="23"/>
      <c r="CW227" s="20"/>
      <c r="CX227" s="23"/>
      <c r="CY227" s="20"/>
      <c r="CZ227" s="23"/>
      <c r="DA227" s="20"/>
      <c r="DB227" s="23"/>
      <c r="DC227" s="20"/>
      <c r="DD227" s="23"/>
      <c r="DE227" s="20"/>
      <c r="DF227" s="23"/>
      <c r="DG227" s="20"/>
      <c r="DH227" s="23"/>
      <c r="DI227" s="20"/>
      <c r="DJ227" s="23"/>
      <c r="DK227" s="20"/>
      <c r="DL227" s="23"/>
      <c r="DM227" s="20"/>
      <c r="DN227" s="23"/>
      <c r="DO227" s="20"/>
      <c r="DP227" s="23"/>
      <c r="DQ227" s="20"/>
      <c r="DR227" s="23"/>
      <c r="DS227" s="20"/>
      <c r="DT227" s="23"/>
      <c r="DU227" s="20"/>
      <c r="DV227" s="23"/>
      <c r="DW227" s="20"/>
      <c r="DX227" s="23"/>
      <c r="DY227" s="20"/>
      <c r="DZ227" s="23"/>
      <c r="EA227" s="20"/>
      <c r="EB227" s="23"/>
      <c r="EC227" s="20"/>
      <c r="ED227" s="23"/>
      <c r="EE227" s="20"/>
      <c r="EF227" s="23"/>
      <c r="EG227" s="20"/>
      <c r="EH227" s="23"/>
      <c r="EI227" s="20"/>
      <c r="EJ227" s="23"/>
      <c r="EK227" s="20"/>
      <c r="EL227" s="23"/>
      <c r="EM227" s="20"/>
      <c r="EN227" s="23"/>
      <c r="EO227" s="20"/>
      <c r="EP227" s="23"/>
      <c r="EQ227" s="20"/>
      <c r="ER227" s="23"/>
      <c r="ES227" s="20"/>
      <c r="ET227" s="23"/>
      <c r="EU227" s="20"/>
      <c r="EV227" s="23"/>
      <c r="EW227" s="20"/>
      <c r="EX227" s="23"/>
      <c r="EY227" s="20"/>
      <c r="EZ227" s="23"/>
      <c r="FA227" s="20"/>
      <c r="FB227" s="23"/>
      <c r="FC227" s="20"/>
      <c r="FD227" s="23"/>
      <c r="FE227" s="20"/>
      <c r="FF227" s="23"/>
      <c r="FG227" s="20"/>
      <c r="FH227" s="23"/>
      <c r="FI227" s="20"/>
      <c r="FJ227" s="23"/>
      <c r="FK227" s="20"/>
      <c r="FL227" s="23"/>
      <c r="FM227" s="20"/>
      <c r="FN227" s="23"/>
      <c r="FO227" s="20"/>
      <c r="FP227" s="23"/>
      <c r="FQ227" s="20"/>
      <c r="FR227" s="23"/>
      <c r="FS227" s="20"/>
      <c r="FT227" s="23"/>
      <c r="FU227" s="20"/>
      <c r="FV227" s="23"/>
      <c r="FW227" s="20"/>
      <c r="FX227" s="23"/>
      <c r="FY227" s="20"/>
      <c r="FZ227" s="23"/>
      <c r="GA227" s="20"/>
      <c r="GB227" s="23"/>
      <c r="GC227" s="20"/>
      <c r="GD227" s="23"/>
      <c r="GE227" s="20"/>
      <c r="GF227" s="23"/>
      <c r="GG227" s="20"/>
      <c r="GH227" s="23"/>
      <c r="GI227" s="20"/>
      <c r="GJ227" s="23"/>
      <c r="GK227" s="20"/>
      <c r="GL227" s="23"/>
      <c r="GM227" s="20"/>
      <c r="GN227" s="23"/>
      <c r="GO227" s="20"/>
      <c r="GP227" s="23"/>
      <c r="GQ227" s="20"/>
      <c r="GR227" s="23"/>
      <c r="GS227" s="20"/>
      <c r="GT227" s="23"/>
      <c r="GU227" s="20"/>
      <c r="GV227" s="23"/>
      <c r="GW227" s="20"/>
      <c r="GX227" s="23"/>
      <c r="GY227" s="20"/>
      <c r="GZ227" s="23"/>
      <c r="HA227" s="20"/>
      <c r="HB227" s="23"/>
      <c r="HC227" s="20"/>
      <c r="HD227" s="23"/>
      <c r="HE227" s="20"/>
      <c r="HF227" s="23"/>
      <c r="HG227" s="20"/>
      <c r="HH227" s="23"/>
      <c r="HI227" s="20"/>
      <c r="HJ227" s="23"/>
      <c r="HK227" s="20"/>
      <c r="HL227" s="23"/>
      <c r="HM227" s="20"/>
      <c r="HN227" s="23"/>
      <c r="HO227" s="20"/>
      <c r="HP227" s="23"/>
      <c r="HQ227" s="20"/>
      <c r="HR227" s="23"/>
      <c r="HS227" s="20"/>
      <c r="HT227" s="23"/>
      <c r="HU227" s="20"/>
      <c r="HV227" s="23"/>
      <c r="HW227" s="20"/>
    </row>
    <row r="228" spans="1:231" hidden="1">
      <c r="A228" s="1"/>
      <c r="E228" s="20"/>
      <c r="F228" s="20"/>
      <c r="G228" s="20"/>
      <c r="H228" s="20"/>
      <c r="I228" s="23"/>
    </row>
    <row r="229" spans="1:231" ht="16.5" hidden="1" customHeight="1">
      <c r="A229" s="1"/>
    </row>
    <row r="230" spans="1:231" ht="16.5" hidden="1" customHeight="1">
      <c r="A230" s="1"/>
    </row>
    <row r="231" spans="1:231" ht="16.5" hidden="1" customHeight="1">
      <c r="A231" s="1"/>
    </row>
    <row r="232" spans="1:231" ht="16.5" hidden="1" customHeight="1">
      <c r="A232" s="1"/>
    </row>
    <row r="233" spans="1:231" ht="16.5" hidden="1" customHeight="1">
      <c r="A233" s="1"/>
    </row>
    <row r="234" spans="1:231" ht="16.5" hidden="1" customHeight="1">
      <c r="A234" s="1"/>
    </row>
    <row r="235" spans="1:231" ht="16.5" hidden="1" customHeight="1">
      <c r="A235" s="1"/>
    </row>
    <row r="236" spans="1:231" ht="16.5" hidden="1" customHeight="1">
      <c r="A236" s="1"/>
    </row>
    <row r="237" spans="1:231" s="32" customFormat="1" hidden="1">
      <c r="E237" s="1"/>
      <c r="F237" s="1"/>
      <c r="G237" s="1"/>
      <c r="H237" s="1"/>
      <c r="I237" s="1"/>
    </row>
    <row r="238" spans="1:231" hidden="1">
      <c r="A238" s="20"/>
      <c r="B238" s="23"/>
      <c r="C238" s="20"/>
      <c r="D238" s="23"/>
      <c r="E238" s="32"/>
      <c r="F238" s="32"/>
      <c r="G238" s="32"/>
      <c r="H238" s="32"/>
      <c r="I238" s="32"/>
      <c r="J238" s="20"/>
      <c r="K238" s="20"/>
      <c r="L238" s="23"/>
      <c r="M238" s="20"/>
      <c r="N238" s="23"/>
      <c r="O238" s="20"/>
      <c r="P238" s="23"/>
      <c r="Q238" s="20"/>
      <c r="R238" s="23"/>
      <c r="S238" s="20"/>
      <c r="T238" s="23"/>
      <c r="U238" s="20"/>
      <c r="V238" s="23"/>
      <c r="W238" s="20"/>
      <c r="X238" s="23"/>
      <c r="Y238" s="20"/>
      <c r="Z238" s="23"/>
      <c r="AA238" s="20"/>
      <c r="AB238" s="23"/>
      <c r="AC238" s="20"/>
      <c r="AD238" s="23"/>
      <c r="AE238" s="20"/>
      <c r="AF238" s="23"/>
      <c r="AG238" s="20"/>
      <c r="AH238" s="23"/>
      <c r="AI238" s="20"/>
      <c r="AJ238" s="23"/>
      <c r="AK238" s="20"/>
      <c r="AL238" s="23"/>
      <c r="AM238" s="20"/>
      <c r="AN238" s="23"/>
      <c r="AO238" s="20"/>
      <c r="AP238" s="23"/>
      <c r="AQ238" s="20"/>
      <c r="AR238" s="23"/>
      <c r="AS238" s="20"/>
      <c r="AT238" s="23"/>
      <c r="AU238" s="20"/>
      <c r="AV238" s="23"/>
      <c r="AW238" s="20"/>
      <c r="AX238" s="23"/>
      <c r="AY238" s="20"/>
      <c r="AZ238" s="23"/>
      <c r="BA238" s="20"/>
      <c r="BB238" s="23"/>
      <c r="BC238" s="20"/>
      <c r="BD238" s="23"/>
      <c r="BE238" s="20"/>
      <c r="BF238" s="23"/>
      <c r="BG238" s="20"/>
      <c r="BH238" s="23"/>
      <c r="BI238" s="20"/>
      <c r="BJ238" s="23"/>
      <c r="BK238" s="20"/>
      <c r="BL238" s="23"/>
      <c r="BM238" s="20"/>
      <c r="BN238" s="23"/>
      <c r="BO238" s="20"/>
      <c r="BP238" s="23"/>
      <c r="BQ238" s="20"/>
      <c r="BR238" s="23"/>
      <c r="BS238" s="20"/>
      <c r="BT238" s="23"/>
      <c r="BU238" s="20"/>
      <c r="BV238" s="23"/>
      <c r="BW238" s="20"/>
      <c r="BX238" s="23"/>
      <c r="BY238" s="20"/>
      <c r="BZ238" s="23"/>
      <c r="CA238" s="20"/>
      <c r="CB238" s="23"/>
      <c r="CC238" s="20"/>
      <c r="CD238" s="23"/>
      <c r="CE238" s="20"/>
      <c r="CF238" s="23"/>
      <c r="CG238" s="20"/>
      <c r="CH238" s="23"/>
      <c r="CI238" s="20"/>
      <c r="CJ238" s="23"/>
      <c r="CK238" s="20"/>
      <c r="CL238" s="23"/>
      <c r="CM238" s="20"/>
      <c r="CN238" s="23"/>
      <c r="CO238" s="20"/>
      <c r="CP238" s="23"/>
      <c r="CQ238" s="20"/>
      <c r="CR238" s="23"/>
      <c r="CS238" s="20"/>
      <c r="CT238" s="23"/>
      <c r="CU238" s="20"/>
      <c r="CV238" s="23"/>
      <c r="CW238" s="20"/>
      <c r="CX238" s="23"/>
      <c r="CY238" s="20"/>
      <c r="CZ238" s="23"/>
      <c r="DA238" s="20"/>
      <c r="DB238" s="23"/>
      <c r="DC238" s="20"/>
      <c r="DD238" s="23"/>
      <c r="DE238" s="20"/>
      <c r="DF238" s="23"/>
      <c r="DG238" s="20"/>
      <c r="DH238" s="23"/>
      <c r="DI238" s="20"/>
      <c r="DJ238" s="23"/>
      <c r="DK238" s="20"/>
      <c r="DL238" s="23"/>
      <c r="DM238" s="20"/>
      <c r="DN238" s="23"/>
      <c r="DO238" s="20"/>
      <c r="DP238" s="23"/>
      <c r="DQ238" s="20"/>
      <c r="DR238" s="23"/>
      <c r="DS238" s="20"/>
      <c r="DT238" s="23"/>
      <c r="DU238" s="20"/>
      <c r="DV238" s="23"/>
      <c r="DW238" s="20"/>
      <c r="DX238" s="23"/>
      <c r="DY238" s="20"/>
      <c r="DZ238" s="23"/>
      <c r="EA238" s="20"/>
      <c r="EB238" s="23"/>
      <c r="EC238" s="20"/>
      <c r="ED238" s="23"/>
      <c r="EE238" s="20"/>
      <c r="EF238" s="23"/>
      <c r="EG238" s="20"/>
      <c r="EH238" s="23"/>
      <c r="EI238" s="20"/>
      <c r="EJ238" s="23"/>
      <c r="EK238" s="20"/>
      <c r="EL238" s="23"/>
      <c r="EM238" s="20"/>
      <c r="EN238" s="23"/>
      <c r="EO238" s="20"/>
      <c r="EP238" s="23"/>
      <c r="EQ238" s="20"/>
      <c r="ER238" s="23"/>
      <c r="ES238" s="20"/>
      <c r="ET238" s="23"/>
      <c r="EU238" s="20"/>
      <c r="EV238" s="23"/>
      <c r="EW238" s="20"/>
      <c r="EX238" s="23"/>
      <c r="EY238" s="20"/>
      <c r="EZ238" s="23"/>
      <c r="FA238" s="20"/>
      <c r="FB238" s="23"/>
      <c r="FC238" s="20"/>
      <c r="FD238" s="23"/>
      <c r="FE238" s="20"/>
      <c r="FF238" s="23"/>
      <c r="FG238" s="20"/>
      <c r="FH238" s="23"/>
      <c r="FI238" s="20"/>
      <c r="FJ238" s="23"/>
      <c r="FK238" s="20"/>
      <c r="FL238" s="23"/>
      <c r="FM238" s="20"/>
      <c r="FN238" s="23"/>
      <c r="FO238" s="20"/>
      <c r="FP238" s="23"/>
      <c r="FQ238" s="20"/>
      <c r="FR238" s="23"/>
      <c r="FS238" s="20"/>
      <c r="FT238" s="23"/>
      <c r="FU238" s="20"/>
      <c r="FV238" s="23"/>
      <c r="FW238" s="20"/>
      <c r="FX238" s="23"/>
      <c r="FY238" s="20"/>
      <c r="FZ238" s="23"/>
      <c r="GA238" s="20"/>
      <c r="GB238" s="23"/>
      <c r="GC238" s="20"/>
      <c r="GD238" s="23"/>
      <c r="GE238" s="20"/>
      <c r="GF238" s="23"/>
      <c r="GG238" s="20"/>
      <c r="GH238" s="23"/>
      <c r="GI238" s="20"/>
      <c r="GJ238" s="23"/>
      <c r="GK238" s="20"/>
      <c r="GL238" s="23"/>
      <c r="GM238" s="20"/>
      <c r="GN238" s="23"/>
      <c r="GO238" s="20"/>
      <c r="GP238" s="23"/>
      <c r="GQ238" s="20"/>
      <c r="GR238" s="23"/>
      <c r="GS238" s="20"/>
      <c r="GT238" s="23"/>
      <c r="GU238" s="20"/>
      <c r="GV238" s="23"/>
      <c r="GW238" s="20"/>
      <c r="GX238" s="23"/>
      <c r="GY238" s="20"/>
      <c r="GZ238" s="23"/>
      <c r="HA238" s="20"/>
      <c r="HB238" s="23"/>
      <c r="HC238" s="20"/>
      <c r="HD238" s="23"/>
      <c r="HE238" s="20"/>
      <c r="HF238" s="23"/>
      <c r="HG238" s="20"/>
      <c r="HH238" s="23"/>
      <c r="HI238" s="20"/>
      <c r="HJ238" s="23"/>
      <c r="HK238" s="20"/>
      <c r="HL238" s="23"/>
      <c r="HM238" s="20"/>
      <c r="HN238" s="23"/>
      <c r="HO238" s="20"/>
      <c r="HP238" s="23"/>
      <c r="HQ238" s="20"/>
      <c r="HR238" s="23"/>
      <c r="HS238" s="20"/>
      <c r="HT238" s="23"/>
      <c r="HU238" s="20"/>
      <c r="HV238" s="23"/>
      <c r="HW238" s="20"/>
    </row>
    <row r="239" spans="1:231" ht="39" hidden="1" customHeight="1">
      <c r="A239" s="20"/>
      <c r="B239" s="23"/>
      <c r="C239" s="20"/>
      <c r="D239" s="23"/>
      <c r="E239" s="20"/>
      <c r="F239" s="20"/>
      <c r="G239" s="20"/>
      <c r="H239" s="20"/>
      <c r="I239" s="23"/>
      <c r="J239" s="20"/>
      <c r="K239" s="20"/>
      <c r="L239" s="23"/>
      <c r="M239" s="20"/>
      <c r="N239" s="23"/>
      <c r="O239" s="20"/>
      <c r="P239" s="23"/>
      <c r="Q239" s="20"/>
      <c r="R239" s="23"/>
      <c r="S239" s="20"/>
      <c r="T239" s="23"/>
      <c r="U239" s="20"/>
      <c r="V239" s="23"/>
      <c r="W239" s="20"/>
      <c r="X239" s="23"/>
      <c r="Y239" s="20"/>
      <c r="Z239" s="23"/>
      <c r="AA239" s="20"/>
      <c r="AB239" s="23"/>
      <c r="AC239" s="20"/>
      <c r="AD239" s="23"/>
      <c r="AE239" s="20"/>
      <c r="AF239" s="23"/>
      <c r="AG239" s="20"/>
      <c r="AH239" s="23"/>
      <c r="AI239" s="20"/>
      <c r="AJ239" s="23"/>
      <c r="AK239" s="20"/>
      <c r="AL239" s="23"/>
      <c r="AM239" s="20"/>
      <c r="AN239" s="23"/>
      <c r="AO239" s="20"/>
      <c r="AP239" s="23"/>
      <c r="AQ239" s="20"/>
      <c r="AR239" s="23"/>
      <c r="AS239" s="20"/>
      <c r="AT239" s="23"/>
      <c r="AU239" s="20"/>
      <c r="AV239" s="23"/>
      <c r="AW239" s="20"/>
      <c r="AX239" s="23"/>
      <c r="AY239" s="20"/>
      <c r="AZ239" s="23"/>
      <c r="BA239" s="20"/>
      <c r="BB239" s="23"/>
      <c r="BC239" s="20"/>
      <c r="BD239" s="23"/>
      <c r="BE239" s="20"/>
      <c r="BF239" s="23"/>
      <c r="BG239" s="20"/>
      <c r="BH239" s="23"/>
      <c r="BI239" s="20"/>
      <c r="BJ239" s="23"/>
      <c r="BK239" s="20"/>
      <c r="BL239" s="23"/>
      <c r="BM239" s="20"/>
      <c r="BN239" s="23"/>
      <c r="BO239" s="20"/>
      <c r="BP239" s="23"/>
      <c r="BQ239" s="20"/>
      <c r="BR239" s="23"/>
      <c r="BS239" s="20"/>
      <c r="BT239" s="23"/>
      <c r="BU239" s="20"/>
      <c r="BV239" s="23"/>
      <c r="BW239" s="20"/>
      <c r="BX239" s="23"/>
      <c r="BY239" s="20"/>
      <c r="BZ239" s="23"/>
      <c r="CA239" s="20"/>
      <c r="CB239" s="23"/>
      <c r="CC239" s="20"/>
      <c r="CD239" s="23"/>
      <c r="CE239" s="20"/>
      <c r="CF239" s="23"/>
      <c r="CG239" s="20"/>
      <c r="CH239" s="23"/>
      <c r="CI239" s="20"/>
      <c r="CJ239" s="23"/>
      <c r="CK239" s="20"/>
      <c r="CL239" s="23"/>
      <c r="CM239" s="20"/>
      <c r="CN239" s="23"/>
      <c r="CO239" s="20"/>
      <c r="CP239" s="23"/>
      <c r="CQ239" s="20"/>
      <c r="CR239" s="23"/>
      <c r="CS239" s="20"/>
      <c r="CT239" s="23"/>
      <c r="CU239" s="20"/>
      <c r="CV239" s="23"/>
      <c r="CW239" s="20"/>
      <c r="CX239" s="23"/>
      <c r="CY239" s="20"/>
      <c r="CZ239" s="23"/>
      <c r="DA239" s="20"/>
      <c r="DB239" s="23"/>
      <c r="DC239" s="20"/>
      <c r="DD239" s="23"/>
      <c r="DE239" s="20"/>
      <c r="DF239" s="23"/>
      <c r="DG239" s="20"/>
      <c r="DH239" s="23"/>
      <c r="DI239" s="20"/>
      <c r="DJ239" s="23"/>
      <c r="DK239" s="20"/>
      <c r="DL239" s="23"/>
      <c r="DM239" s="20"/>
      <c r="DN239" s="23"/>
      <c r="DO239" s="20"/>
      <c r="DP239" s="23"/>
      <c r="DQ239" s="20"/>
      <c r="DR239" s="23"/>
      <c r="DS239" s="20"/>
      <c r="DT239" s="23"/>
      <c r="DU239" s="20"/>
      <c r="DV239" s="23"/>
      <c r="DW239" s="20"/>
      <c r="DX239" s="23"/>
      <c r="DY239" s="20"/>
      <c r="DZ239" s="23"/>
      <c r="EA239" s="20"/>
      <c r="EB239" s="23"/>
      <c r="EC239" s="20"/>
      <c r="ED239" s="23"/>
      <c r="EE239" s="20"/>
      <c r="EF239" s="23"/>
      <c r="EG239" s="20"/>
      <c r="EH239" s="23"/>
      <c r="EI239" s="20"/>
      <c r="EJ239" s="23"/>
      <c r="EK239" s="20"/>
      <c r="EL239" s="23"/>
      <c r="EM239" s="20"/>
      <c r="EN239" s="23"/>
      <c r="EO239" s="20"/>
      <c r="EP239" s="23"/>
      <c r="EQ239" s="20"/>
      <c r="ER239" s="23"/>
      <c r="ES239" s="20"/>
      <c r="ET239" s="23"/>
      <c r="EU239" s="20"/>
      <c r="EV239" s="23"/>
      <c r="EW239" s="20"/>
      <c r="EX239" s="23"/>
      <c r="EY239" s="20"/>
      <c r="EZ239" s="23"/>
      <c r="FA239" s="20"/>
      <c r="FB239" s="23"/>
      <c r="FC239" s="20"/>
      <c r="FD239" s="23"/>
      <c r="FE239" s="20"/>
      <c r="FF239" s="23"/>
      <c r="FG239" s="20"/>
      <c r="FH239" s="23"/>
      <c r="FI239" s="20"/>
      <c r="FJ239" s="23"/>
      <c r="FK239" s="20"/>
      <c r="FL239" s="23"/>
      <c r="FM239" s="20"/>
      <c r="FN239" s="23"/>
      <c r="FO239" s="20"/>
      <c r="FP239" s="23"/>
      <c r="FQ239" s="20"/>
      <c r="FR239" s="23"/>
      <c r="FS239" s="20"/>
      <c r="FT239" s="23"/>
      <c r="FU239" s="20"/>
      <c r="FV239" s="23"/>
      <c r="FW239" s="20"/>
      <c r="FX239" s="23"/>
      <c r="FY239" s="20"/>
      <c r="FZ239" s="23"/>
      <c r="GA239" s="20"/>
      <c r="GB239" s="23"/>
      <c r="GC239" s="20"/>
      <c r="GD239" s="23"/>
      <c r="GE239" s="20"/>
      <c r="GF239" s="23"/>
      <c r="GG239" s="20"/>
      <c r="GH239" s="23"/>
      <c r="GI239" s="20"/>
      <c r="GJ239" s="23"/>
      <c r="GK239" s="20"/>
      <c r="GL239" s="23"/>
      <c r="GM239" s="20"/>
      <c r="GN239" s="23"/>
      <c r="GO239" s="20"/>
      <c r="GP239" s="23"/>
      <c r="GQ239" s="20"/>
      <c r="GR239" s="23"/>
      <c r="GS239" s="20"/>
      <c r="GT239" s="23"/>
      <c r="GU239" s="20"/>
      <c r="GV239" s="23"/>
      <c r="GW239" s="20"/>
      <c r="GX239" s="23"/>
      <c r="GY239" s="20"/>
      <c r="GZ239" s="23"/>
      <c r="HA239" s="20"/>
      <c r="HB239" s="23"/>
      <c r="HC239" s="20"/>
      <c r="HD239" s="23"/>
      <c r="HE239" s="20"/>
      <c r="HF239" s="23"/>
      <c r="HG239" s="20"/>
      <c r="HH239" s="23"/>
      <c r="HI239" s="20"/>
      <c r="HJ239" s="23"/>
      <c r="HK239" s="20"/>
      <c r="HL239" s="23"/>
      <c r="HM239" s="20"/>
      <c r="HN239" s="23"/>
      <c r="HO239" s="20"/>
      <c r="HP239" s="23"/>
      <c r="HQ239" s="20"/>
      <c r="HR239" s="23"/>
      <c r="HS239" s="20"/>
      <c r="HT239" s="23"/>
      <c r="HU239" s="20"/>
      <c r="HV239" s="23"/>
      <c r="HW239" s="20"/>
    </row>
    <row r="240" spans="1:231">
      <c r="A240" s="1"/>
      <c r="E240" s="20"/>
      <c r="F240" s="20"/>
      <c r="G240" s="20"/>
      <c r="H240" s="20"/>
      <c r="I240" s="23"/>
    </row>
    <row r="241" spans="1:9" s="40" customFormat="1">
      <c r="E241" s="1"/>
      <c r="F241" s="1"/>
      <c r="G241" s="1"/>
      <c r="H241" s="1"/>
      <c r="I241" s="1"/>
    </row>
    <row r="242" spans="1:9" ht="22.5" customHeight="1">
      <c r="A242" s="1"/>
      <c r="E242" s="40"/>
      <c r="F242" s="40"/>
      <c r="G242" s="40"/>
      <c r="H242" s="40"/>
      <c r="I242" s="40"/>
    </row>
    <row r="243" spans="1:9" ht="38.25" customHeight="1">
      <c r="A243" s="1"/>
    </row>
    <row r="244" spans="1:9" ht="42.75" customHeight="1">
      <c r="A244" s="1"/>
    </row>
    <row r="245" spans="1:9" s="41" customFormat="1" ht="19.5" customHeight="1">
      <c r="E245" s="1"/>
      <c r="F245" s="1"/>
      <c r="G245" s="1"/>
      <c r="H245" s="1"/>
      <c r="I245" s="1"/>
    </row>
    <row r="246" spans="1:9" s="41" customFormat="1" ht="16.5" customHeight="1"/>
    <row r="247" spans="1:9" s="41" customFormat="1" ht="16.5" customHeight="1"/>
    <row r="248" spans="1:9" s="41" customFormat="1" ht="16.5" customHeight="1"/>
    <row r="249" spans="1:9" s="41" customFormat="1" ht="16.5" customHeight="1">
      <c r="A249" s="42"/>
      <c r="C249" s="42"/>
    </row>
    <row r="250" spans="1:9" s="41" customFormat="1" ht="16.5" customHeight="1"/>
    <row r="251" spans="1:9" s="41" customFormat="1" ht="16.5" customHeight="1"/>
    <row r="252" spans="1:9" s="41" customFormat="1" ht="16.5" customHeight="1"/>
    <row r="253" spans="1:9" s="41" customFormat="1" ht="16.5" customHeight="1"/>
    <row r="254" spans="1:9" s="41" customFormat="1" ht="22.5" customHeight="1">
      <c r="A254" s="43"/>
    </row>
    <row r="255" spans="1:9" s="41" customFormat="1" ht="26.25" customHeight="1">
      <c r="A255" s="43"/>
    </row>
    <row r="256" spans="1:9" s="41" customFormat="1" ht="7.5" customHeight="1"/>
    <row r="257" spans="1:9" s="41" customFormat="1"/>
    <row r="258" spans="1:9" s="41" customFormat="1"/>
    <row r="259" spans="1:9" s="41" customFormat="1"/>
    <row r="260" spans="1:9" s="43" customFormat="1">
      <c r="E260" s="41"/>
      <c r="F260" s="41"/>
      <c r="G260" s="41"/>
      <c r="H260" s="41"/>
      <c r="I260" s="41"/>
    </row>
    <row r="261" spans="1:9" s="32" customFormat="1">
      <c r="E261" s="43"/>
      <c r="F261" s="43"/>
      <c r="G261" s="43"/>
      <c r="H261" s="43"/>
      <c r="I261" s="43"/>
    </row>
    <row r="262" spans="1:9" s="32" customFormat="1"/>
    <row r="263" spans="1:9" s="32" customFormat="1" ht="34.5" customHeight="1"/>
    <row r="264" spans="1:9" s="32" customFormat="1"/>
    <row r="265" spans="1:9" s="32" customFormat="1" ht="16.5" customHeight="1"/>
    <row r="266" spans="1:9" ht="16.5" customHeight="1">
      <c r="A266" s="1"/>
      <c r="E266" s="32"/>
      <c r="F266" s="32"/>
      <c r="G266" s="32"/>
      <c r="H266" s="32"/>
      <c r="I266" s="32"/>
    </row>
    <row r="267" spans="1:9" ht="16.5" customHeight="1">
      <c r="A267" s="1"/>
    </row>
    <row r="268" spans="1:9" ht="16.5" customHeight="1">
      <c r="A268" s="1"/>
    </row>
    <row r="269" spans="1:9" ht="16.5" customHeight="1">
      <c r="A269" s="1"/>
    </row>
    <row r="270" spans="1:9" ht="16.5" customHeight="1">
      <c r="A270" s="1"/>
    </row>
    <row r="271" spans="1:9" ht="16.5" customHeight="1">
      <c r="A271" s="1"/>
    </row>
    <row r="272" spans="1:9" ht="16.5" customHeight="1">
      <c r="A272" s="1"/>
    </row>
    <row r="273" spans="1:231" ht="16.5" customHeight="1">
      <c r="A273" s="1"/>
    </row>
    <row r="274" spans="1:231">
      <c r="A274" s="1"/>
    </row>
    <row r="275" spans="1:231">
      <c r="A275" s="20"/>
      <c r="B275" s="23"/>
      <c r="C275" s="20"/>
      <c r="D275" s="23"/>
      <c r="J275" s="20"/>
      <c r="K275" s="20"/>
      <c r="L275" s="23"/>
      <c r="M275" s="20"/>
      <c r="N275" s="23"/>
      <c r="O275" s="20"/>
      <c r="P275" s="23"/>
      <c r="Q275" s="20"/>
      <c r="R275" s="23"/>
      <c r="S275" s="20"/>
      <c r="T275" s="23"/>
      <c r="U275" s="20"/>
      <c r="V275" s="23"/>
      <c r="W275" s="20"/>
      <c r="X275" s="23"/>
      <c r="Y275" s="20"/>
      <c r="Z275" s="23"/>
      <c r="AA275" s="20"/>
      <c r="AB275" s="23"/>
      <c r="AC275" s="20"/>
      <c r="AD275" s="23"/>
      <c r="AE275" s="20"/>
      <c r="AF275" s="23"/>
      <c r="AG275" s="20"/>
      <c r="AH275" s="23"/>
      <c r="AI275" s="20"/>
      <c r="AJ275" s="23"/>
      <c r="AK275" s="20"/>
      <c r="AL275" s="23"/>
      <c r="AM275" s="20"/>
      <c r="AN275" s="23"/>
      <c r="AO275" s="20"/>
      <c r="AP275" s="23"/>
      <c r="AQ275" s="20"/>
      <c r="AR275" s="23"/>
      <c r="AS275" s="20"/>
      <c r="AT275" s="23"/>
      <c r="AU275" s="20"/>
      <c r="AV275" s="23"/>
      <c r="AW275" s="20"/>
      <c r="AX275" s="23"/>
      <c r="AY275" s="20"/>
      <c r="AZ275" s="23"/>
      <c r="BA275" s="20"/>
      <c r="BB275" s="23"/>
      <c r="BC275" s="20"/>
      <c r="BD275" s="23"/>
      <c r="BE275" s="20"/>
      <c r="BF275" s="23"/>
      <c r="BG275" s="20"/>
      <c r="BH275" s="23"/>
      <c r="BI275" s="20"/>
      <c r="BJ275" s="23"/>
      <c r="BK275" s="20"/>
      <c r="BL275" s="23"/>
      <c r="BM275" s="20"/>
      <c r="BN275" s="23"/>
      <c r="BO275" s="20"/>
      <c r="BP275" s="23"/>
      <c r="BQ275" s="20"/>
      <c r="BR275" s="23"/>
      <c r="BS275" s="20"/>
      <c r="BT275" s="23"/>
      <c r="BU275" s="20"/>
      <c r="BV275" s="23"/>
      <c r="BW275" s="20"/>
      <c r="BX275" s="23"/>
      <c r="BY275" s="20"/>
      <c r="BZ275" s="23"/>
      <c r="CA275" s="20"/>
      <c r="CB275" s="23"/>
      <c r="CC275" s="20"/>
      <c r="CD275" s="23"/>
      <c r="CE275" s="20"/>
      <c r="CF275" s="23"/>
      <c r="CG275" s="20"/>
      <c r="CH275" s="23"/>
      <c r="CI275" s="20"/>
      <c r="CJ275" s="23"/>
      <c r="CK275" s="20"/>
      <c r="CL275" s="23"/>
      <c r="CM275" s="20"/>
      <c r="CN275" s="23"/>
      <c r="CO275" s="20"/>
      <c r="CP275" s="23"/>
      <c r="CQ275" s="20"/>
      <c r="CR275" s="23"/>
      <c r="CS275" s="20"/>
      <c r="CT275" s="23"/>
      <c r="CU275" s="20"/>
      <c r="CV275" s="23"/>
      <c r="CW275" s="20"/>
      <c r="CX275" s="23"/>
      <c r="CY275" s="20"/>
      <c r="CZ275" s="23"/>
      <c r="DA275" s="20"/>
      <c r="DB275" s="23"/>
      <c r="DC275" s="20"/>
      <c r="DD275" s="23"/>
      <c r="DE275" s="20"/>
      <c r="DF275" s="23"/>
      <c r="DG275" s="20"/>
      <c r="DH275" s="23"/>
      <c r="DI275" s="20"/>
      <c r="DJ275" s="23"/>
      <c r="DK275" s="20"/>
      <c r="DL275" s="23"/>
      <c r="DM275" s="20"/>
      <c r="DN275" s="23"/>
      <c r="DO275" s="20"/>
      <c r="DP275" s="23"/>
      <c r="DQ275" s="20"/>
      <c r="DR275" s="23"/>
      <c r="DS275" s="20"/>
      <c r="DT275" s="23"/>
      <c r="DU275" s="20"/>
      <c r="DV275" s="23"/>
      <c r="DW275" s="20"/>
      <c r="DX275" s="23"/>
      <c r="DY275" s="20"/>
      <c r="DZ275" s="23"/>
      <c r="EA275" s="20"/>
      <c r="EB275" s="23"/>
      <c r="EC275" s="20"/>
      <c r="ED275" s="23"/>
      <c r="EE275" s="20"/>
      <c r="EF275" s="23"/>
      <c r="EG275" s="20"/>
      <c r="EH275" s="23"/>
      <c r="EI275" s="20"/>
      <c r="EJ275" s="23"/>
      <c r="EK275" s="20"/>
      <c r="EL275" s="23"/>
      <c r="EM275" s="20"/>
      <c r="EN275" s="23"/>
      <c r="EO275" s="20"/>
      <c r="EP275" s="23"/>
      <c r="EQ275" s="20"/>
      <c r="ER275" s="23"/>
      <c r="ES275" s="20"/>
      <c r="ET275" s="23"/>
      <c r="EU275" s="20"/>
      <c r="EV275" s="23"/>
      <c r="EW275" s="20"/>
      <c r="EX275" s="23"/>
      <c r="EY275" s="20"/>
      <c r="EZ275" s="23"/>
      <c r="FA275" s="20"/>
      <c r="FB275" s="23"/>
      <c r="FC275" s="20"/>
      <c r="FD275" s="23"/>
      <c r="FE275" s="20"/>
      <c r="FF275" s="23"/>
      <c r="FG275" s="20"/>
      <c r="FH275" s="23"/>
      <c r="FI275" s="20"/>
      <c r="FJ275" s="23"/>
      <c r="FK275" s="20"/>
      <c r="FL275" s="23"/>
      <c r="FM275" s="20"/>
      <c r="FN275" s="23"/>
      <c r="FO275" s="20"/>
      <c r="FP275" s="23"/>
      <c r="FQ275" s="20"/>
      <c r="FR275" s="23"/>
      <c r="FS275" s="20"/>
      <c r="FT275" s="23"/>
      <c r="FU275" s="20"/>
      <c r="FV275" s="23"/>
      <c r="FW275" s="20"/>
      <c r="FX275" s="23"/>
      <c r="FY275" s="20"/>
      <c r="FZ275" s="23"/>
      <c r="GA275" s="20"/>
      <c r="GB275" s="23"/>
      <c r="GC275" s="20"/>
      <c r="GD275" s="23"/>
      <c r="GE275" s="20"/>
      <c r="GF275" s="23"/>
      <c r="GG275" s="20"/>
      <c r="GH275" s="23"/>
      <c r="GI275" s="20"/>
      <c r="GJ275" s="23"/>
      <c r="GK275" s="20"/>
      <c r="GL275" s="23"/>
      <c r="GM275" s="20"/>
      <c r="GN275" s="23"/>
      <c r="GO275" s="20"/>
      <c r="GP275" s="23"/>
      <c r="GQ275" s="20"/>
      <c r="GR275" s="23"/>
      <c r="GS275" s="20"/>
      <c r="GT275" s="23"/>
      <c r="GU275" s="20"/>
      <c r="GV275" s="23"/>
      <c r="GW275" s="20"/>
      <c r="GX275" s="23"/>
      <c r="GY275" s="20"/>
      <c r="GZ275" s="23"/>
      <c r="HA275" s="20"/>
      <c r="HB275" s="23"/>
      <c r="HC275" s="20"/>
      <c r="HD275" s="23"/>
      <c r="HE275" s="20"/>
      <c r="HF275" s="23"/>
      <c r="HG275" s="20"/>
      <c r="HH275" s="23"/>
      <c r="HI275" s="20"/>
      <c r="HJ275" s="23"/>
      <c r="HK275" s="20"/>
      <c r="HL275" s="23"/>
      <c r="HM275" s="20"/>
      <c r="HN275" s="23"/>
      <c r="HO275" s="20"/>
      <c r="HP275" s="23"/>
      <c r="HQ275" s="20"/>
      <c r="HR275" s="23"/>
      <c r="HS275" s="20"/>
      <c r="HT275" s="23"/>
      <c r="HU275" s="20"/>
      <c r="HV275" s="23"/>
      <c r="HW275" s="20"/>
    </row>
    <row r="276" spans="1:231" ht="39" customHeight="1">
      <c r="A276" s="20"/>
      <c r="B276" s="23"/>
      <c r="C276" s="20"/>
      <c r="D276" s="23"/>
      <c r="E276" s="20"/>
      <c r="F276" s="20"/>
      <c r="G276" s="20"/>
      <c r="H276" s="20"/>
      <c r="I276" s="23"/>
      <c r="J276" s="20"/>
      <c r="K276" s="20"/>
      <c r="L276" s="23"/>
      <c r="M276" s="20"/>
      <c r="N276" s="23"/>
      <c r="O276" s="20"/>
      <c r="P276" s="23"/>
      <c r="Q276" s="20"/>
      <c r="R276" s="23"/>
      <c r="S276" s="20"/>
      <c r="T276" s="23"/>
      <c r="U276" s="20"/>
      <c r="V276" s="23"/>
      <c r="W276" s="20"/>
      <c r="X276" s="23"/>
      <c r="Y276" s="20"/>
      <c r="Z276" s="23"/>
      <c r="AA276" s="20"/>
      <c r="AB276" s="23"/>
      <c r="AC276" s="20"/>
      <c r="AD276" s="23"/>
      <c r="AE276" s="20"/>
      <c r="AF276" s="23"/>
      <c r="AG276" s="20"/>
      <c r="AH276" s="23"/>
      <c r="AI276" s="20"/>
      <c r="AJ276" s="23"/>
      <c r="AK276" s="20"/>
      <c r="AL276" s="23"/>
      <c r="AM276" s="20"/>
      <c r="AN276" s="23"/>
      <c r="AO276" s="20"/>
      <c r="AP276" s="23"/>
      <c r="AQ276" s="20"/>
      <c r="AR276" s="23"/>
      <c r="AS276" s="20"/>
      <c r="AT276" s="23"/>
      <c r="AU276" s="20"/>
      <c r="AV276" s="23"/>
      <c r="AW276" s="20"/>
      <c r="AX276" s="23"/>
      <c r="AY276" s="20"/>
      <c r="AZ276" s="23"/>
      <c r="BA276" s="20"/>
      <c r="BB276" s="23"/>
      <c r="BC276" s="20"/>
      <c r="BD276" s="23"/>
      <c r="BE276" s="20"/>
      <c r="BF276" s="23"/>
      <c r="BG276" s="20"/>
      <c r="BH276" s="23"/>
      <c r="BI276" s="20"/>
      <c r="BJ276" s="23"/>
      <c r="BK276" s="20"/>
      <c r="BL276" s="23"/>
      <c r="BM276" s="20"/>
      <c r="BN276" s="23"/>
      <c r="BO276" s="20"/>
      <c r="BP276" s="23"/>
      <c r="BQ276" s="20"/>
      <c r="BR276" s="23"/>
      <c r="BS276" s="20"/>
      <c r="BT276" s="23"/>
      <c r="BU276" s="20"/>
      <c r="BV276" s="23"/>
      <c r="BW276" s="20"/>
      <c r="BX276" s="23"/>
      <c r="BY276" s="20"/>
      <c r="BZ276" s="23"/>
      <c r="CA276" s="20"/>
      <c r="CB276" s="23"/>
      <c r="CC276" s="20"/>
      <c r="CD276" s="23"/>
      <c r="CE276" s="20"/>
      <c r="CF276" s="23"/>
      <c r="CG276" s="20"/>
      <c r="CH276" s="23"/>
      <c r="CI276" s="20"/>
      <c r="CJ276" s="23"/>
      <c r="CK276" s="20"/>
      <c r="CL276" s="23"/>
      <c r="CM276" s="20"/>
      <c r="CN276" s="23"/>
      <c r="CO276" s="20"/>
      <c r="CP276" s="23"/>
      <c r="CQ276" s="20"/>
      <c r="CR276" s="23"/>
      <c r="CS276" s="20"/>
      <c r="CT276" s="23"/>
      <c r="CU276" s="20"/>
      <c r="CV276" s="23"/>
      <c r="CW276" s="20"/>
      <c r="CX276" s="23"/>
      <c r="CY276" s="20"/>
      <c r="CZ276" s="23"/>
      <c r="DA276" s="20"/>
      <c r="DB276" s="23"/>
      <c r="DC276" s="20"/>
      <c r="DD276" s="23"/>
      <c r="DE276" s="20"/>
      <c r="DF276" s="23"/>
      <c r="DG276" s="20"/>
      <c r="DH276" s="23"/>
      <c r="DI276" s="20"/>
      <c r="DJ276" s="23"/>
      <c r="DK276" s="20"/>
      <c r="DL276" s="23"/>
      <c r="DM276" s="20"/>
      <c r="DN276" s="23"/>
      <c r="DO276" s="20"/>
      <c r="DP276" s="23"/>
      <c r="DQ276" s="20"/>
      <c r="DR276" s="23"/>
      <c r="DS276" s="20"/>
      <c r="DT276" s="23"/>
      <c r="DU276" s="20"/>
      <c r="DV276" s="23"/>
      <c r="DW276" s="20"/>
      <c r="DX276" s="23"/>
      <c r="DY276" s="20"/>
      <c r="DZ276" s="23"/>
      <c r="EA276" s="20"/>
      <c r="EB276" s="23"/>
      <c r="EC276" s="20"/>
      <c r="ED276" s="23"/>
      <c r="EE276" s="20"/>
      <c r="EF276" s="23"/>
      <c r="EG276" s="20"/>
      <c r="EH276" s="23"/>
      <c r="EI276" s="20"/>
      <c r="EJ276" s="23"/>
      <c r="EK276" s="20"/>
      <c r="EL276" s="23"/>
      <c r="EM276" s="20"/>
      <c r="EN276" s="23"/>
      <c r="EO276" s="20"/>
      <c r="EP276" s="23"/>
      <c r="EQ276" s="20"/>
      <c r="ER276" s="23"/>
      <c r="ES276" s="20"/>
      <c r="ET276" s="23"/>
      <c r="EU276" s="20"/>
      <c r="EV276" s="23"/>
      <c r="EW276" s="20"/>
      <c r="EX276" s="23"/>
      <c r="EY276" s="20"/>
      <c r="EZ276" s="23"/>
      <c r="FA276" s="20"/>
      <c r="FB276" s="23"/>
      <c r="FC276" s="20"/>
      <c r="FD276" s="23"/>
      <c r="FE276" s="20"/>
      <c r="FF276" s="23"/>
      <c r="FG276" s="20"/>
      <c r="FH276" s="23"/>
      <c r="FI276" s="20"/>
      <c r="FJ276" s="23"/>
      <c r="FK276" s="20"/>
      <c r="FL276" s="23"/>
      <c r="FM276" s="20"/>
      <c r="FN276" s="23"/>
      <c r="FO276" s="20"/>
      <c r="FP276" s="23"/>
      <c r="FQ276" s="20"/>
      <c r="FR276" s="23"/>
      <c r="FS276" s="20"/>
      <c r="FT276" s="23"/>
      <c r="FU276" s="20"/>
      <c r="FV276" s="23"/>
      <c r="FW276" s="20"/>
      <c r="FX276" s="23"/>
      <c r="FY276" s="20"/>
      <c r="FZ276" s="23"/>
      <c r="GA276" s="20"/>
      <c r="GB276" s="23"/>
      <c r="GC276" s="20"/>
      <c r="GD276" s="23"/>
      <c r="GE276" s="20"/>
      <c r="GF276" s="23"/>
      <c r="GG276" s="20"/>
      <c r="GH276" s="23"/>
      <c r="GI276" s="20"/>
      <c r="GJ276" s="23"/>
      <c r="GK276" s="20"/>
      <c r="GL276" s="23"/>
      <c r="GM276" s="20"/>
      <c r="GN276" s="23"/>
      <c r="GO276" s="20"/>
      <c r="GP276" s="23"/>
      <c r="GQ276" s="20"/>
      <c r="GR276" s="23"/>
      <c r="GS276" s="20"/>
      <c r="GT276" s="23"/>
      <c r="GU276" s="20"/>
      <c r="GV276" s="23"/>
      <c r="GW276" s="20"/>
      <c r="GX276" s="23"/>
      <c r="GY276" s="20"/>
      <c r="GZ276" s="23"/>
      <c r="HA276" s="20"/>
      <c r="HB276" s="23"/>
      <c r="HC276" s="20"/>
      <c r="HD276" s="23"/>
      <c r="HE276" s="20"/>
      <c r="HF276" s="23"/>
      <c r="HG276" s="20"/>
      <c r="HH276" s="23"/>
      <c r="HI276" s="20"/>
      <c r="HJ276" s="23"/>
      <c r="HK276" s="20"/>
      <c r="HL276" s="23"/>
      <c r="HM276" s="20"/>
      <c r="HN276" s="23"/>
      <c r="HO276" s="20"/>
      <c r="HP276" s="23"/>
      <c r="HQ276" s="20"/>
      <c r="HR276" s="23"/>
      <c r="HS276" s="20"/>
      <c r="HT276" s="23"/>
      <c r="HU276" s="20"/>
      <c r="HV276" s="23"/>
      <c r="HW276" s="20"/>
    </row>
    <row r="277" spans="1:231" s="32" customFormat="1">
      <c r="E277" s="20"/>
      <c r="F277" s="20"/>
      <c r="G277" s="20"/>
      <c r="H277" s="20"/>
      <c r="I277" s="23"/>
    </row>
    <row r="278" spans="1:231" ht="16.5" customHeight="1">
      <c r="A278" s="1"/>
      <c r="E278" s="32"/>
      <c r="F278" s="32"/>
      <c r="G278" s="32"/>
      <c r="H278" s="32"/>
      <c r="I278" s="32"/>
    </row>
    <row r="279" spans="1:231" ht="16.5" customHeight="1">
      <c r="A279" s="1"/>
    </row>
    <row r="280" spans="1:231" ht="16.5" customHeight="1">
      <c r="A280" s="1"/>
    </row>
    <row r="281" spans="1:231" ht="16.5" customHeight="1">
      <c r="A281" s="1"/>
    </row>
    <row r="282" spans="1:231" ht="16.5" customHeight="1">
      <c r="A282" s="1"/>
    </row>
    <row r="283" spans="1:231" ht="16.5" customHeight="1">
      <c r="A283" s="1"/>
    </row>
    <row r="284" spans="1:231" ht="16.5" customHeight="1">
      <c r="A284" s="1"/>
    </row>
    <row r="285" spans="1:231" ht="16.5" customHeight="1">
      <c r="A285" s="1"/>
    </row>
    <row r="286" spans="1:231" s="32" customFormat="1">
      <c r="E286" s="1"/>
      <c r="F286" s="1"/>
      <c r="G286" s="1"/>
      <c r="H286" s="1"/>
      <c r="I286" s="1"/>
    </row>
    <row r="287" spans="1:231">
      <c r="A287" s="20"/>
      <c r="B287" s="23"/>
      <c r="C287" s="20"/>
      <c r="D287" s="23"/>
      <c r="E287" s="32"/>
      <c r="F287" s="32"/>
      <c r="G287" s="32"/>
      <c r="H287" s="32"/>
      <c r="I287" s="32"/>
      <c r="J287" s="20"/>
      <c r="K287" s="20"/>
      <c r="L287" s="23"/>
      <c r="M287" s="20"/>
      <c r="N287" s="23"/>
      <c r="O287" s="20"/>
      <c r="P287" s="23"/>
      <c r="Q287" s="20"/>
      <c r="R287" s="23"/>
      <c r="S287" s="20"/>
      <c r="T287" s="23"/>
      <c r="U287" s="20"/>
      <c r="V287" s="23"/>
      <c r="W287" s="20"/>
      <c r="X287" s="23"/>
      <c r="Y287" s="20"/>
      <c r="Z287" s="23"/>
      <c r="AA287" s="20"/>
      <c r="AB287" s="23"/>
      <c r="AC287" s="20"/>
      <c r="AD287" s="23"/>
      <c r="AE287" s="20"/>
      <c r="AF287" s="23"/>
      <c r="AG287" s="20"/>
      <c r="AH287" s="23"/>
      <c r="AI287" s="20"/>
      <c r="AJ287" s="23"/>
      <c r="AK287" s="20"/>
      <c r="AL287" s="23"/>
      <c r="AM287" s="20"/>
      <c r="AN287" s="23"/>
      <c r="AO287" s="20"/>
      <c r="AP287" s="23"/>
      <c r="AQ287" s="20"/>
      <c r="AR287" s="23"/>
      <c r="AS287" s="20"/>
      <c r="AT287" s="23"/>
      <c r="AU287" s="20"/>
      <c r="AV287" s="23"/>
      <c r="AW287" s="20"/>
      <c r="AX287" s="23"/>
      <c r="AY287" s="20"/>
      <c r="AZ287" s="23"/>
      <c r="BA287" s="20"/>
      <c r="BB287" s="23"/>
      <c r="BC287" s="20"/>
      <c r="BD287" s="23"/>
      <c r="BE287" s="20"/>
      <c r="BF287" s="23"/>
      <c r="BG287" s="20"/>
      <c r="BH287" s="23"/>
      <c r="BI287" s="20"/>
      <c r="BJ287" s="23"/>
      <c r="BK287" s="20"/>
      <c r="BL287" s="23"/>
      <c r="BM287" s="20"/>
      <c r="BN287" s="23"/>
      <c r="BO287" s="20"/>
      <c r="BP287" s="23"/>
      <c r="BQ287" s="20"/>
      <c r="BR287" s="23"/>
      <c r="BS287" s="20"/>
      <c r="BT287" s="23"/>
      <c r="BU287" s="20"/>
      <c r="BV287" s="23"/>
      <c r="BW287" s="20"/>
      <c r="BX287" s="23"/>
      <c r="BY287" s="20"/>
      <c r="BZ287" s="23"/>
      <c r="CA287" s="20"/>
      <c r="CB287" s="23"/>
      <c r="CC287" s="20"/>
      <c r="CD287" s="23"/>
      <c r="CE287" s="20"/>
      <c r="CF287" s="23"/>
      <c r="CG287" s="20"/>
      <c r="CH287" s="23"/>
      <c r="CI287" s="20"/>
      <c r="CJ287" s="23"/>
      <c r="CK287" s="20"/>
      <c r="CL287" s="23"/>
      <c r="CM287" s="20"/>
      <c r="CN287" s="23"/>
      <c r="CO287" s="20"/>
      <c r="CP287" s="23"/>
      <c r="CQ287" s="20"/>
      <c r="CR287" s="23"/>
      <c r="CS287" s="20"/>
      <c r="CT287" s="23"/>
      <c r="CU287" s="20"/>
      <c r="CV287" s="23"/>
      <c r="CW287" s="20"/>
      <c r="CX287" s="23"/>
      <c r="CY287" s="20"/>
      <c r="CZ287" s="23"/>
      <c r="DA287" s="20"/>
      <c r="DB287" s="23"/>
      <c r="DC287" s="20"/>
      <c r="DD287" s="23"/>
      <c r="DE287" s="20"/>
      <c r="DF287" s="23"/>
      <c r="DG287" s="20"/>
      <c r="DH287" s="23"/>
      <c r="DI287" s="20"/>
      <c r="DJ287" s="23"/>
      <c r="DK287" s="20"/>
      <c r="DL287" s="23"/>
      <c r="DM287" s="20"/>
      <c r="DN287" s="23"/>
      <c r="DO287" s="20"/>
      <c r="DP287" s="23"/>
      <c r="DQ287" s="20"/>
      <c r="DR287" s="23"/>
      <c r="DS287" s="20"/>
      <c r="DT287" s="23"/>
      <c r="DU287" s="20"/>
      <c r="DV287" s="23"/>
      <c r="DW287" s="20"/>
      <c r="DX287" s="23"/>
      <c r="DY287" s="20"/>
      <c r="DZ287" s="23"/>
      <c r="EA287" s="20"/>
      <c r="EB287" s="23"/>
      <c r="EC287" s="20"/>
      <c r="ED287" s="23"/>
      <c r="EE287" s="20"/>
      <c r="EF287" s="23"/>
      <c r="EG287" s="20"/>
      <c r="EH287" s="23"/>
      <c r="EI287" s="20"/>
      <c r="EJ287" s="23"/>
      <c r="EK287" s="20"/>
      <c r="EL287" s="23"/>
      <c r="EM287" s="20"/>
      <c r="EN287" s="23"/>
      <c r="EO287" s="20"/>
      <c r="EP287" s="23"/>
      <c r="EQ287" s="20"/>
      <c r="ER287" s="23"/>
      <c r="ES287" s="20"/>
      <c r="ET287" s="23"/>
      <c r="EU287" s="20"/>
      <c r="EV287" s="23"/>
      <c r="EW287" s="20"/>
      <c r="EX287" s="23"/>
      <c r="EY287" s="20"/>
      <c r="EZ287" s="23"/>
      <c r="FA287" s="20"/>
      <c r="FB287" s="23"/>
      <c r="FC287" s="20"/>
      <c r="FD287" s="23"/>
      <c r="FE287" s="20"/>
      <c r="FF287" s="23"/>
      <c r="FG287" s="20"/>
      <c r="FH287" s="23"/>
      <c r="FI287" s="20"/>
      <c r="FJ287" s="23"/>
      <c r="FK287" s="20"/>
      <c r="FL287" s="23"/>
      <c r="FM287" s="20"/>
      <c r="FN287" s="23"/>
      <c r="FO287" s="20"/>
      <c r="FP287" s="23"/>
      <c r="FQ287" s="20"/>
      <c r="FR287" s="23"/>
      <c r="FS287" s="20"/>
      <c r="FT287" s="23"/>
      <c r="FU287" s="20"/>
      <c r="FV287" s="23"/>
      <c r="FW287" s="20"/>
      <c r="FX287" s="23"/>
      <c r="FY287" s="20"/>
      <c r="FZ287" s="23"/>
      <c r="GA287" s="20"/>
      <c r="GB287" s="23"/>
      <c r="GC287" s="20"/>
      <c r="GD287" s="23"/>
      <c r="GE287" s="20"/>
      <c r="GF287" s="23"/>
      <c r="GG287" s="20"/>
      <c r="GH287" s="23"/>
      <c r="GI287" s="20"/>
      <c r="GJ287" s="23"/>
      <c r="GK287" s="20"/>
      <c r="GL287" s="23"/>
      <c r="GM287" s="20"/>
      <c r="GN287" s="23"/>
      <c r="GO287" s="20"/>
      <c r="GP287" s="23"/>
      <c r="GQ287" s="20"/>
      <c r="GR287" s="23"/>
      <c r="GS287" s="20"/>
      <c r="GT287" s="23"/>
      <c r="GU287" s="20"/>
      <c r="GV287" s="23"/>
      <c r="GW287" s="20"/>
      <c r="GX287" s="23"/>
      <c r="GY287" s="20"/>
      <c r="GZ287" s="23"/>
      <c r="HA287" s="20"/>
      <c r="HB287" s="23"/>
      <c r="HC287" s="20"/>
      <c r="HD287" s="23"/>
      <c r="HE287" s="20"/>
      <c r="HF287" s="23"/>
      <c r="HG287" s="20"/>
      <c r="HH287" s="23"/>
      <c r="HI287" s="20"/>
      <c r="HJ287" s="23"/>
      <c r="HK287" s="20"/>
      <c r="HL287" s="23"/>
      <c r="HM287" s="20"/>
      <c r="HN287" s="23"/>
      <c r="HO287" s="20"/>
      <c r="HP287" s="23"/>
      <c r="HQ287" s="20"/>
      <c r="HR287" s="23"/>
      <c r="HS287" s="20"/>
      <c r="HT287" s="23"/>
      <c r="HU287" s="20"/>
      <c r="HV287" s="23"/>
      <c r="HW287" s="20"/>
    </row>
    <row r="288" spans="1:231" ht="39" customHeight="1">
      <c r="A288" s="20"/>
      <c r="B288" s="23"/>
      <c r="C288" s="20"/>
      <c r="D288" s="23"/>
      <c r="E288" s="20"/>
      <c r="F288" s="20"/>
      <c r="G288" s="20"/>
      <c r="H288" s="20"/>
      <c r="I288" s="23"/>
      <c r="J288" s="20"/>
      <c r="K288" s="20"/>
      <c r="L288" s="23"/>
      <c r="M288" s="20"/>
      <c r="N288" s="23"/>
      <c r="O288" s="20"/>
      <c r="P288" s="23"/>
      <c r="Q288" s="20"/>
      <c r="R288" s="23"/>
      <c r="S288" s="20"/>
      <c r="T288" s="23"/>
      <c r="U288" s="20"/>
      <c r="V288" s="23"/>
      <c r="W288" s="20"/>
      <c r="X288" s="23"/>
      <c r="Y288" s="20"/>
      <c r="Z288" s="23"/>
      <c r="AA288" s="20"/>
      <c r="AB288" s="23"/>
      <c r="AC288" s="20"/>
      <c r="AD288" s="23"/>
      <c r="AE288" s="20"/>
      <c r="AF288" s="23"/>
      <c r="AG288" s="20"/>
      <c r="AH288" s="23"/>
      <c r="AI288" s="20"/>
      <c r="AJ288" s="23"/>
      <c r="AK288" s="20"/>
      <c r="AL288" s="23"/>
      <c r="AM288" s="20"/>
      <c r="AN288" s="23"/>
      <c r="AO288" s="20"/>
      <c r="AP288" s="23"/>
      <c r="AQ288" s="20"/>
      <c r="AR288" s="23"/>
      <c r="AS288" s="20"/>
      <c r="AT288" s="23"/>
      <c r="AU288" s="20"/>
      <c r="AV288" s="23"/>
      <c r="AW288" s="20"/>
      <c r="AX288" s="23"/>
      <c r="AY288" s="20"/>
      <c r="AZ288" s="23"/>
      <c r="BA288" s="20"/>
      <c r="BB288" s="23"/>
      <c r="BC288" s="20"/>
      <c r="BD288" s="23"/>
      <c r="BE288" s="20"/>
      <c r="BF288" s="23"/>
      <c r="BG288" s="20"/>
      <c r="BH288" s="23"/>
      <c r="BI288" s="20"/>
      <c r="BJ288" s="23"/>
      <c r="BK288" s="20"/>
      <c r="BL288" s="23"/>
      <c r="BM288" s="20"/>
      <c r="BN288" s="23"/>
      <c r="BO288" s="20"/>
      <c r="BP288" s="23"/>
      <c r="BQ288" s="20"/>
      <c r="BR288" s="23"/>
      <c r="BS288" s="20"/>
      <c r="BT288" s="23"/>
      <c r="BU288" s="20"/>
      <c r="BV288" s="23"/>
      <c r="BW288" s="20"/>
      <c r="BX288" s="23"/>
      <c r="BY288" s="20"/>
      <c r="BZ288" s="23"/>
      <c r="CA288" s="20"/>
      <c r="CB288" s="23"/>
      <c r="CC288" s="20"/>
      <c r="CD288" s="23"/>
      <c r="CE288" s="20"/>
      <c r="CF288" s="23"/>
      <c r="CG288" s="20"/>
      <c r="CH288" s="23"/>
      <c r="CI288" s="20"/>
      <c r="CJ288" s="23"/>
      <c r="CK288" s="20"/>
      <c r="CL288" s="23"/>
      <c r="CM288" s="20"/>
      <c r="CN288" s="23"/>
      <c r="CO288" s="20"/>
      <c r="CP288" s="23"/>
      <c r="CQ288" s="20"/>
      <c r="CR288" s="23"/>
      <c r="CS288" s="20"/>
      <c r="CT288" s="23"/>
      <c r="CU288" s="20"/>
      <c r="CV288" s="23"/>
      <c r="CW288" s="20"/>
      <c r="CX288" s="23"/>
      <c r="CY288" s="20"/>
      <c r="CZ288" s="23"/>
      <c r="DA288" s="20"/>
      <c r="DB288" s="23"/>
      <c r="DC288" s="20"/>
      <c r="DD288" s="23"/>
      <c r="DE288" s="20"/>
      <c r="DF288" s="23"/>
      <c r="DG288" s="20"/>
      <c r="DH288" s="23"/>
      <c r="DI288" s="20"/>
      <c r="DJ288" s="23"/>
      <c r="DK288" s="20"/>
      <c r="DL288" s="23"/>
      <c r="DM288" s="20"/>
      <c r="DN288" s="23"/>
      <c r="DO288" s="20"/>
      <c r="DP288" s="23"/>
      <c r="DQ288" s="20"/>
      <c r="DR288" s="23"/>
      <c r="DS288" s="20"/>
      <c r="DT288" s="23"/>
      <c r="DU288" s="20"/>
      <c r="DV288" s="23"/>
      <c r="DW288" s="20"/>
      <c r="DX288" s="23"/>
      <c r="DY288" s="20"/>
      <c r="DZ288" s="23"/>
      <c r="EA288" s="20"/>
      <c r="EB288" s="23"/>
      <c r="EC288" s="20"/>
      <c r="ED288" s="23"/>
      <c r="EE288" s="20"/>
      <c r="EF288" s="23"/>
      <c r="EG288" s="20"/>
      <c r="EH288" s="23"/>
      <c r="EI288" s="20"/>
      <c r="EJ288" s="23"/>
      <c r="EK288" s="20"/>
      <c r="EL288" s="23"/>
      <c r="EM288" s="20"/>
      <c r="EN288" s="23"/>
      <c r="EO288" s="20"/>
      <c r="EP288" s="23"/>
      <c r="EQ288" s="20"/>
      <c r="ER288" s="23"/>
      <c r="ES288" s="20"/>
      <c r="ET288" s="23"/>
      <c r="EU288" s="20"/>
      <c r="EV288" s="23"/>
      <c r="EW288" s="20"/>
      <c r="EX288" s="23"/>
      <c r="EY288" s="20"/>
      <c r="EZ288" s="23"/>
      <c r="FA288" s="20"/>
      <c r="FB288" s="23"/>
      <c r="FC288" s="20"/>
      <c r="FD288" s="23"/>
      <c r="FE288" s="20"/>
      <c r="FF288" s="23"/>
      <c r="FG288" s="20"/>
      <c r="FH288" s="23"/>
      <c r="FI288" s="20"/>
      <c r="FJ288" s="23"/>
      <c r="FK288" s="20"/>
      <c r="FL288" s="23"/>
      <c r="FM288" s="20"/>
      <c r="FN288" s="23"/>
      <c r="FO288" s="20"/>
      <c r="FP288" s="23"/>
      <c r="FQ288" s="20"/>
      <c r="FR288" s="23"/>
      <c r="FS288" s="20"/>
      <c r="FT288" s="23"/>
      <c r="FU288" s="20"/>
      <c r="FV288" s="23"/>
      <c r="FW288" s="20"/>
      <c r="FX288" s="23"/>
      <c r="FY288" s="20"/>
      <c r="FZ288" s="23"/>
      <c r="GA288" s="20"/>
      <c r="GB288" s="23"/>
      <c r="GC288" s="20"/>
      <c r="GD288" s="23"/>
      <c r="GE288" s="20"/>
      <c r="GF288" s="23"/>
      <c r="GG288" s="20"/>
      <c r="GH288" s="23"/>
      <c r="GI288" s="20"/>
      <c r="GJ288" s="23"/>
      <c r="GK288" s="20"/>
      <c r="GL288" s="23"/>
      <c r="GM288" s="20"/>
      <c r="GN288" s="23"/>
      <c r="GO288" s="20"/>
      <c r="GP288" s="23"/>
      <c r="GQ288" s="20"/>
      <c r="GR288" s="23"/>
      <c r="GS288" s="20"/>
      <c r="GT288" s="23"/>
      <c r="GU288" s="20"/>
      <c r="GV288" s="23"/>
      <c r="GW288" s="20"/>
      <c r="GX288" s="23"/>
      <c r="GY288" s="20"/>
      <c r="GZ288" s="23"/>
      <c r="HA288" s="20"/>
      <c r="HB288" s="23"/>
      <c r="HC288" s="20"/>
      <c r="HD288" s="23"/>
      <c r="HE288" s="20"/>
      <c r="HF288" s="23"/>
      <c r="HG288" s="20"/>
      <c r="HH288" s="23"/>
      <c r="HI288" s="20"/>
      <c r="HJ288" s="23"/>
      <c r="HK288" s="20"/>
      <c r="HL288" s="23"/>
      <c r="HM288" s="20"/>
      <c r="HN288" s="23"/>
      <c r="HO288" s="20"/>
      <c r="HP288" s="23"/>
      <c r="HQ288" s="20"/>
      <c r="HR288" s="23"/>
      <c r="HS288" s="20"/>
      <c r="HT288" s="23"/>
      <c r="HU288" s="20"/>
      <c r="HV288" s="23"/>
      <c r="HW288" s="20"/>
    </row>
    <row r="289" spans="1:231">
      <c r="A289" s="1"/>
      <c r="E289" s="20"/>
      <c r="F289" s="20"/>
      <c r="G289" s="20"/>
      <c r="H289" s="20"/>
      <c r="I289" s="23"/>
    </row>
    <row r="290" spans="1:231" ht="16.5" hidden="1" customHeight="1">
      <c r="A290" s="1"/>
    </row>
    <row r="291" spans="1:231" ht="16.5" hidden="1" customHeight="1">
      <c r="A291" s="1"/>
    </row>
    <row r="292" spans="1:231" ht="16.5" hidden="1" customHeight="1">
      <c r="A292" s="1"/>
    </row>
    <row r="293" spans="1:231" ht="16.5" hidden="1" customHeight="1">
      <c r="A293" s="1"/>
    </row>
    <row r="294" spans="1:231" ht="16.5" hidden="1" customHeight="1">
      <c r="A294" s="1"/>
    </row>
    <row r="295" spans="1:231" ht="16.5" hidden="1" customHeight="1">
      <c r="A295" s="1"/>
    </row>
    <row r="296" spans="1:231" ht="16.5" hidden="1" customHeight="1">
      <c r="A296" s="1"/>
    </row>
    <row r="297" spans="1:231" ht="16.5" hidden="1" customHeight="1">
      <c r="A297" s="1"/>
    </row>
    <row r="298" spans="1:231" s="32" customFormat="1" hidden="1">
      <c r="E298" s="1"/>
      <c r="F298" s="1"/>
      <c r="G298" s="1"/>
      <c r="H298" s="1"/>
      <c r="I298" s="1"/>
    </row>
    <row r="299" spans="1:231" hidden="1">
      <c r="A299" s="20"/>
      <c r="B299" s="23"/>
      <c r="C299" s="20"/>
      <c r="D299" s="23"/>
      <c r="E299" s="32"/>
      <c r="F299" s="32"/>
      <c r="G299" s="32"/>
      <c r="H299" s="32"/>
      <c r="I299" s="32"/>
      <c r="J299" s="20"/>
      <c r="K299" s="20"/>
      <c r="L299" s="23"/>
      <c r="M299" s="20"/>
      <c r="N299" s="23"/>
      <c r="O299" s="20"/>
      <c r="P299" s="23"/>
      <c r="Q299" s="20"/>
      <c r="R299" s="23"/>
      <c r="S299" s="20"/>
      <c r="T299" s="23"/>
      <c r="U299" s="20"/>
      <c r="V299" s="23"/>
      <c r="W299" s="20"/>
      <c r="X299" s="23"/>
      <c r="Y299" s="20"/>
      <c r="Z299" s="23"/>
      <c r="AA299" s="20"/>
      <c r="AB299" s="23"/>
      <c r="AC299" s="20"/>
      <c r="AD299" s="23"/>
      <c r="AE299" s="20"/>
      <c r="AF299" s="23"/>
      <c r="AG299" s="20"/>
      <c r="AH299" s="23"/>
      <c r="AI299" s="20"/>
      <c r="AJ299" s="23"/>
      <c r="AK299" s="20"/>
      <c r="AL299" s="23"/>
      <c r="AM299" s="20"/>
      <c r="AN299" s="23"/>
      <c r="AO299" s="20"/>
      <c r="AP299" s="23"/>
      <c r="AQ299" s="20"/>
      <c r="AR299" s="23"/>
      <c r="AS299" s="20"/>
      <c r="AT299" s="23"/>
      <c r="AU299" s="20"/>
      <c r="AV299" s="23"/>
      <c r="AW299" s="20"/>
      <c r="AX299" s="23"/>
      <c r="AY299" s="20"/>
      <c r="AZ299" s="23"/>
      <c r="BA299" s="20"/>
      <c r="BB299" s="23"/>
      <c r="BC299" s="20"/>
      <c r="BD299" s="23"/>
      <c r="BE299" s="20"/>
      <c r="BF299" s="23"/>
      <c r="BG299" s="20"/>
      <c r="BH299" s="23"/>
      <c r="BI299" s="20"/>
      <c r="BJ299" s="23"/>
      <c r="BK299" s="20"/>
      <c r="BL299" s="23"/>
      <c r="BM299" s="20"/>
      <c r="BN299" s="23"/>
      <c r="BO299" s="20"/>
      <c r="BP299" s="23"/>
      <c r="BQ299" s="20"/>
      <c r="BR299" s="23"/>
      <c r="BS299" s="20"/>
      <c r="BT299" s="23"/>
      <c r="BU299" s="20"/>
      <c r="BV299" s="23"/>
      <c r="BW299" s="20"/>
      <c r="BX299" s="23"/>
      <c r="BY299" s="20"/>
      <c r="BZ299" s="23"/>
      <c r="CA299" s="20"/>
      <c r="CB299" s="23"/>
      <c r="CC299" s="20"/>
      <c r="CD299" s="23"/>
      <c r="CE299" s="20"/>
      <c r="CF299" s="23"/>
      <c r="CG299" s="20"/>
      <c r="CH299" s="23"/>
      <c r="CI299" s="20"/>
      <c r="CJ299" s="23"/>
      <c r="CK299" s="20"/>
      <c r="CL299" s="23"/>
      <c r="CM299" s="20"/>
      <c r="CN299" s="23"/>
      <c r="CO299" s="20"/>
      <c r="CP299" s="23"/>
      <c r="CQ299" s="20"/>
      <c r="CR299" s="23"/>
      <c r="CS299" s="20"/>
      <c r="CT299" s="23"/>
      <c r="CU299" s="20"/>
      <c r="CV299" s="23"/>
      <c r="CW299" s="20"/>
      <c r="CX299" s="23"/>
      <c r="CY299" s="20"/>
      <c r="CZ299" s="23"/>
      <c r="DA299" s="20"/>
      <c r="DB299" s="23"/>
      <c r="DC299" s="20"/>
      <c r="DD299" s="23"/>
      <c r="DE299" s="20"/>
      <c r="DF299" s="23"/>
      <c r="DG299" s="20"/>
      <c r="DH299" s="23"/>
      <c r="DI299" s="20"/>
      <c r="DJ299" s="23"/>
      <c r="DK299" s="20"/>
      <c r="DL299" s="23"/>
      <c r="DM299" s="20"/>
      <c r="DN299" s="23"/>
      <c r="DO299" s="20"/>
      <c r="DP299" s="23"/>
      <c r="DQ299" s="20"/>
      <c r="DR299" s="23"/>
      <c r="DS299" s="20"/>
      <c r="DT299" s="23"/>
      <c r="DU299" s="20"/>
      <c r="DV299" s="23"/>
      <c r="DW299" s="20"/>
      <c r="DX299" s="23"/>
      <c r="DY299" s="20"/>
      <c r="DZ299" s="23"/>
      <c r="EA299" s="20"/>
      <c r="EB299" s="23"/>
      <c r="EC299" s="20"/>
      <c r="ED299" s="23"/>
      <c r="EE299" s="20"/>
      <c r="EF299" s="23"/>
      <c r="EG299" s="20"/>
      <c r="EH299" s="23"/>
      <c r="EI299" s="20"/>
      <c r="EJ299" s="23"/>
      <c r="EK299" s="20"/>
      <c r="EL299" s="23"/>
      <c r="EM299" s="20"/>
      <c r="EN299" s="23"/>
      <c r="EO299" s="20"/>
      <c r="EP299" s="23"/>
      <c r="EQ299" s="20"/>
      <c r="ER299" s="23"/>
      <c r="ES299" s="20"/>
      <c r="ET299" s="23"/>
      <c r="EU299" s="20"/>
      <c r="EV299" s="23"/>
      <c r="EW299" s="20"/>
      <c r="EX299" s="23"/>
      <c r="EY299" s="20"/>
      <c r="EZ299" s="23"/>
      <c r="FA299" s="20"/>
      <c r="FB299" s="23"/>
      <c r="FC299" s="20"/>
      <c r="FD299" s="23"/>
      <c r="FE299" s="20"/>
      <c r="FF299" s="23"/>
      <c r="FG299" s="20"/>
      <c r="FH299" s="23"/>
      <c r="FI299" s="20"/>
      <c r="FJ299" s="23"/>
      <c r="FK299" s="20"/>
      <c r="FL299" s="23"/>
      <c r="FM299" s="20"/>
      <c r="FN299" s="23"/>
      <c r="FO299" s="20"/>
      <c r="FP299" s="23"/>
      <c r="FQ299" s="20"/>
      <c r="FR299" s="23"/>
      <c r="FS299" s="20"/>
      <c r="FT299" s="23"/>
      <c r="FU299" s="20"/>
      <c r="FV299" s="23"/>
      <c r="FW299" s="20"/>
      <c r="FX299" s="23"/>
      <c r="FY299" s="20"/>
      <c r="FZ299" s="23"/>
      <c r="GA299" s="20"/>
      <c r="GB299" s="23"/>
      <c r="GC299" s="20"/>
      <c r="GD299" s="23"/>
      <c r="GE299" s="20"/>
      <c r="GF299" s="23"/>
      <c r="GG299" s="20"/>
      <c r="GH299" s="23"/>
      <c r="GI299" s="20"/>
      <c r="GJ299" s="23"/>
      <c r="GK299" s="20"/>
      <c r="GL299" s="23"/>
      <c r="GM299" s="20"/>
      <c r="GN299" s="23"/>
      <c r="GO299" s="20"/>
      <c r="GP299" s="23"/>
      <c r="GQ299" s="20"/>
      <c r="GR299" s="23"/>
      <c r="GS299" s="20"/>
      <c r="GT299" s="23"/>
      <c r="GU299" s="20"/>
      <c r="GV299" s="23"/>
      <c r="GW299" s="20"/>
      <c r="GX299" s="23"/>
      <c r="GY299" s="20"/>
      <c r="GZ299" s="23"/>
      <c r="HA299" s="20"/>
      <c r="HB299" s="23"/>
      <c r="HC299" s="20"/>
      <c r="HD299" s="23"/>
      <c r="HE299" s="20"/>
      <c r="HF299" s="23"/>
      <c r="HG299" s="20"/>
      <c r="HH299" s="23"/>
      <c r="HI299" s="20"/>
      <c r="HJ299" s="23"/>
      <c r="HK299" s="20"/>
      <c r="HL299" s="23"/>
      <c r="HM299" s="20"/>
      <c r="HN299" s="23"/>
      <c r="HO299" s="20"/>
      <c r="HP299" s="23"/>
      <c r="HQ299" s="20"/>
      <c r="HR299" s="23"/>
      <c r="HS299" s="20"/>
      <c r="HT299" s="23"/>
      <c r="HU299" s="20"/>
      <c r="HV299" s="23"/>
      <c r="HW299" s="20"/>
    </row>
    <row r="300" spans="1:231" ht="39" hidden="1" customHeight="1">
      <c r="A300" s="20"/>
      <c r="B300" s="23"/>
      <c r="C300" s="20"/>
      <c r="D300" s="23"/>
      <c r="E300" s="20"/>
      <c r="F300" s="20"/>
      <c r="G300" s="20"/>
      <c r="H300" s="20"/>
      <c r="I300" s="23"/>
      <c r="J300" s="20"/>
      <c r="K300" s="20"/>
      <c r="L300" s="23"/>
      <c r="M300" s="20"/>
      <c r="N300" s="23"/>
      <c r="O300" s="20"/>
      <c r="P300" s="23"/>
      <c r="Q300" s="20"/>
      <c r="R300" s="23"/>
      <c r="S300" s="20"/>
      <c r="T300" s="23"/>
      <c r="U300" s="20"/>
      <c r="V300" s="23"/>
      <c r="W300" s="20"/>
      <c r="X300" s="23"/>
      <c r="Y300" s="20"/>
      <c r="Z300" s="23"/>
      <c r="AA300" s="20"/>
      <c r="AB300" s="23"/>
      <c r="AC300" s="20"/>
      <c r="AD300" s="23"/>
      <c r="AE300" s="20"/>
      <c r="AF300" s="23"/>
      <c r="AG300" s="20"/>
      <c r="AH300" s="23"/>
      <c r="AI300" s="20"/>
      <c r="AJ300" s="23"/>
      <c r="AK300" s="20"/>
      <c r="AL300" s="23"/>
      <c r="AM300" s="20"/>
      <c r="AN300" s="23"/>
      <c r="AO300" s="20"/>
      <c r="AP300" s="23"/>
      <c r="AQ300" s="20"/>
      <c r="AR300" s="23"/>
      <c r="AS300" s="20"/>
      <c r="AT300" s="23"/>
      <c r="AU300" s="20"/>
      <c r="AV300" s="23"/>
      <c r="AW300" s="20"/>
      <c r="AX300" s="23"/>
      <c r="AY300" s="20"/>
      <c r="AZ300" s="23"/>
      <c r="BA300" s="20"/>
      <c r="BB300" s="23"/>
      <c r="BC300" s="20"/>
      <c r="BD300" s="23"/>
      <c r="BE300" s="20"/>
      <c r="BF300" s="23"/>
      <c r="BG300" s="20"/>
      <c r="BH300" s="23"/>
      <c r="BI300" s="20"/>
      <c r="BJ300" s="23"/>
      <c r="BK300" s="20"/>
      <c r="BL300" s="23"/>
      <c r="BM300" s="20"/>
      <c r="BN300" s="23"/>
      <c r="BO300" s="20"/>
      <c r="BP300" s="23"/>
      <c r="BQ300" s="20"/>
      <c r="BR300" s="23"/>
      <c r="BS300" s="20"/>
      <c r="BT300" s="23"/>
      <c r="BU300" s="20"/>
      <c r="BV300" s="23"/>
      <c r="BW300" s="20"/>
      <c r="BX300" s="23"/>
      <c r="BY300" s="20"/>
      <c r="BZ300" s="23"/>
      <c r="CA300" s="20"/>
      <c r="CB300" s="23"/>
      <c r="CC300" s="20"/>
      <c r="CD300" s="23"/>
      <c r="CE300" s="20"/>
      <c r="CF300" s="23"/>
      <c r="CG300" s="20"/>
      <c r="CH300" s="23"/>
      <c r="CI300" s="20"/>
      <c r="CJ300" s="23"/>
      <c r="CK300" s="20"/>
      <c r="CL300" s="23"/>
      <c r="CM300" s="20"/>
      <c r="CN300" s="23"/>
      <c r="CO300" s="20"/>
      <c r="CP300" s="23"/>
      <c r="CQ300" s="20"/>
      <c r="CR300" s="23"/>
      <c r="CS300" s="20"/>
      <c r="CT300" s="23"/>
      <c r="CU300" s="20"/>
      <c r="CV300" s="23"/>
      <c r="CW300" s="20"/>
      <c r="CX300" s="23"/>
      <c r="CY300" s="20"/>
      <c r="CZ300" s="23"/>
      <c r="DA300" s="20"/>
      <c r="DB300" s="23"/>
      <c r="DC300" s="20"/>
      <c r="DD300" s="23"/>
      <c r="DE300" s="20"/>
      <c r="DF300" s="23"/>
      <c r="DG300" s="20"/>
      <c r="DH300" s="23"/>
      <c r="DI300" s="20"/>
      <c r="DJ300" s="23"/>
      <c r="DK300" s="20"/>
      <c r="DL300" s="23"/>
      <c r="DM300" s="20"/>
      <c r="DN300" s="23"/>
      <c r="DO300" s="20"/>
      <c r="DP300" s="23"/>
      <c r="DQ300" s="20"/>
      <c r="DR300" s="23"/>
      <c r="DS300" s="20"/>
      <c r="DT300" s="23"/>
      <c r="DU300" s="20"/>
      <c r="DV300" s="23"/>
      <c r="DW300" s="20"/>
      <c r="DX300" s="23"/>
      <c r="DY300" s="20"/>
      <c r="DZ300" s="23"/>
      <c r="EA300" s="20"/>
      <c r="EB300" s="23"/>
      <c r="EC300" s="20"/>
      <c r="ED300" s="23"/>
      <c r="EE300" s="20"/>
      <c r="EF300" s="23"/>
      <c r="EG300" s="20"/>
      <c r="EH300" s="23"/>
      <c r="EI300" s="20"/>
      <c r="EJ300" s="23"/>
      <c r="EK300" s="20"/>
      <c r="EL300" s="23"/>
      <c r="EM300" s="20"/>
      <c r="EN300" s="23"/>
      <c r="EO300" s="20"/>
      <c r="EP300" s="23"/>
      <c r="EQ300" s="20"/>
      <c r="ER300" s="23"/>
      <c r="ES300" s="20"/>
      <c r="ET300" s="23"/>
      <c r="EU300" s="20"/>
      <c r="EV300" s="23"/>
      <c r="EW300" s="20"/>
      <c r="EX300" s="23"/>
      <c r="EY300" s="20"/>
      <c r="EZ300" s="23"/>
      <c r="FA300" s="20"/>
      <c r="FB300" s="23"/>
      <c r="FC300" s="20"/>
      <c r="FD300" s="23"/>
      <c r="FE300" s="20"/>
      <c r="FF300" s="23"/>
      <c r="FG300" s="20"/>
      <c r="FH300" s="23"/>
      <c r="FI300" s="20"/>
      <c r="FJ300" s="23"/>
      <c r="FK300" s="20"/>
      <c r="FL300" s="23"/>
      <c r="FM300" s="20"/>
      <c r="FN300" s="23"/>
      <c r="FO300" s="20"/>
      <c r="FP300" s="23"/>
      <c r="FQ300" s="20"/>
      <c r="FR300" s="23"/>
      <c r="FS300" s="20"/>
      <c r="FT300" s="23"/>
      <c r="FU300" s="20"/>
      <c r="FV300" s="23"/>
      <c r="FW300" s="20"/>
      <c r="FX300" s="23"/>
      <c r="FY300" s="20"/>
      <c r="FZ300" s="23"/>
      <c r="GA300" s="20"/>
      <c r="GB300" s="23"/>
      <c r="GC300" s="20"/>
      <c r="GD300" s="23"/>
      <c r="GE300" s="20"/>
      <c r="GF300" s="23"/>
      <c r="GG300" s="20"/>
      <c r="GH300" s="23"/>
      <c r="GI300" s="20"/>
      <c r="GJ300" s="23"/>
      <c r="GK300" s="20"/>
      <c r="GL300" s="23"/>
      <c r="GM300" s="20"/>
      <c r="GN300" s="23"/>
      <c r="GO300" s="20"/>
      <c r="GP300" s="23"/>
      <c r="GQ300" s="20"/>
      <c r="GR300" s="23"/>
      <c r="GS300" s="20"/>
      <c r="GT300" s="23"/>
      <c r="GU300" s="20"/>
      <c r="GV300" s="23"/>
      <c r="GW300" s="20"/>
      <c r="GX300" s="23"/>
      <c r="GY300" s="20"/>
      <c r="GZ300" s="23"/>
      <c r="HA300" s="20"/>
      <c r="HB300" s="23"/>
      <c r="HC300" s="20"/>
      <c r="HD300" s="23"/>
      <c r="HE300" s="20"/>
      <c r="HF300" s="23"/>
      <c r="HG300" s="20"/>
      <c r="HH300" s="23"/>
      <c r="HI300" s="20"/>
      <c r="HJ300" s="23"/>
      <c r="HK300" s="20"/>
      <c r="HL300" s="23"/>
      <c r="HM300" s="20"/>
      <c r="HN300" s="23"/>
      <c r="HO300" s="20"/>
      <c r="HP300" s="23"/>
      <c r="HQ300" s="20"/>
      <c r="HR300" s="23"/>
      <c r="HS300" s="20"/>
      <c r="HT300" s="23"/>
      <c r="HU300" s="20"/>
      <c r="HV300" s="23"/>
      <c r="HW300" s="20"/>
    </row>
    <row r="301" spans="1:231" hidden="1">
      <c r="A301" s="1"/>
      <c r="E301" s="20"/>
      <c r="F301" s="20"/>
      <c r="G301" s="20"/>
      <c r="H301" s="20"/>
      <c r="I301" s="23"/>
    </row>
    <row r="302" spans="1:231" ht="16.5" hidden="1" customHeight="1">
      <c r="A302" s="1"/>
    </row>
    <row r="303" spans="1:231" ht="16.5" hidden="1" customHeight="1">
      <c r="A303" s="1"/>
    </row>
    <row r="304" spans="1:231" ht="16.5" hidden="1" customHeight="1">
      <c r="A304" s="1"/>
    </row>
    <row r="305" spans="1:231" ht="16.5" hidden="1" customHeight="1">
      <c r="A305" s="1"/>
    </row>
    <row r="306" spans="1:231" ht="16.5" hidden="1" customHeight="1">
      <c r="A306" s="1"/>
    </row>
    <row r="307" spans="1:231" ht="16.5" hidden="1" customHeight="1">
      <c r="A307" s="1"/>
    </row>
    <row r="308" spans="1:231" ht="16.5" hidden="1" customHeight="1">
      <c r="A308" s="1"/>
    </row>
    <row r="309" spans="1:231" ht="16.5" hidden="1" customHeight="1">
      <c r="A309" s="1"/>
    </row>
    <row r="310" spans="1:231" s="32" customFormat="1" hidden="1">
      <c r="E310" s="1"/>
      <c r="F310" s="1"/>
      <c r="G310" s="1"/>
      <c r="H310" s="1"/>
      <c r="I310" s="1"/>
    </row>
    <row r="311" spans="1:231" hidden="1">
      <c r="A311" s="20"/>
      <c r="B311" s="23"/>
      <c r="C311" s="20"/>
      <c r="D311" s="23"/>
      <c r="E311" s="32"/>
      <c r="F311" s="32"/>
      <c r="G311" s="32"/>
      <c r="H311" s="32"/>
      <c r="I311" s="32"/>
      <c r="J311" s="20"/>
      <c r="K311" s="20"/>
      <c r="L311" s="23"/>
      <c r="M311" s="20"/>
      <c r="N311" s="23"/>
      <c r="O311" s="20"/>
      <c r="P311" s="23"/>
      <c r="Q311" s="20"/>
      <c r="R311" s="23"/>
      <c r="S311" s="20"/>
      <c r="T311" s="23"/>
      <c r="U311" s="20"/>
      <c r="V311" s="23"/>
      <c r="W311" s="20"/>
      <c r="X311" s="23"/>
      <c r="Y311" s="20"/>
      <c r="Z311" s="23"/>
      <c r="AA311" s="20"/>
      <c r="AB311" s="23"/>
      <c r="AC311" s="20"/>
      <c r="AD311" s="23"/>
      <c r="AE311" s="20"/>
      <c r="AF311" s="23"/>
      <c r="AG311" s="20"/>
      <c r="AH311" s="23"/>
      <c r="AI311" s="20"/>
      <c r="AJ311" s="23"/>
      <c r="AK311" s="20"/>
      <c r="AL311" s="23"/>
      <c r="AM311" s="20"/>
      <c r="AN311" s="23"/>
      <c r="AO311" s="20"/>
      <c r="AP311" s="23"/>
      <c r="AQ311" s="20"/>
      <c r="AR311" s="23"/>
      <c r="AS311" s="20"/>
      <c r="AT311" s="23"/>
      <c r="AU311" s="20"/>
      <c r="AV311" s="23"/>
      <c r="AW311" s="20"/>
      <c r="AX311" s="23"/>
      <c r="AY311" s="20"/>
      <c r="AZ311" s="23"/>
      <c r="BA311" s="20"/>
      <c r="BB311" s="23"/>
      <c r="BC311" s="20"/>
      <c r="BD311" s="23"/>
      <c r="BE311" s="20"/>
      <c r="BF311" s="23"/>
      <c r="BG311" s="20"/>
      <c r="BH311" s="23"/>
      <c r="BI311" s="20"/>
      <c r="BJ311" s="23"/>
      <c r="BK311" s="20"/>
      <c r="BL311" s="23"/>
      <c r="BM311" s="20"/>
      <c r="BN311" s="23"/>
      <c r="BO311" s="20"/>
      <c r="BP311" s="23"/>
      <c r="BQ311" s="20"/>
      <c r="BR311" s="23"/>
      <c r="BS311" s="20"/>
      <c r="BT311" s="23"/>
      <c r="BU311" s="20"/>
      <c r="BV311" s="23"/>
      <c r="BW311" s="20"/>
      <c r="BX311" s="23"/>
      <c r="BY311" s="20"/>
      <c r="BZ311" s="23"/>
      <c r="CA311" s="20"/>
      <c r="CB311" s="23"/>
      <c r="CC311" s="20"/>
      <c r="CD311" s="23"/>
      <c r="CE311" s="20"/>
      <c r="CF311" s="23"/>
      <c r="CG311" s="20"/>
      <c r="CH311" s="23"/>
      <c r="CI311" s="20"/>
      <c r="CJ311" s="23"/>
      <c r="CK311" s="20"/>
      <c r="CL311" s="23"/>
      <c r="CM311" s="20"/>
      <c r="CN311" s="23"/>
      <c r="CO311" s="20"/>
      <c r="CP311" s="23"/>
      <c r="CQ311" s="20"/>
      <c r="CR311" s="23"/>
      <c r="CS311" s="20"/>
      <c r="CT311" s="23"/>
      <c r="CU311" s="20"/>
      <c r="CV311" s="23"/>
      <c r="CW311" s="20"/>
      <c r="CX311" s="23"/>
      <c r="CY311" s="20"/>
      <c r="CZ311" s="23"/>
      <c r="DA311" s="20"/>
      <c r="DB311" s="23"/>
      <c r="DC311" s="20"/>
      <c r="DD311" s="23"/>
      <c r="DE311" s="20"/>
      <c r="DF311" s="23"/>
      <c r="DG311" s="20"/>
      <c r="DH311" s="23"/>
      <c r="DI311" s="20"/>
      <c r="DJ311" s="23"/>
      <c r="DK311" s="20"/>
      <c r="DL311" s="23"/>
      <c r="DM311" s="20"/>
      <c r="DN311" s="23"/>
      <c r="DO311" s="20"/>
      <c r="DP311" s="23"/>
      <c r="DQ311" s="20"/>
      <c r="DR311" s="23"/>
      <c r="DS311" s="20"/>
      <c r="DT311" s="23"/>
      <c r="DU311" s="20"/>
      <c r="DV311" s="23"/>
      <c r="DW311" s="20"/>
      <c r="DX311" s="23"/>
      <c r="DY311" s="20"/>
      <c r="DZ311" s="23"/>
      <c r="EA311" s="20"/>
      <c r="EB311" s="23"/>
      <c r="EC311" s="20"/>
      <c r="ED311" s="23"/>
      <c r="EE311" s="20"/>
      <c r="EF311" s="23"/>
      <c r="EG311" s="20"/>
      <c r="EH311" s="23"/>
      <c r="EI311" s="20"/>
      <c r="EJ311" s="23"/>
      <c r="EK311" s="20"/>
      <c r="EL311" s="23"/>
      <c r="EM311" s="20"/>
      <c r="EN311" s="23"/>
      <c r="EO311" s="20"/>
      <c r="EP311" s="23"/>
      <c r="EQ311" s="20"/>
      <c r="ER311" s="23"/>
      <c r="ES311" s="20"/>
      <c r="ET311" s="23"/>
      <c r="EU311" s="20"/>
      <c r="EV311" s="23"/>
      <c r="EW311" s="20"/>
      <c r="EX311" s="23"/>
      <c r="EY311" s="20"/>
      <c r="EZ311" s="23"/>
      <c r="FA311" s="20"/>
      <c r="FB311" s="23"/>
      <c r="FC311" s="20"/>
      <c r="FD311" s="23"/>
      <c r="FE311" s="20"/>
      <c r="FF311" s="23"/>
      <c r="FG311" s="20"/>
      <c r="FH311" s="23"/>
      <c r="FI311" s="20"/>
      <c r="FJ311" s="23"/>
      <c r="FK311" s="20"/>
      <c r="FL311" s="23"/>
      <c r="FM311" s="20"/>
      <c r="FN311" s="23"/>
      <c r="FO311" s="20"/>
      <c r="FP311" s="23"/>
      <c r="FQ311" s="20"/>
      <c r="FR311" s="23"/>
      <c r="FS311" s="20"/>
      <c r="FT311" s="23"/>
      <c r="FU311" s="20"/>
      <c r="FV311" s="23"/>
      <c r="FW311" s="20"/>
      <c r="FX311" s="23"/>
      <c r="FY311" s="20"/>
      <c r="FZ311" s="23"/>
      <c r="GA311" s="20"/>
      <c r="GB311" s="23"/>
      <c r="GC311" s="20"/>
      <c r="GD311" s="23"/>
      <c r="GE311" s="20"/>
      <c r="GF311" s="23"/>
      <c r="GG311" s="20"/>
      <c r="GH311" s="23"/>
      <c r="GI311" s="20"/>
      <c r="GJ311" s="23"/>
      <c r="GK311" s="20"/>
      <c r="GL311" s="23"/>
      <c r="GM311" s="20"/>
      <c r="GN311" s="23"/>
      <c r="GO311" s="20"/>
      <c r="GP311" s="23"/>
      <c r="GQ311" s="20"/>
      <c r="GR311" s="23"/>
      <c r="GS311" s="20"/>
      <c r="GT311" s="23"/>
      <c r="GU311" s="20"/>
      <c r="GV311" s="23"/>
      <c r="GW311" s="20"/>
      <c r="GX311" s="23"/>
      <c r="GY311" s="20"/>
      <c r="GZ311" s="23"/>
      <c r="HA311" s="20"/>
      <c r="HB311" s="23"/>
      <c r="HC311" s="20"/>
      <c r="HD311" s="23"/>
      <c r="HE311" s="20"/>
      <c r="HF311" s="23"/>
      <c r="HG311" s="20"/>
      <c r="HH311" s="23"/>
      <c r="HI311" s="20"/>
      <c r="HJ311" s="23"/>
      <c r="HK311" s="20"/>
      <c r="HL311" s="23"/>
      <c r="HM311" s="20"/>
      <c r="HN311" s="23"/>
      <c r="HO311" s="20"/>
      <c r="HP311" s="23"/>
      <c r="HQ311" s="20"/>
      <c r="HR311" s="23"/>
      <c r="HS311" s="20"/>
      <c r="HT311" s="23"/>
      <c r="HU311" s="20"/>
      <c r="HV311" s="23"/>
      <c r="HW311" s="20"/>
    </row>
    <row r="312" spans="1:231" ht="39" hidden="1" customHeight="1">
      <c r="A312" s="20"/>
      <c r="B312" s="23"/>
      <c r="C312" s="20"/>
      <c r="D312" s="23"/>
      <c r="E312" s="20"/>
      <c r="F312" s="20"/>
      <c r="G312" s="20"/>
      <c r="H312" s="20"/>
      <c r="I312" s="23"/>
      <c r="J312" s="20"/>
      <c r="K312" s="20"/>
      <c r="L312" s="23"/>
      <c r="M312" s="20"/>
      <c r="N312" s="23"/>
      <c r="O312" s="20"/>
      <c r="P312" s="23"/>
      <c r="Q312" s="20"/>
      <c r="R312" s="23"/>
      <c r="S312" s="20"/>
      <c r="T312" s="23"/>
      <c r="U312" s="20"/>
      <c r="V312" s="23"/>
      <c r="W312" s="20"/>
      <c r="X312" s="23"/>
      <c r="Y312" s="20"/>
      <c r="Z312" s="23"/>
      <c r="AA312" s="20"/>
      <c r="AB312" s="23"/>
      <c r="AC312" s="20"/>
      <c r="AD312" s="23"/>
      <c r="AE312" s="20"/>
      <c r="AF312" s="23"/>
      <c r="AG312" s="20"/>
      <c r="AH312" s="23"/>
      <c r="AI312" s="20"/>
      <c r="AJ312" s="23"/>
      <c r="AK312" s="20"/>
      <c r="AL312" s="23"/>
      <c r="AM312" s="20"/>
      <c r="AN312" s="23"/>
      <c r="AO312" s="20"/>
      <c r="AP312" s="23"/>
      <c r="AQ312" s="20"/>
      <c r="AR312" s="23"/>
      <c r="AS312" s="20"/>
      <c r="AT312" s="23"/>
      <c r="AU312" s="20"/>
      <c r="AV312" s="23"/>
      <c r="AW312" s="20"/>
      <c r="AX312" s="23"/>
      <c r="AY312" s="20"/>
      <c r="AZ312" s="23"/>
      <c r="BA312" s="20"/>
      <c r="BB312" s="23"/>
      <c r="BC312" s="20"/>
      <c r="BD312" s="23"/>
      <c r="BE312" s="20"/>
      <c r="BF312" s="23"/>
      <c r="BG312" s="20"/>
      <c r="BH312" s="23"/>
      <c r="BI312" s="20"/>
      <c r="BJ312" s="23"/>
      <c r="BK312" s="20"/>
      <c r="BL312" s="23"/>
      <c r="BM312" s="20"/>
      <c r="BN312" s="23"/>
      <c r="BO312" s="20"/>
      <c r="BP312" s="23"/>
      <c r="BQ312" s="20"/>
      <c r="BR312" s="23"/>
      <c r="BS312" s="20"/>
      <c r="BT312" s="23"/>
      <c r="BU312" s="20"/>
      <c r="BV312" s="23"/>
      <c r="BW312" s="20"/>
      <c r="BX312" s="23"/>
      <c r="BY312" s="20"/>
      <c r="BZ312" s="23"/>
      <c r="CA312" s="20"/>
      <c r="CB312" s="23"/>
      <c r="CC312" s="20"/>
      <c r="CD312" s="23"/>
      <c r="CE312" s="20"/>
      <c r="CF312" s="23"/>
      <c r="CG312" s="20"/>
      <c r="CH312" s="23"/>
      <c r="CI312" s="20"/>
      <c r="CJ312" s="23"/>
      <c r="CK312" s="20"/>
      <c r="CL312" s="23"/>
      <c r="CM312" s="20"/>
      <c r="CN312" s="23"/>
      <c r="CO312" s="20"/>
      <c r="CP312" s="23"/>
      <c r="CQ312" s="20"/>
      <c r="CR312" s="23"/>
      <c r="CS312" s="20"/>
      <c r="CT312" s="23"/>
      <c r="CU312" s="20"/>
      <c r="CV312" s="23"/>
      <c r="CW312" s="20"/>
      <c r="CX312" s="23"/>
      <c r="CY312" s="20"/>
      <c r="CZ312" s="23"/>
      <c r="DA312" s="20"/>
      <c r="DB312" s="23"/>
      <c r="DC312" s="20"/>
      <c r="DD312" s="23"/>
      <c r="DE312" s="20"/>
      <c r="DF312" s="23"/>
      <c r="DG312" s="20"/>
      <c r="DH312" s="23"/>
      <c r="DI312" s="20"/>
      <c r="DJ312" s="23"/>
      <c r="DK312" s="20"/>
      <c r="DL312" s="23"/>
      <c r="DM312" s="20"/>
      <c r="DN312" s="23"/>
      <c r="DO312" s="20"/>
      <c r="DP312" s="23"/>
      <c r="DQ312" s="20"/>
      <c r="DR312" s="23"/>
      <c r="DS312" s="20"/>
      <c r="DT312" s="23"/>
      <c r="DU312" s="20"/>
      <c r="DV312" s="23"/>
      <c r="DW312" s="20"/>
      <c r="DX312" s="23"/>
      <c r="DY312" s="20"/>
      <c r="DZ312" s="23"/>
      <c r="EA312" s="20"/>
      <c r="EB312" s="23"/>
      <c r="EC312" s="20"/>
      <c r="ED312" s="23"/>
      <c r="EE312" s="20"/>
      <c r="EF312" s="23"/>
      <c r="EG312" s="20"/>
      <c r="EH312" s="23"/>
      <c r="EI312" s="20"/>
      <c r="EJ312" s="23"/>
      <c r="EK312" s="20"/>
      <c r="EL312" s="23"/>
      <c r="EM312" s="20"/>
      <c r="EN312" s="23"/>
      <c r="EO312" s="20"/>
      <c r="EP312" s="23"/>
      <c r="EQ312" s="20"/>
      <c r="ER312" s="23"/>
      <c r="ES312" s="20"/>
      <c r="ET312" s="23"/>
      <c r="EU312" s="20"/>
      <c r="EV312" s="23"/>
      <c r="EW312" s="20"/>
      <c r="EX312" s="23"/>
      <c r="EY312" s="20"/>
      <c r="EZ312" s="23"/>
      <c r="FA312" s="20"/>
      <c r="FB312" s="23"/>
      <c r="FC312" s="20"/>
      <c r="FD312" s="23"/>
      <c r="FE312" s="20"/>
      <c r="FF312" s="23"/>
      <c r="FG312" s="20"/>
      <c r="FH312" s="23"/>
      <c r="FI312" s="20"/>
      <c r="FJ312" s="23"/>
      <c r="FK312" s="20"/>
      <c r="FL312" s="23"/>
      <c r="FM312" s="20"/>
      <c r="FN312" s="23"/>
      <c r="FO312" s="20"/>
      <c r="FP312" s="23"/>
      <c r="FQ312" s="20"/>
      <c r="FR312" s="23"/>
      <c r="FS312" s="20"/>
      <c r="FT312" s="23"/>
      <c r="FU312" s="20"/>
      <c r="FV312" s="23"/>
      <c r="FW312" s="20"/>
      <c r="FX312" s="23"/>
      <c r="FY312" s="20"/>
      <c r="FZ312" s="23"/>
      <c r="GA312" s="20"/>
      <c r="GB312" s="23"/>
      <c r="GC312" s="20"/>
      <c r="GD312" s="23"/>
      <c r="GE312" s="20"/>
      <c r="GF312" s="23"/>
      <c r="GG312" s="20"/>
      <c r="GH312" s="23"/>
      <c r="GI312" s="20"/>
      <c r="GJ312" s="23"/>
      <c r="GK312" s="20"/>
      <c r="GL312" s="23"/>
      <c r="GM312" s="20"/>
      <c r="GN312" s="23"/>
      <c r="GO312" s="20"/>
      <c r="GP312" s="23"/>
      <c r="GQ312" s="20"/>
      <c r="GR312" s="23"/>
      <c r="GS312" s="20"/>
      <c r="GT312" s="23"/>
      <c r="GU312" s="20"/>
      <c r="GV312" s="23"/>
      <c r="GW312" s="20"/>
      <c r="GX312" s="23"/>
      <c r="GY312" s="20"/>
      <c r="GZ312" s="23"/>
      <c r="HA312" s="20"/>
      <c r="HB312" s="23"/>
      <c r="HC312" s="20"/>
      <c r="HD312" s="23"/>
      <c r="HE312" s="20"/>
      <c r="HF312" s="23"/>
      <c r="HG312" s="20"/>
      <c r="HH312" s="23"/>
      <c r="HI312" s="20"/>
      <c r="HJ312" s="23"/>
      <c r="HK312" s="20"/>
      <c r="HL312" s="23"/>
      <c r="HM312" s="20"/>
      <c r="HN312" s="23"/>
      <c r="HO312" s="20"/>
      <c r="HP312" s="23"/>
      <c r="HQ312" s="20"/>
      <c r="HR312" s="23"/>
      <c r="HS312" s="20"/>
      <c r="HT312" s="23"/>
      <c r="HU312" s="20"/>
      <c r="HV312" s="23"/>
      <c r="HW312" s="20"/>
    </row>
    <row r="313" spans="1:231">
      <c r="A313" s="1"/>
      <c r="E313" s="20"/>
      <c r="F313" s="20"/>
      <c r="G313" s="20"/>
      <c r="H313" s="20"/>
      <c r="I313" s="23"/>
    </row>
    <row r="314" spans="1:231" s="40" customFormat="1">
      <c r="E314" s="1"/>
      <c r="F314" s="1"/>
      <c r="G314" s="1"/>
      <c r="H314" s="1"/>
      <c r="I314" s="1"/>
    </row>
    <row r="315" spans="1:231" ht="22.5" customHeight="1">
      <c r="A315" s="1"/>
      <c r="E315" s="40"/>
      <c r="F315" s="40"/>
      <c r="G315" s="40"/>
      <c r="H315" s="40"/>
      <c r="I315" s="40"/>
    </row>
    <row r="316" spans="1:231" ht="38.25" customHeight="1">
      <c r="A316" s="1"/>
    </row>
    <row r="317" spans="1:231" ht="42.75" customHeight="1">
      <c r="A317" s="1"/>
    </row>
    <row r="318" spans="1:231" s="41" customFormat="1" ht="19.5" customHeight="1">
      <c r="E318" s="1"/>
      <c r="F318" s="1"/>
      <c r="G318" s="1"/>
      <c r="H318" s="1"/>
      <c r="I318" s="1"/>
    </row>
    <row r="319" spans="1:231" s="41" customFormat="1" ht="16.5" customHeight="1"/>
    <row r="320" spans="1:231" s="41" customFormat="1" ht="16.5" customHeight="1"/>
    <row r="321" spans="1:9" s="41" customFormat="1" ht="16.5" customHeight="1"/>
    <row r="322" spans="1:9" s="41" customFormat="1" ht="16.5" customHeight="1">
      <c r="A322" s="42"/>
      <c r="C322" s="42"/>
    </row>
    <row r="323" spans="1:9" s="41" customFormat="1" ht="16.5" customHeight="1"/>
    <row r="324" spans="1:9" s="41" customFormat="1" ht="16.5" customHeight="1"/>
    <row r="325" spans="1:9" s="41" customFormat="1" ht="16.5" customHeight="1"/>
    <row r="326" spans="1:9" s="41" customFormat="1" ht="16.5" customHeight="1"/>
    <row r="327" spans="1:9" s="41" customFormat="1" ht="22.5" customHeight="1">
      <c r="A327" s="43"/>
    </row>
    <row r="328" spans="1:9" s="41" customFormat="1" ht="26.25" customHeight="1">
      <c r="A328" s="43"/>
    </row>
    <row r="329" spans="1:9" s="41" customFormat="1" ht="7.5" customHeight="1"/>
    <row r="330" spans="1:9" s="41" customFormat="1"/>
    <row r="331" spans="1:9" s="41" customFormat="1"/>
    <row r="332" spans="1:9" s="41" customFormat="1"/>
    <row r="333" spans="1:9" s="43" customFormat="1">
      <c r="E333" s="41"/>
      <c r="F333" s="41"/>
      <c r="G333" s="41"/>
      <c r="H333" s="41"/>
      <c r="I333" s="41"/>
    </row>
    <row r="334" spans="1:9" s="32" customFormat="1">
      <c r="E334" s="43"/>
      <c r="F334" s="43"/>
      <c r="G334" s="43"/>
      <c r="H334" s="43"/>
      <c r="I334" s="43"/>
    </row>
    <row r="335" spans="1:9" s="32" customFormat="1"/>
    <row r="336" spans="1:9" s="32" customFormat="1" ht="34.5" customHeight="1"/>
    <row r="337" spans="1:231" s="32" customFormat="1"/>
    <row r="338" spans="1:231" s="32" customFormat="1" ht="16.5" customHeight="1"/>
    <row r="339" spans="1:231" ht="16.5" customHeight="1">
      <c r="A339" s="1"/>
      <c r="E339" s="32"/>
      <c r="F339" s="32"/>
      <c r="G339" s="32"/>
      <c r="H339" s="32"/>
      <c r="I339" s="32"/>
    </row>
    <row r="340" spans="1:231" ht="16.5" customHeight="1">
      <c r="A340" s="1"/>
    </row>
    <row r="341" spans="1:231" ht="16.5" customHeight="1">
      <c r="A341" s="1"/>
    </row>
    <row r="342" spans="1:231" ht="16.5" customHeight="1">
      <c r="A342" s="1"/>
    </row>
    <row r="343" spans="1:231" ht="16.5" customHeight="1">
      <c r="A343" s="1"/>
    </row>
    <row r="344" spans="1:231" ht="16.5" customHeight="1">
      <c r="A344" s="1"/>
    </row>
    <row r="345" spans="1:231" ht="16.5" customHeight="1">
      <c r="A345" s="1"/>
    </row>
    <row r="346" spans="1:231" ht="16.5" customHeight="1">
      <c r="A346" s="1"/>
    </row>
    <row r="347" spans="1:231">
      <c r="A347" s="1"/>
    </row>
    <row r="348" spans="1:231">
      <c r="A348" s="20"/>
      <c r="B348" s="23"/>
      <c r="C348" s="20"/>
      <c r="D348" s="23"/>
      <c r="J348" s="20"/>
      <c r="K348" s="20"/>
      <c r="L348" s="23"/>
      <c r="M348" s="20"/>
      <c r="N348" s="23"/>
      <c r="O348" s="20"/>
      <c r="P348" s="23"/>
      <c r="Q348" s="20"/>
      <c r="R348" s="23"/>
      <c r="S348" s="20"/>
      <c r="T348" s="23"/>
      <c r="U348" s="20"/>
      <c r="V348" s="23"/>
      <c r="W348" s="20"/>
      <c r="X348" s="23"/>
      <c r="Y348" s="20"/>
      <c r="Z348" s="23"/>
      <c r="AA348" s="20"/>
      <c r="AB348" s="23"/>
      <c r="AC348" s="20"/>
      <c r="AD348" s="23"/>
      <c r="AE348" s="20"/>
      <c r="AF348" s="23"/>
      <c r="AG348" s="20"/>
      <c r="AH348" s="23"/>
      <c r="AI348" s="20"/>
      <c r="AJ348" s="23"/>
      <c r="AK348" s="20"/>
      <c r="AL348" s="23"/>
      <c r="AM348" s="20"/>
      <c r="AN348" s="23"/>
      <c r="AO348" s="20"/>
      <c r="AP348" s="23"/>
      <c r="AQ348" s="20"/>
      <c r="AR348" s="23"/>
      <c r="AS348" s="20"/>
      <c r="AT348" s="23"/>
      <c r="AU348" s="20"/>
      <c r="AV348" s="23"/>
      <c r="AW348" s="20"/>
      <c r="AX348" s="23"/>
      <c r="AY348" s="20"/>
      <c r="AZ348" s="23"/>
      <c r="BA348" s="20"/>
      <c r="BB348" s="23"/>
      <c r="BC348" s="20"/>
      <c r="BD348" s="23"/>
      <c r="BE348" s="20"/>
      <c r="BF348" s="23"/>
      <c r="BG348" s="20"/>
      <c r="BH348" s="23"/>
      <c r="BI348" s="20"/>
      <c r="BJ348" s="23"/>
      <c r="BK348" s="20"/>
      <c r="BL348" s="23"/>
      <c r="BM348" s="20"/>
      <c r="BN348" s="23"/>
      <c r="BO348" s="20"/>
      <c r="BP348" s="23"/>
      <c r="BQ348" s="20"/>
      <c r="BR348" s="23"/>
      <c r="BS348" s="20"/>
      <c r="BT348" s="23"/>
      <c r="BU348" s="20"/>
      <c r="BV348" s="23"/>
      <c r="BW348" s="20"/>
      <c r="BX348" s="23"/>
      <c r="BY348" s="20"/>
      <c r="BZ348" s="23"/>
      <c r="CA348" s="20"/>
      <c r="CB348" s="23"/>
      <c r="CC348" s="20"/>
      <c r="CD348" s="23"/>
      <c r="CE348" s="20"/>
      <c r="CF348" s="23"/>
      <c r="CG348" s="20"/>
      <c r="CH348" s="23"/>
      <c r="CI348" s="20"/>
      <c r="CJ348" s="23"/>
      <c r="CK348" s="20"/>
      <c r="CL348" s="23"/>
      <c r="CM348" s="20"/>
      <c r="CN348" s="23"/>
      <c r="CO348" s="20"/>
      <c r="CP348" s="23"/>
      <c r="CQ348" s="20"/>
      <c r="CR348" s="23"/>
      <c r="CS348" s="20"/>
      <c r="CT348" s="23"/>
      <c r="CU348" s="20"/>
      <c r="CV348" s="23"/>
      <c r="CW348" s="20"/>
      <c r="CX348" s="23"/>
      <c r="CY348" s="20"/>
      <c r="CZ348" s="23"/>
      <c r="DA348" s="20"/>
      <c r="DB348" s="23"/>
      <c r="DC348" s="20"/>
      <c r="DD348" s="23"/>
      <c r="DE348" s="20"/>
      <c r="DF348" s="23"/>
      <c r="DG348" s="20"/>
      <c r="DH348" s="23"/>
      <c r="DI348" s="20"/>
      <c r="DJ348" s="23"/>
      <c r="DK348" s="20"/>
      <c r="DL348" s="23"/>
      <c r="DM348" s="20"/>
      <c r="DN348" s="23"/>
      <c r="DO348" s="20"/>
      <c r="DP348" s="23"/>
      <c r="DQ348" s="20"/>
      <c r="DR348" s="23"/>
      <c r="DS348" s="20"/>
      <c r="DT348" s="23"/>
      <c r="DU348" s="20"/>
      <c r="DV348" s="23"/>
      <c r="DW348" s="20"/>
      <c r="DX348" s="23"/>
      <c r="DY348" s="20"/>
      <c r="DZ348" s="23"/>
      <c r="EA348" s="20"/>
      <c r="EB348" s="23"/>
      <c r="EC348" s="20"/>
      <c r="ED348" s="23"/>
      <c r="EE348" s="20"/>
      <c r="EF348" s="23"/>
      <c r="EG348" s="20"/>
      <c r="EH348" s="23"/>
      <c r="EI348" s="20"/>
      <c r="EJ348" s="23"/>
      <c r="EK348" s="20"/>
      <c r="EL348" s="23"/>
      <c r="EM348" s="20"/>
      <c r="EN348" s="23"/>
      <c r="EO348" s="20"/>
      <c r="EP348" s="23"/>
      <c r="EQ348" s="20"/>
      <c r="ER348" s="23"/>
      <c r="ES348" s="20"/>
      <c r="ET348" s="23"/>
      <c r="EU348" s="20"/>
      <c r="EV348" s="23"/>
      <c r="EW348" s="20"/>
      <c r="EX348" s="23"/>
      <c r="EY348" s="20"/>
      <c r="EZ348" s="23"/>
      <c r="FA348" s="20"/>
      <c r="FB348" s="23"/>
      <c r="FC348" s="20"/>
      <c r="FD348" s="23"/>
      <c r="FE348" s="20"/>
      <c r="FF348" s="23"/>
      <c r="FG348" s="20"/>
      <c r="FH348" s="23"/>
      <c r="FI348" s="20"/>
      <c r="FJ348" s="23"/>
      <c r="FK348" s="20"/>
      <c r="FL348" s="23"/>
      <c r="FM348" s="20"/>
      <c r="FN348" s="23"/>
      <c r="FO348" s="20"/>
      <c r="FP348" s="23"/>
      <c r="FQ348" s="20"/>
      <c r="FR348" s="23"/>
      <c r="FS348" s="20"/>
      <c r="FT348" s="23"/>
      <c r="FU348" s="20"/>
      <c r="FV348" s="23"/>
      <c r="FW348" s="20"/>
      <c r="FX348" s="23"/>
      <c r="FY348" s="20"/>
      <c r="FZ348" s="23"/>
      <c r="GA348" s="20"/>
      <c r="GB348" s="23"/>
      <c r="GC348" s="20"/>
      <c r="GD348" s="23"/>
      <c r="GE348" s="20"/>
      <c r="GF348" s="23"/>
      <c r="GG348" s="20"/>
      <c r="GH348" s="23"/>
      <c r="GI348" s="20"/>
      <c r="GJ348" s="23"/>
      <c r="GK348" s="20"/>
      <c r="GL348" s="23"/>
      <c r="GM348" s="20"/>
      <c r="GN348" s="23"/>
      <c r="GO348" s="20"/>
      <c r="GP348" s="23"/>
      <c r="GQ348" s="20"/>
      <c r="GR348" s="23"/>
      <c r="GS348" s="20"/>
      <c r="GT348" s="23"/>
      <c r="GU348" s="20"/>
      <c r="GV348" s="23"/>
      <c r="GW348" s="20"/>
      <c r="GX348" s="23"/>
      <c r="GY348" s="20"/>
      <c r="GZ348" s="23"/>
      <c r="HA348" s="20"/>
      <c r="HB348" s="23"/>
      <c r="HC348" s="20"/>
      <c r="HD348" s="23"/>
      <c r="HE348" s="20"/>
      <c r="HF348" s="23"/>
      <c r="HG348" s="20"/>
      <c r="HH348" s="23"/>
      <c r="HI348" s="20"/>
      <c r="HJ348" s="23"/>
      <c r="HK348" s="20"/>
      <c r="HL348" s="23"/>
      <c r="HM348" s="20"/>
      <c r="HN348" s="23"/>
      <c r="HO348" s="20"/>
      <c r="HP348" s="23"/>
      <c r="HQ348" s="20"/>
      <c r="HR348" s="23"/>
      <c r="HS348" s="20"/>
      <c r="HT348" s="23"/>
      <c r="HU348" s="20"/>
      <c r="HV348" s="23"/>
      <c r="HW348" s="20"/>
    </row>
    <row r="349" spans="1:231" ht="39" customHeight="1">
      <c r="A349" s="20"/>
      <c r="B349" s="23"/>
      <c r="C349" s="20"/>
      <c r="D349" s="23"/>
      <c r="E349" s="20"/>
      <c r="F349" s="20"/>
      <c r="G349" s="20"/>
      <c r="H349" s="20"/>
      <c r="I349" s="23"/>
      <c r="J349" s="20"/>
      <c r="K349" s="20"/>
      <c r="L349" s="23"/>
      <c r="M349" s="20"/>
      <c r="N349" s="23"/>
      <c r="O349" s="20"/>
      <c r="P349" s="23"/>
      <c r="Q349" s="20"/>
      <c r="R349" s="23"/>
      <c r="S349" s="20"/>
      <c r="T349" s="23"/>
      <c r="U349" s="20"/>
      <c r="V349" s="23"/>
      <c r="W349" s="20"/>
      <c r="X349" s="23"/>
      <c r="Y349" s="20"/>
      <c r="Z349" s="23"/>
      <c r="AA349" s="20"/>
      <c r="AB349" s="23"/>
      <c r="AC349" s="20"/>
      <c r="AD349" s="23"/>
      <c r="AE349" s="20"/>
      <c r="AF349" s="23"/>
      <c r="AG349" s="20"/>
      <c r="AH349" s="23"/>
      <c r="AI349" s="20"/>
      <c r="AJ349" s="23"/>
      <c r="AK349" s="20"/>
      <c r="AL349" s="23"/>
      <c r="AM349" s="20"/>
      <c r="AN349" s="23"/>
      <c r="AO349" s="20"/>
      <c r="AP349" s="23"/>
      <c r="AQ349" s="20"/>
      <c r="AR349" s="23"/>
      <c r="AS349" s="20"/>
      <c r="AT349" s="23"/>
      <c r="AU349" s="20"/>
      <c r="AV349" s="23"/>
      <c r="AW349" s="20"/>
      <c r="AX349" s="23"/>
      <c r="AY349" s="20"/>
      <c r="AZ349" s="23"/>
      <c r="BA349" s="20"/>
      <c r="BB349" s="23"/>
      <c r="BC349" s="20"/>
      <c r="BD349" s="23"/>
      <c r="BE349" s="20"/>
      <c r="BF349" s="23"/>
      <c r="BG349" s="20"/>
      <c r="BH349" s="23"/>
      <c r="BI349" s="20"/>
      <c r="BJ349" s="23"/>
      <c r="BK349" s="20"/>
      <c r="BL349" s="23"/>
      <c r="BM349" s="20"/>
      <c r="BN349" s="23"/>
      <c r="BO349" s="20"/>
      <c r="BP349" s="23"/>
      <c r="BQ349" s="20"/>
      <c r="BR349" s="23"/>
      <c r="BS349" s="20"/>
      <c r="BT349" s="23"/>
      <c r="BU349" s="20"/>
      <c r="BV349" s="23"/>
      <c r="BW349" s="20"/>
      <c r="BX349" s="23"/>
      <c r="BY349" s="20"/>
      <c r="BZ349" s="23"/>
      <c r="CA349" s="20"/>
      <c r="CB349" s="23"/>
      <c r="CC349" s="20"/>
      <c r="CD349" s="23"/>
      <c r="CE349" s="20"/>
      <c r="CF349" s="23"/>
      <c r="CG349" s="20"/>
      <c r="CH349" s="23"/>
      <c r="CI349" s="20"/>
      <c r="CJ349" s="23"/>
      <c r="CK349" s="20"/>
      <c r="CL349" s="23"/>
      <c r="CM349" s="20"/>
      <c r="CN349" s="23"/>
      <c r="CO349" s="20"/>
      <c r="CP349" s="23"/>
      <c r="CQ349" s="20"/>
      <c r="CR349" s="23"/>
      <c r="CS349" s="20"/>
      <c r="CT349" s="23"/>
      <c r="CU349" s="20"/>
      <c r="CV349" s="23"/>
      <c r="CW349" s="20"/>
      <c r="CX349" s="23"/>
      <c r="CY349" s="20"/>
      <c r="CZ349" s="23"/>
      <c r="DA349" s="20"/>
      <c r="DB349" s="23"/>
      <c r="DC349" s="20"/>
      <c r="DD349" s="23"/>
      <c r="DE349" s="20"/>
      <c r="DF349" s="23"/>
      <c r="DG349" s="20"/>
      <c r="DH349" s="23"/>
      <c r="DI349" s="20"/>
      <c r="DJ349" s="23"/>
      <c r="DK349" s="20"/>
      <c r="DL349" s="23"/>
      <c r="DM349" s="20"/>
      <c r="DN349" s="23"/>
      <c r="DO349" s="20"/>
      <c r="DP349" s="23"/>
      <c r="DQ349" s="20"/>
      <c r="DR349" s="23"/>
      <c r="DS349" s="20"/>
      <c r="DT349" s="23"/>
      <c r="DU349" s="20"/>
      <c r="DV349" s="23"/>
      <c r="DW349" s="20"/>
      <c r="DX349" s="23"/>
      <c r="DY349" s="20"/>
      <c r="DZ349" s="23"/>
      <c r="EA349" s="20"/>
      <c r="EB349" s="23"/>
      <c r="EC349" s="20"/>
      <c r="ED349" s="23"/>
      <c r="EE349" s="20"/>
      <c r="EF349" s="23"/>
      <c r="EG349" s="20"/>
      <c r="EH349" s="23"/>
      <c r="EI349" s="20"/>
      <c r="EJ349" s="23"/>
      <c r="EK349" s="20"/>
      <c r="EL349" s="23"/>
      <c r="EM349" s="20"/>
      <c r="EN349" s="23"/>
      <c r="EO349" s="20"/>
      <c r="EP349" s="23"/>
      <c r="EQ349" s="20"/>
      <c r="ER349" s="23"/>
      <c r="ES349" s="20"/>
      <c r="ET349" s="23"/>
      <c r="EU349" s="20"/>
      <c r="EV349" s="23"/>
      <c r="EW349" s="20"/>
      <c r="EX349" s="23"/>
      <c r="EY349" s="20"/>
      <c r="EZ349" s="23"/>
      <c r="FA349" s="20"/>
      <c r="FB349" s="23"/>
      <c r="FC349" s="20"/>
      <c r="FD349" s="23"/>
      <c r="FE349" s="20"/>
      <c r="FF349" s="23"/>
      <c r="FG349" s="20"/>
      <c r="FH349" s="23"/>
      <c r="FI349" s="20"/>
      <c r="FJ349" s="23"/>
      <c r="FK349" s="20"/>
      <c r="FL349" s="23"/>
      <c r="FM349" s="20"/>
      <c r="FN349" s="23"/>
      <c r="FO349" s="20"/>
      <c r="FP349" s="23"/>
      <c r="FQ349" s="20"/>
      <c r="FR349" s="23"/>
      <c r="FS349" s="20"/>
      <c r="FT349" s="23"/>
      <c r="FU349" s="20"/>
      <c r="FV349" s="23"/>
      <c r="FW349" s="20"/>
      <c r="FX349" s="23"/>
      <c r="FY349" s="20"/>
      <c r="FZ349" s="23"/>
      <c r="GA349" s="20"/>
      <c r="GB349" s="23"/>
      <c r="GC349" s="20"/>
      <c r="GD349" s="23"/>
      <c r="GE349" s="20"/>
      <c r="GF349" s="23"/>
      <c r="GG349" s="20"/>
      <c r="GH349" s="23"/>
      <c r="GI349" s="20"/>
      <c r="GJ349" s="23"/>
      <c r="GK349" s="20"/>
      <c r="GL349" s="23"/>
      <c r="GM349" s="20"/>
      <c r="GN349" s="23"/>
      <c r="GO349" s="20"/>
      <c r="GP349" s="23"/>
      <c r="GQ349" s="20"/>
      <c r="GR349" s="23"/>
      <c r="GS349" s="20"/>
      <c r="GT349" s="23"/>
      <c r="GU349" s="20"/>
      <c r="GV349" s="23"/>
      <c r="GW349" s="20"/>
      <c r="GX349" s="23"/>
      <c r="GY349" s="20"/>
      <c r="GZ349" s="23"/>
      <c r="HA349" s="20"/>
      <c r="HB349" s="23"/>
      <c r="HC349" s="20"/>
      <c r="HD349" s="23"/>
      <c r="HE349" s="20"/>
      <c r="HF349" s="23"/>
      <c r="HG349" s="20"/>
      <c r="HH349" s="23"/>
      <c r="HI349" s="20"/>
      <c r="HJ349" s="23"/>
      <c r="HK349" s="20"/>
      <c r="HL349" s="23"/>
      <c r="HM349" s="20"/>
      <c r="HN349" s="23"/>
      <c r="HO349" s="20"/>
      <c r="HP349" s="23"/>
      <c r="HQ349" s="20"/>
      <c r="HR349" s="23"/>
      <c r="HS349" s="20"/>
      <c r="HT349" s="23"/>
      <c r="HU349" s="20"/>
      <c r="HV349" s="23"/>
      <c r="HW349" s="20"/>
    </row>
    <row r="350" spans="1:231" s="32" customFormat="1">
      <c r="E350" s="20"/>
      <c r="F350" s="20"/>
      <c r="G350" s="20"/>
      <c r="H350" s="20"/>
      <c r="I350" s="23"/>
    </row>
    <row r="351" spans="1:231" ht="16.5" customHeight="1">
      <c r="A351" s="1"/>
      <c r="E351" s="32"/>
      <c r="F351" s="32"/>
      <c r="G351" s="32"/>
      <c r="H351" s="32"/>
      <c r="I351" s="32"/>
    </row>
    <row r="352" spans="1:231" ht="16.5" customHeight="1">
      <c r="A352" s="1"/>
    </row>
    <row r="353" spans="1:231" ht="16.5" customHeight="1">
      <c r="A353" s="1"/>
    </row>
    <row r="354" spans="1:231" ht="16.5" customHeight="1">
      <c r="A354" s="1"/>
    </row>
    <row r="355" spans="1:231" ht="16.5" customHeight="1">
      <c r="A355" s="1"/>
    </row>
    <row r="356" spans="1:231" ht="16.5" customHeight="1">
      <c r="A356" s="1"/>
    </row>
    <row r="357" spans="1:231" ht="16.5" customHeight="1">
      <c r="A357" s="1"/>
    </row>
    <row r="358" spans="1:231" ht="16.5" customHeight="1">
      <c r="A358" s="1"/>
    </row>
    <row r="359" spans="1:231" s="32" customFormat="1">
      <c r="E359" s="1"/>
      <c r="F359" s="1"/>
      <c r="G359" s="1"/>
      <c r="H359" s="1"/>
      <c r="I359" s="1"/>
    </row>
    <row r="360" spans="1:231">
      <c r="A360" s="20"/>
      <c r="B360" s="23"/>
      <c r="C360" s="20"/>
      <c r="D360" s="23"/>
      <c r="E360" s="32"/>
      <c r="F360" s="32"/>
      <c r="G360" s="32"/>
      <c r="H360" s="32"/>
      <c r="I360" s="32"/>
      <c r="J360" s="20"/>
      <c r="K360" s="20"/>
      <c r="L360" s="23"/>
      <c r="M360" s="20"/>
      <c r="N360" s="23"/>
      <c r="O360" s="20"/>
      <c r="P360" s="23"/>
      <c r="Q360" s="20"/>
      <c r="R360" s="23"/>
      <c r="S360" s="20"/>
      <c r="T360" s="23"/>
      <c r="U360" s="20"/>
      <c r="V360" s="23"/>
      <c r="W360" s="20"/>
      <c r="X360" s="23"/>
      <c r="Y360" s="20"/>
      <c r="Z360" s="23"/>
      <c r="AA360" s="20"/>
      <c r="AB360" s="23"/>
      <c r="AC360" s="20"/>
      <c r="AD360" s="23"/>
      <c r="AE360" s="20"/>
      <c r="AF360" s="23"/>
      <c r="AG360" s="20"/>
      <c r="AH360" s="23"/>
      <c r="AI360" s="20"/>
      <c r="AJ360" s="23"/>
      <c r="AK360" s="20"/>
      <c r="AL360" s="23"/>
      <c r="AM360" s="20"/>
      <c r="AN360" s="23"/>
      <c r="AO360" s="20"/>
      <c r="AP360" s="23"/>
      <c r="AQ360" s="20"/>
      <c r="AR360" s="23"/>
      <c r="AS360" s="20"/>
      <c r="AT360" s="23"/>
      <c r="AU360" s="20"/>
      <c r="AV360" s="23"/>
      <c r="AW360" s="20"/>
      <c r="AX360" s="23"/>
      <c r="AY360" s="20"/>
      <c r="AZ360" s="23"/>
      <c r="BA360" s="20"/>
      <c r="BB360" s="23"/>
      <c r="BC360" s="20"/>
      <c r="BD360" s="23"/>
      <c r="BE360" s="20"/>
      <c r="BF360" s="23"/>
      <c r="BG360" s="20"/>
      <c r="BH360" s="23"/>
      <c r="BI360" s="20"/>
      <c r="BJ360" s="23"/>
      <c r="BK360" s="20"/>
      <c r="BL360" s="23"/>
      <c r="BM360" s="20"/>
      <c r="BN360" s="23"/>
      <c r="BO360" s="20"/>
      <c r="BP360" s="23"/>
      <c r="BQ360" s="20"/>
      <c r="BR360" s="23"/>
      <c r="BS360" s="20"/>
      <c r="BT360" s="23"/>
      <c r="BU360" s="20"/>
      <c r="BV360" s="23"/>
      <c r="BW360" s="20"/>
      <c r="BX360" s="23"/>
      <c r="BY360" s="20"/>
      <c r="BZ360" s="23"/>
      <c r="CA360" s="20"/>
      <c r="CB360" s="23"/>
      <c r="CC360" s="20"/>
      <c r="CD360" s="23"/>
      <c r="CE360" s="20"/>
      <c r="CF360" s="23"/>
      <c r="CG360" s="20"/>
      <c r="CH360" s="23"/>
      <c r="CI360" s="20"/>
      <c r="CJ360" s="23"/>
      <c r="CK360" s="20"/>
      <c r="CL360" s="23"/>
      <c r="CM360" s="20"/>
      <c r="CN360" s="23"/>
      <c r="CO360" s="20"/>
      <c r="CP360" s="23"/>
      <c r="CQ360" s="20"/>
      <c r="CR360" s="23"/>
      <c r="CS360" s="20"/>
      <c r="CT360" s="23"/>
      <c r="CU360" s="20"/>
      <c r="CV360" s="23"/>
      <c r="CW360" s="20"/>
      <c r="CX360" s="23"/>
      <c r="CY360" s="20"/>
      <c r="CZ360" s="23"/>
      <c r="DA360" s="20"/>
      <c r="DB360" s="23"/>
      <c r="DC360" s="20"/>
      <c r="DD360" s="23"/>
      <c r="DE360" s="20"/>
      <c r="DF360" s="23"/>
      <c r="DG360" s="20"/>
      <c r="DH360" s="23"/>
      <c r="DI360" s="20"/>
      <c r="DJ360" s="23"/>
      <c r="DK360" s="20"/>
      <c r="DL360" s="23"/>
      <c r="DM360" s="20"/>
      <c r="DN360" s="23"/>
      <c r="DO360" s="20"/>
      <c r="DP360" s="23"/>
      <c r="DQ360" s="20"/>
      <c r="DR360" s="23"/>
      <c r="DS360" s="20"/>
      <c r="DT360" s="23"/>
      <c r="DU360" s="20"/>
      <c r="DV360" s="23"/>
      <c r="DW360" s="20"/>
      <c r="DX360" s="23"/>
      <c r="DY360" s="20"/>
      <c r="DZ360" s="23"/>
      <c r="EA360" s="20"/>
      <c r="EB360" s="23"/>
      <c r="EC360" s="20"/>
      <c r="ED360" s="23"/>
      <c r="EE360" s="20"/>
      <c r="EF360" s="23"/>
      <c r="EG360" s="20"/>
      <c r="EH360" s="23"/>
      <c r="EI360" s="20"/>
      <c r="EJ360" s="23"/>
      <c r="EK360" s="20"/>
      <c r="EL360" s="23"/>
      <c r="EM360" s="20"/>
      <c r="EN360" s="23"/>
      <c r="EO360" s="20"/>
      <c r="EP360" s="23"/>
      <c r="EQ360" s="20"/>
      <c r="ER360" s="23"/>
      <c r="ES360" s="20"/>
      <c r="ET360" s="23"/>
      <c r="EU360" s="20"/>
      <c r="EV360" s="23"/>
      <c r="EW360" s="20"/>
      <c r="EX360" s="23"/>
      <c r="EY360" s="20"/>
      <c r="EZ360" s="23"/>
      <c r="FA360" s="20"/>
      <c r="FB360" s="23"/>
      <c r="FC360" s="20"/>
      <c r="FD360" s="23"/>
      <c r="FE360" s="20"/>
      <c r="FF360" s="23"/>
      <c r="FG360" s="20"/>
      <c r="FH360" s="23"/>
      <c r="FI360" s="20"/>
      <c r="FJ360" s="23"/>
      <c r="FK360" s="20"/>
      <c r="FL360" s="23"/>
      <c r="FM360" s="20"/>
      <c r="FN360" s="23"/>
      <c r="FO360" s="20"/>
      <c r="FP360" s="23"/>
      <c r="FQ360" s="20"/>
      <c r="FR360" s="23"/>
      <c r="FS360" s="20"/>
      <c r="FT360" s="23"/>
      <c r="FU360" s="20"/>
      <c r="FV360" s="23"/>
      <c r="FW360" s="20"/>
      <c r="FX360" s="23"/>
      <c r="FY360" s="20"/>
      <c r="FZ360" s="23"/>
      <c r="GA360" s="20"/>
      <c r="GB360" s="23"/>
      <c r="GC360" s="20"/>
      <c r="GD360" s="23"/>
      <c r="GE360" s="20"/>
      <c r="GF360" s="23"/>
      <c r="GG360" s="20"/>
      <c r="GH360" s="23"/>
      <c r="GI360" s="20"/>
      <c r="GJ360" s="23"/>
      <c r="GK360" s="20"/>
      <c r="GL360" s="23"/>
      <c r="GM360" s="20"/>
      <c r="GN360" s="23"/>
      <c r="GO360" s="20"/>
      <c r="GP360" s="23"/>
      <c r="GQ360" s="20"/>
      <c r="GR360" s="23"/>
      <c r="GS360" s="20"/>
      <c r="GT360" s="23"/>
      <c r="GU360" s="20"/>
      <c r="GV360" s="23"/>
      <c r="GW360" s="20"/>
      <c r="GX360" s="23"/>
      <c r="GY360" s="20"/>
      <c r="GZ360" s="23"/>
      <c r="HA360" s="20"/>
      <c r="HB360" s="23"/>
      <c r="HC360" s="20"/>
      <c r="HD360" s="23"/>
      <c r="HE360" s="20"/>
      <c r="HF360" s="23"/>
      <c r="HG360" s="20"/>
      <c r="HH360" s="23"/>
      <c r="HI360" s="20"/>
      <c r="HJ360" s="23"/>
      <c r="HK360" s="20"/>
      <c r="HL360" s="23"/>
      <c r="HM360" s="20"/>
      <c r="HN360" s="23"/>
      <c r="HO360" s="20"/>
      <c r="HP360" s="23"/>
      <c r="HQ360" s="20"/>
      <c r="HR360" s="23"/>
      <c r="HS360" s="20"/>
      <c r="HT360" s="23"/>
      <c r="HU360" s="20"/>
      <c r="HV360" s="23"/>
      <c r="HW360" s="20"/>
    </row>
    <row r="361" spans="1:231" ht="39" customHeight="1">
      <c r="A361" s="20"/>
      <c r="B361" s="23"/>
      <c r="C361" s="20"/>
      <c r="D361" s="23"/>
      <c r="E361" s="20"/>
      <c r="F361" s="20"/>
      <c r="G361" s="20"/>
      <c r="H361" s="20"/>
      <c r="I361" s="23"/>
      <c r="J361" s="20"/>
      <c r="K361" s="20"/>
      <c r="L361" s="23"/>
      <c r="M361" s="20"/>
      <c r="N361" s="23"/>
      <c r="O361" s="20"/>
      <c r="P361" s="23"/>
      <c r="Q361" s="20"/>
      <c r="R361" s="23"/>
      <c r="S361" s="20"/>
      <c r="T361" s="23"/>
      <c r="U361" s="20"/>
      <c r="V361" s="23"/>
      <c r="W361" s="20"/>
      <c r="X361" s="23"/>
      <c r="Y361" s="20"/>
      <c r="Z361" s="23"/>
      <c r="AA361" s="20"/>
      <c r="AB361" s="23"/>
      <c r="AC361" s="20"/>
      <c r="AD361" s="23"/>
      <c r="AE361" s="20"/>
      <c r="AF361" s="23"/>
      <c r="AG361" s="20"/>
      <c r="AH361" s="23"/>
      <c r="AI361" s="20"/>
      <c r="AJ361" s="23"/>
      <c r="AK361" s="20"/>
      <c r="AL361" s="23"/>
      <c r="AM361" s="20"/>
      <c r="AN361" s="23"/>
      <c r="AO361" s="20"/>
      <c r="AP361" s="23"/>
      <c r="AQ361" s="20"/>
      <c r="AR361" s="23"/>
      <c r="AS361" s="20"/>
      <c r="AT361" s="23"/>
      <c r="AU361" s="20"/>
      <c r="AV361" s="23"/>
      <c r="AW361" s="20"/>
      <c r="AX361" s="23"/>
      <c r="AY361" s="20"/>
      <c r="AZ361" s="23"/>
      <c r="BA361" s="20"/>
      <c r="BB361" s="23"/>
      <c r="BC361" s="20"/>
      <c r="BD361" s="23"/>
      <c r="BE361" s="20"/>
      <c r="BF361" s="23"/>
      <c r="BG361" s="20"/>
      <c r="BH361" s="23"/>
      <c r="BI361" s="20"/>
      <c r="BJ361" s="23"/>
      <c r="BK361" s="20"/>
      <c r="BL361" s="23"/>
      <c r="BM361" s="20"/>
      <c r="BN361" s="23"/>
      <c r="BO361" s="20"/>
      <c r="BP361" s="23"/>
      <c r="BQ361" s="20"/>
      <c r="BR361" s="23"/>
      <c r="BS361" s="20"/>
      <c r="BT361" s="23"/>
      <c r="BU361" s="20"/>
      <c r="BV361" s="23"/>
      <c r="BW361" s="20"/>
      <c r="BX361" s="23"/>
      <c r="BY361" s="20"/>
      <c r="BZ361" s="23"/>
      <c r="CA361" s="20"/>
      <c r="CB361" s="23"/>
      <c r="CC361" s="20"/>
      <c r="CD361" s="23"/>
      <c r="CE361" s="20"/>
      <c r="CF361" s="23"/>
      <c r="CG361" s="20"/>
      <c r="CH361" s="23"/>
      <c r="CI361" s="20"/>
      <c r="CJ361" s="23"/>
      <c r="CK361" s="20"/>
      <c r="CL361" s="23"/>
      <c r="CM361" s="20"/>
      <c r="CN361" s="23"/>
      <c r="CO361" s="20"/>
      <c r="CP361" s="23"/>
      <c r="CQ361" s="20"/>
      <c r="CR361" s="23"/>
      <c r="CS361" s="20"/>
      <c r="CT361" s="23"/>
      <c r="CU361" s="20"/>
      <c r="CV361" s="23"/>
      <c r="CW361" s="20"/>
      <c r="CX361" s="23"/>
      <c r="CY361" s="20"/>
      <c r="CZ361" s="23"/>
      <c r="DA361" s="20"/>
      <c r="DB361" s="23"/>
      <c r="DC361" s="20"/>
      <c r="DD361" s="23"/>
      <c r="DE361" s="20"/>
      <c r="DF361" s="23"/>
      <c r="DG361" s="20"/>
      <c r="DH361" s="23"/>
      <c r="DI361" s="20"/>
      <c r="DJ361" s="23"/>
      <c r="DK361" s="20"/>
      <c r="DL361" s="23"/>
      <c r="DM361" s="20"/>
      <c r="DN361" s="23"/>
      <c r="DO361" s="20"/>
      <c r="DP361" s="23"/>
      <c r="DQ361" s="20"/>
      <c r="DR361" s="23"/>
      <c r="DS361" s="20"/>
      <c r="DT361" s="23"/>
      <c r="DU361" s="20"/>
      <c r="DV361" s="23"/>
      <c r="DW361" s="20"/>
      <c r="DX361" s="23"/>
      <c r="DY361" s="20"/>
      <c r="DZ361" s="23"/>
      <c r="EA361" s="20"/>
      <c r="EB361" s="23"/>
      <c r="EC361" s="20"/>
      <c r="ED361" s="23"/>
      <c r="EE361" s="20"/>
      <c r="EF361" s="23"/>
      <c r="EG361" s="20"/>
      <c r="EH361" s="23"/>
      <c r="EI361" s="20"/>
      <c r="EJ361" s="23"/>
      <c r="EK361" s="20"/>
      <c r="EL361" s="23"/>
      <c r="EM361" s="20"/>
      <c r="EN361" s="23"/>
      <c r="EO361" s="20"/>
      <c r="EP361" s="23"/>
      <c r="EQ361" s="20"/>
      <c r="ER361" s="23"/>
      <c r="ES361" s="20"/>
      <c r="ET361" s="23"/>
      <c r="EU361" s="20"/>
      <c r="EV361" s="23"/>
      <c r="EW361" s="20"/>
      <c r="EX361" s="23"/>
      <c r="EY361" s="20"/>
      <c r="EZ361" s="23"/>
      <c r="FA361" s="20"/>
      <c r="FB361" s="23"/>
      <c r="FC361" s="20"/>
      <c r="FD361" s="23"/>
      <c r="FE361" s="20"/>
      <c r="FF361" s="23"/>
      <c r="FG361" s="20"/>
      <c r="FH361" s="23"/>
      <c r="FI361" s="20"/>
      <c r="FJ361" s="23"/>
      <c r="FK361" s="20"/>
      <c r="FL361" s="23"/>
      <c r="FM361" s="20"/>
      <c r="FN361" s="23"/>
      <c r="FO361" s="20"/>
      <c r="FP361" s="23"/>
      <c r="FQ361" s="20"/>
      <c r="FR361" s="23"/>
      <c r="FS361" s="20"/>
      <c r="FT361" s="23"/>
      <c r="FU361" s="20"/>
      <c r="FV361" s="23"/>
      <c r="FW361" s="20"/>
      <c r="FX361" s="23"/>
      <c r="FY361" s="20"/>
      <c r="FZ361" s="23"/>
      <c r="GA361" s="20"/>
      <c r="GB361" s="23"/>
      <c r="GC361" s="20"/>
      <c r="GD361" s="23"/>
      <c r="GE361" s="20"/>
      <c r="GF361" s="23"/>
      <c r="GG361" s="20"/>
      <c r="GH361" s="23"/>
      <c r="GI361" s="20"/>
      <c r="GJ361" s="23"/>
      <c r="GK361" s="20"/>
      <c r="GL361" s="23"/>
      <c r="GM361" s="20"/>
      <c r="GN361" s="23"/>
      <c r="GO361" s="20"/>
      <c r="GP361" s="23"/>
      <c r="GQ361" s="20"/>
      <c r="GR361" s="23"/>
      <c r="GS361" s="20"/>
      <c r="GT361" s="23"/>
      <c r="GU361" s="20"/>
      <c r="GV361" s="23"/>
      <c r="GW361" s="20"/>
      <c r="GX361" s="23"/>
      <c r="GY361" s="20"/>
      <c r="GZ361" s="23"/>
      <c r="HA361" s="20"/>
      <c r="HB361" s="23"/>
      <c r="HC361" s="20"/>
      <c r="HD361" s="23"/>
      <c r="HE361" s="20"/>
      <c r="HF361" s="23"/>
      <c r="HG361" s="20"/>
      <c r="HH361" s="23"/>
      <c r="HI361" s="20"/>
      <c r="HJ361" s="23"/>
      <c r="HK361" s="20"/>
      <c r="HL361" s="23"/>
      <c r="HM361" s="20"/>
      <c r="HN361" s="23"/>
      <c r="HO361" s="20"/>
      <c r="HP361" s="23"/>
      <c r="HQ361" s="20"/>
      <c r="HR361" s="23"/>
      <c r="HS361" s="20"/>
      <c r="HT361" s="23"/>
      <c r="HU361" s="20"/>
      <c r="HV361" s="23"/>
      <c r="HW361" s="20"/>
    </row>
    <row r="362" spans="1:231">
      <c r="A362" s="1"/>
      <c r="E362" s="20"/>
      <c r="F362" s="20"/>
      <c r="G362" s="20"/>
      <c r="H362" s="20"/>
      <c r="I362" s="23"/>
    </row>
    <row r="363" spans="1:231" s="40" customFormat="1">
      <c r="E363" s="1"/>
      <c r="F363" s="1"/>
      <c r="G363" s="1"/>
      <c r="H363" s="1"/>
      <c r="I363" s="1"/>
    </row>
    <row r="364" spans="1:231" ht="22.5" customHeight="1">
      <c r="A364" s="1"/>
      <c r="E364" s="40"/>
      <c r="F364" s="40"/>
      <c r="G364" s="40"/>
      <c r="H364" s="40"/>
      <c r="I364" s="40"/>
    </row>
    <row r="365" spans="1:231" ht="38.25" customHeight="1">
      <c r="A365" s="1"/>
    </row>
    <row r="366" spans="1:231" ht="42.75" customHeight="1">
      <c r="A366" s="1"/>
    </row>
    <row r="367" spans="1:231" s="41" customFormat="1" ht="19.5" customHeight="1">
      <c r="E367" s="1"/>
      <c r="F367" s="1"/>
      <c r="G367" s="1"/>
      <c r="H367" s="1"/>
      <c r="I367" s="1"/>
    </row>
    <row r="368" spans="1:231" s="41" customFormat="1" ht="16.5" customHeight="1"/>
    <row r="369" spans="1:9" s="41" customFormat="1" ht="16.5" customHeight="1"/>
    <row r="370" spans="1:9" s="41" customFormat="1" ht="16.5" customHeight="1"/>
    <row r="371" spans="1:9" s="41" customFormat="1" ht="16.5" customHeight="1">
      <c r="A371" s="42"/>
      <c r="C371" s="42"/>
    </row>
    <row r="372" spans="1:9" s="41" customFormat="1" ht="16.5" customHeight="1"/>
    <row r="373" spans="1:9" s="41" customFormat="1" ht="16.5" customHeight="1"/>
    <row r="374" spans="1:9" s="41" customFormat="1" ht="16.5" customHeight="1"/>
    <row r="375" spans="1:9" s="41" customFormat="1" ht="16.5" customHeight="1"/>
    <row r="376" spans="1:9" s="41" customFormat="1" ht="22.5" customHeight="1">
      <c r="A376" s="43"/>
    </row>
    <row r="377" spans="1:9" s="41" customFormat="1" ht="26.25" customHeight="1">
      <c r="A377" s="43"/>
    </row>
    <row r="378" spans="1:9" s="41" customFormat="1" ht="7.5" customHeight="1"/>
    <row r="379" spans="1:9" s="41" customFormat="1"/>
    <row r="380" spans="1:9" s="41" customFormat="1"/>
    <row r="381" spans="1:9" s="41" customFormat="1"/>
    <row r="382" spans="1:9" s="43" customFormat="1">
      <c r="E382" s="41"/>
      <c r="F382" s="41"/>
      <c r="G382" s="41"/>
      <c r="H382" s="41"/>
      <c r="I382" s="41"/>
    </row>
    <row r="383" spans="1:9" s="32" customFormat="1">
      <c r="E383" s="43"/>
      <c r="F383" s="43"/>
      <c r="G383" s="43"/>
      <c r="H383" s="43"/>
      <c r="I383" s="43"/>
    </row>
    <row r="384" spans="1:9" s="32" customFormat="1"/>
    <row r="385" spans="1:231" s="32" customFormat="1" ht="34.5" customHeight="1"/>
    <row r="386" spans="1:231" s="32" customFormat="1"/>
    <row r="387" spans="1:231" s="32" customFormat="1" ht="16.5" customHeight="1"/>
    <row r="388" spans="1:231" ht="16.5" customHeight="1">
      <c r="A388" s="1"/>
      <c r="E388" s="32"/>
      <c r="F388" s="32"/>
      <c r="G388" s="32"/>
      <c r="H388" s="32"/>
      <c r="I388" s="32"/>
    </row>
    <row r="389" spans="1:231" ht="16.5" customHeight="1">
      <c r="A389" s="1"/>
    </row>
    <row r="390" spans="1:231" ht="16.5" customHeight="1">
      <c r="A390" s="1"/>
    </row>
    <row r="391" spans="1:231" ht="16.5" customHeight="1">
      <c r="A391" s="1"/>
    </row>
    <row r="392" spans="1:231" ht="16.5" customHeight="1">
      <c r="A392" s="1"/>
    </row>
    <row r="393" spans="1:231" ht="16.5" customHeight="1">
      <c r="A393" s="1"/>
    </row>
    <row r="394" spans="1:231" ht="16.5" customHeight="1">
      <c r="A394" s="1"/>
    </row>
    <row r="395" spans="1:231" ht="16.5" customHeight="1">
      <c r="A395" s="1"/>
    </row>
    <row r="396" spans="1:231">
      <c r="A396" s="1"/>
    </row>
    <row r="397" spans="1:231">
      <c r="A397" s="20"/>
      <c r="B397" s="23"/>
      <c r="C397" s="20"/>
      <c r="D397" s="23"/>
      <c r="J397" s="20"/>
      <c r="K397" s="20"/>
      <c r="L397" s="23"/>
      <c r="M397" s="20"/>
      <c r="N397" s="23"/>
      <c r="O397" s="20"/>
      <c r="P397" s="23"/>
      <c r="Q397" s="20"/>
      <c r="R397" s="23"/>
      <c r="S397" s="20"/>
      <c r="T397" s="23"/>
      <c r="U397" s="20"/>
      <c r="V397" s="23"/>
      <c r="W397" s="20"/>
      <c r="X397" s="23"/>
      <c r="Y397" s="20"/>
      <c r="Z397" s="23"/>
      <c r="AA397" s="20"/>
      <c r="AB397" s="23"/>
      <c r="AC397" s="20"/>
      <c r="AD397" s="23"/>
      <c r="AE397" s="20"/>
      <c r="AF397" s="23"/>
      <c r="AG397" s="20"/>
      <c r="AH397" s="23"/>
      <c r="AI397" s="20"/>
      <c r="AJ397" s="23"/>
      <c r="AK397" s="20"/>
      <c r="AL397" s="23"/>
      <c r="AM397" s="20"/>
      <c r="AN397" s="23"/>
      <c r="AO397" s="20"/>
      <c r="AP397" s="23"/>
      <c r="AQ397" s="20"/>
      <c r="AR397" s="23"/>
      <c r="AS397" s="20"/>
      <c r="AT397" s="23"/>
      <c r="AU397" s="20"/>
      <c r="AV397" s="23"/>
      <c r="AW397" s="20"/>
      <c r="AX397" s="23"/>
      <c r="AY397" s="20"/>
      <c r="AZ397" s="23"/>
      <c r="BA397" s="20"/>
      <c r="BB397" s="23"/>
      <c r="BC397" s="20"/>
      <c r="BD397" s="23"/>
      <c r="BE397" s="20"/>
      <c r="BF397" s="23"/>
      <c r="BG397" s="20"/>
      <c r="BH397" s="23"/>
      <c r="BI397" s="20"/>
      <c r="BJ397" s="23"/>
      <c r="BK397" s="20"/>
      <c r="BL397" s="23"/>
      <c r="BM397" s="20"/>
      <c r="BN397" s="23"/>
      <c r="BO397" s="20"/>
      <c r="BP397" s="23"/>
      <c r="BQ397" s="20"/>
      <c r="BR397" s="23"/>
      <c r="BS397" s="20"/>
      <c r="BT397" s="23"/>
      <c r="BU397" s="20"/>
      <c r="BV397" s="23"/>
      <c r="BW397" s="20"/>
      <c r="BX397" s="23"/>
      <c r="BY397" s="20"/>
      <c r="BZ397" s="23"/>
      <c r="CA397" s="20"/>
      <c r="CB397" s="23"/>
      <c r="CC397" s="20"/>
      <c r="CD397" s="23"/>
      <c r="CE397" s="20"/>
      <c r="CF397" s="23"/>
      <c r="CG397" s="20"/>
      <c r="CH397" s="23"/>
      <c r="CI397" s="20"/>
      <c r="CJ397" s="23"/>
      <c r="CK397" s="20"/>
      <c r="CL397" s="23"/>
      <c r="CM397" s="20"/>
      <c r="CN397" s="23"/>
      <c r="CO397" s="20"/>
      <c r="CP397" s="23"/>
      <c r="CQ397" s="20"/>
      <c r="CR397" s="23"/>
      <c r="CS397" s="20"/>
      <c r="CT397" s="23"/>
      <c r="CU397" s="20"/>
      <c r="CV397" s="23"/>
      <c r="CW397" s="20"/>
      <c r="CX397" s="23"/>
      <c r="CY397" s="20"/>
      <c r="CZ397" s="23"/>
      <c r="DA397" s="20"/>
      <c r="DB397" s="23"/>
      <c r="DC397" s="20"/>
      <c r="DD397" s="23"/>
      <c r="DE397" s="20"/>
      <c r="DF397" s="23"/>
      <c r="DG397" s="20"/>
      <c r="DH397" s="23"/>
      <c r="DI397" s="20"/>
      <c r="DJ397" s="23"/>
      <c r="DK397" s="20"/>
      <c r="DL397" s="23"/>
      <c r="DM397" s="20"/>
      <c r="DN397" s="23"/>
      <c r="DO397" s="20"/>
      <c r="DP397" s="23"/>
      <c r="DQ397" s="20"/>
      <c r="DR397" s="23"/>
      <c r="DS397" s="20"/>
      <c r="DT397" s="23"/>
      <c r="DU397" s="20"/>
      <c r="DV397" s="23"/>
      <c r="DW397" s="20"/>
      <c r="DX397" s="23"/>
      <c r="DY397" s="20"/>
      <c r="DZ397" s="23"/>
      <c r="EA397" s="20"/>
      <c r="EB397" s="23"/>
      <c r="EC397" s="20"/>
      <c r="ED397" s="23"/>
      <c r="EE397" s="20"/>
      <c r="EF397" s="23"/>
      <c r="EG397" s="20"/>
      <c r="EH397" s="23"/>
      <c r="EI397" s="20"/>
      <c r="EJ397" s="23"/>
      <c r="EK397" s="20"/>
      <c r="EL397" s="23"/>
      <c r="EM397" s="20"/>
      <c r="EN397" s="23"/>
      <c r="EO397" s="20"/>
      <c r="EP397" s="23"/>
      <c r="EQ397" s="20"/>
      <c r="ER397" s="23"/>
      <c r="ES397" s="20"/>
      <c r="ET397" s="23"/>
      <c r="EU397" s="20"/>
      <c r="EV397" s="23"/>
      <c r="EW397" s="20"/>
      <c r="EX397" s="23"/>
      <c r="EY397" s="20"/>
      <c r="EZ397" s="23"/>
      <c r="FA397" s="20"/>
      <c r="FB397" s="23"/>
      <c r="FC397" s="20"/>
      <c r="FD397" s="23"/>
      <c r="FE397" s="20"/>
      <c r="FF397" s="23"/>
      <c r="FG397" s="20"/>
      <c r="FH397" s="23"/>
      <c r="FI397" s="20"/>
      <c r="FJ397" s="23"/>
      <c r="FK397" s="20"/>
      <c r="FL397" s="23"/>
      <c r="FM397" s="20"/>
      <c r="FN397" s="23"/>
      <c r="FO397" s="20"/>
      <c r="FP397" s="23"/>
      <c r="FQ397" s="20"/>
      <c r="FR397" s="23"/>
      <c r="FS397" s="20"/>
      <c r="FT397" s="23"/>
      <c r="FU397" s="20"/>
      <c r="FV397" s="23"/>
      <c r="FW397" s="20"/>
      <c r="FX397" s="23"/>
      <c r="FY397" s="20"/>
      <c r="FZ397" s="23"/>
      <c r="GA397" s="20"/>
      <c r="GB397" s="23"/>
      <c r="GC397" s="20"/>
      <c r="GD397" s="23"/>
      <c r="GE397" s="20"/>
      <c r="GF397" s="23"/>
      <c r="GG397" s="20"/>
      <c r="GH397" s="23"/>
      <c r="GI397" s="20"/>
      <c r="GJ397" s="23"/>
      <c r="GK397" s="20"/>
      <c r="GL397" s="23"/>
      <c r="GM397" s="20"/>
      <c r="GN397" s="23"/>
      <c r="GO397" s="20"/>
      <c r="GP397" s="23"/>
      <c r="GQ397" s="20"/>
      <c r="GR397" s="23"/>
      <c r="GS397" s="20"/>
      <c r="GT397" s="23"/>
      <c r="GU397" s="20"/>
      <c r="GV397" s="23"/>
      <c r="GW397" s="20"/>
      <c r="GX397" s="23"/>
      <c r="GY397" s="20"/>
      <c r="GZ397" s="23"/>
      <c r="HA397" s="20"/>
      <c r="HB397" s="23"/>
      <c r="HC397" s="20"/>
      <c r="HD397" s="23"/>
      <c r="HE397" s="20"/>
      <c r="HF397" s="23"/>
      <c r="HG397" s="20"/>
      <c r="HH397" s="23"/>
      <c r="HI397" s="20"/>
      <c r="HJ397" s="23"/>
      <c r="HK397" s="20"/>
      <c r="HL397" s="23"/>
      <c r="HM397" s="20"/>
      <c r="HN397" s="23"/>
      <c r="HO397" s="20"/>
      <c r="HP397" s="23"/>
      <c r="HQ397" s="20"/>
      <c r="HR397" s="23"/>
      <c r="HS397" s="20"/>
      <c r="HT397" s="23"/>
      <c r="HU397" s="20"/>
      <c r="HV397" s="23"/>
      <c r="HW397" s="20"/>
    </row>
    <row r="398" spans="1:231" ht="39" customHeight="1">
      <c r="A398" s="20"/>
      <c r="B398" s="23"/>
      <c r="C398" s="20"/>
      <c r="D398" s="23"/>
      <c r="E398" s="20"/>
      <c r="F398" s="20"/>
      <c r="G398" s="20"/>
      <c r="H398" s="20"/>
      <c r="I398" s="23"/>
      <c r="J398" s="20"/>
      <c r="K398" s="20"/>
      <c r="L398" s="23"/>
      <c r="M398" s="20"/>
      <c r="N398" s="23"/>
      <c r="O398" s="20"/>
      <c r="P398" s="23"/>
      <c r="Q398" s="20"/>
      <c r="R398" s="23"/>
      <c r="S398" s="20"/>
      <c r="T398" s="23"/>
      <c r="U398" s="20"/>
      <c r="V398" s="23"/>
      <c r="W398" s="20"/>
      <c r="X398" s="23"/>
      <c r="Y398" s="20"/>
      <c r="Z398" s="23"/>
      <c r="AA398" s="20"/>
      <c r="AB398" s="23"/>
      <c r="AC398" s="20"/>
      <c r="AD398" s="23"/>
      <c r="AE398" s="20"/>
      <c r="AF398" s="23"/>
      <c r="AG398" s="20"/>
      <c r="AH398" s="23"/>
      <c r="AI398" s="20"/>
      <c r="AJ398" s="23"/>
      <c r="AK398" s="20"/>
      <c r="AL398" s="23"/>
      <c r="AM398" s="20"/>
      <c r="AN398" s="23"/>
      <c r="AO398" s="20"/>
      <c r="AP398" s="23"/>
      <c r="AQ398" s="20"/>
      <c r="AR398" s="23"/>
      <c r="AS398" s="20"/>
      <c r="AT398" s="23"/>
      <c r="AU398" s="20"/>
      <c r="AV398" s="23"/>
      <c r="AW398" s="20"/>
      <c r="AX398" s="23"/>
      <c r="AY398" s="20"/>
      <c r="AZ398" s="23"/>
      <c r="BA398" s="20"/>
      <c r="BB398" s="23"/>
      <c r="BC398" s="20"/>
      <c r="BD398" s="23"/>
      <c r="BE398" s="20"/>
      <c r="BF398" s="23"/>
      <c r="BG398" s="20"/>
      <c r="BH398" s="23"/>
      <c r="BI398" s="20"/>
      <c r="BJ398" s="23"/>
      <c r="BK398" s="20"/>
      <c r="BL398" s="23"/>
      <c r="BM398" s="20"/>
      <c r="BN398" s="23"/>
      <c r="BO398" s="20"/>
      <c r="BP398" s="23"/>
      <c r="BQ398" s="20"/>
      <c r="BR398" s="23"/>
      <c r="BS398" s="20"/>
      <c r="BT398" s="23"/>
      <c r="BU398" s="20"/>
      <c r="BV398" s="23"/>
      <c r="BW398" s="20"/>
      <c r="BX398" s="23"/>
      <c r="BY398" s="20"/>
      <c r="BZ398" s="23"/>
      <c r="CA398" s="20"/>
      <c r="CB398" s="23"/>
      <c r="CC398" s="20"/>
      <c r="CD398" s="23"/>
      <c r="CE398" s="20"/>
      <c r="CF398" s="23"/>
      <c r="CG398" s="20"/>
      <c r="CH398" s="23"/>
      <c r="CI398" s="20"/>
      <c r="CJ398" s="23"/>
      <c r="CK398" s="20"/>
      <c r="CL398" s="23"/>
      <c r="CM398" s="20"/>
      <c r="CN398" s="23"/>
      <c r="CO398" s="20"/>
      <c r="CP398" s="23"/>
      <c r="CQ398" s="20"/>
      <c r="CR398" s="23"/>
      <c r="CS398" s="20"/>
      <c r="CT398" s="23"/>
      <c r="CU398" s="20"/>
      <c r="CV398" s="23"/>
      <c r="CW398" s="20"/>
      <c r="CX398" s="23"/>
      <c r="CY398" s="20"/>
      <c r="CZ398" s="23"/>
      <c r="DA398" s="20"/>
      <c r="DB398" s="23"/>
      <c r="DC398" s="20"/>
      <c r="DD398" s="23"/>
      <c r="DE398" s="20"/>
      <c r="DF398" s="23"/>
      <c r="DG398" s="20"/>
      <c r="DH398" s="23"/>
      <c r="DI398" s="20"/>
      <c r="DJ398" s="23"/>
      <c r="DK398" s="20"/>
      <c r="DL398" s="23"/>
      <c r="DM398" s="20"/>
      <c r="DN398" s="23"/>
      <c r="DO398" s="20"/>
      <c r="DP398" s="23"/>
      <c r="DQ398" s="20"/>
      <c r="DR398" s="23"/>
      <c r="DS398" s="20"/>
      <c r="DT398" s="23"/>
      <c r="DU398" s="20"/>
      <c r="DV398" s="23"/>
      <c r="DW398" s="20"/>
      <c r="DX398" s="23"/>
      <c r="DY398" s="20"/>
      <c r="DZ398" s="23"/>
      <c r="EA398" s="20"/>
      <c r="EB398" s="23"/>
      <c r="EC398" s="20"/>
      <c r="ED398" s="23"/>
      <c r="EE398" s="20"/>
      <c r="EF398" s="23"/>
      <c r="EG398" s="20"/>
      <c r="EH398" s="23"/>
      <c r="EI398" s="20"/>
      <c r="EJ398" s="23"/>
      <c r="EK398" s="20"/>
      <c r="EL398" s="23"/>
      <c r="EM398" s="20"/>
      <c r="EN398" s="23"/>
      <c r="EO398" s="20"/>
      <c r="EP398" s="23"/>
      <c r="EQ398" s="20"/>
      <c r="ER398" s="23"/>
      <c r="ES398" s="20"/>
      <c r="ET398" s="23"/>
      <c r="EU398" s="20"/>
      <c r="EV398" s="23"/>
      <c r="EW398" s="20"/>
      <c r="EX398" s="23"/>
      <c r="EY398" s="20"/>
      <c r="EZ398" s="23"/>
      <c r="FA398" s="20"/>
      <c r="FB398" s="23"/>
      <c r="FC398" s="20"/>
      <c r="FD398" s="23"/>
      <c r="FE398" s="20"/>
      <c r="FF398" s="23"/>
      <c r="FG398" s="20"/>
      <c r="FH398" s="23"/>
      <c r="FI398" s="20"/>
      <c r="FJ398" s="23"/>
      <c r="FK398" s="20"/>
      <c r="FL398" s="23"/>
      <c r="FM398" s="20"/>
      <c r="FN398" s="23"/>
      <c r="FO398" s="20"/>
      <c r="FP398" s="23"/>
      <c r="FQ398" s="20"/>
      <c r="FR398" s="23"/>
      <c r="FS398" s="20"/>
      <c r="FT398" s="23"/>
      <c r="FU398" s="20"/>
      <c r="FV398" s="23"/>
      <c r="FW398" s="20"/>
      <c r="FX398" s="23"/>
      <c r="FY398" s="20"/>
      <c r="FZ398" s="23"/>
      <c r="GA398" s="20"/>
      <c r="GB398" s="23"/>
      <c r="GC398" s="20"/>
      <c r="GD398" s="23"/>
      <c r="GE398" s="20"/>
      <c r="GF398" s="23"/>
      <c r="GG398" s="20"/>
      <c r="GH398" s="23"/>
      <c r="GI398" s="20"/>
      <c r="GJ398" s="23"/>
      <c r="GK398" s="20"/>
      <c r="GL398" s="23"/>
      <c r="GM398" s="20"/>
      <c r="GN398" s="23"/>
      <c r="GO398" s="20"/>
      <c r="GP398" s="23"/>
      <c r="GQ398" s="20"/>
      <c r="GR398" s="23"/>
      <c r="GS398" s="20"/>
      <c r="GT398" s="23"/>
      <c r="GU398" s="20"/>
      <c r="GV398" s="23"/>
      <c r="GW398" s="20"/>
      <c r="GX398" s="23"/>
      <c r="GY398" s="20"/>
      <c r="GZ398" s="23"/>
      <c r="HA398" s="20"/>
      <c r="HB398" s="23"/>
      <c r="HC398" s="20"/>
      <c r="HD398" s="23"/>
      <c r="HE398" s="20"/>
      <c r="HF398" s="23"/>
      <c r="HG398" s="20"/>
      <c r="HH398" s="23"/>
      <c r="HI398" s="20"/>
      <c r="HJ398" s="23"/>
      <c r="HK398" s="20"/>
      <c r="HL398" s="23"/>
      <c r="HM398" s="20"/>
      <c r="HN398" s="23"/>
      <c r="HO398" s="20"/>
      <c r="HP398" s="23"/>
      <c r="HQ398" s="20"/>
      <c r="HR398" s="23"/>
      <c r="HS398" s="20"/>
      <c r="HT398" s="23"/>
      <c r="HU398" s="20"/>
      <c r="HV398" s="23"/>
      <c r="HW398" s="20"/>
    </row>
    <row r="399" spans="1:231" s="32" customFormat="1">
      <c r="E399" s="20"/>
      <c r="F399" s="20"/>
      <c r="G399" s="20"/>
      <c r="H399" s="20"/>
      <c r="I399" s="23"/>
    </row>
    <row r="400" spans="1:231" ht="16.5" customHeight="1">
      <c r="A400" s="1"/>
      <c r="E400" s="32"/>
      <c r="F400" s="32"/>
      <c r="G400" s="32"/>
      <c r="H400" s="32"/>
      <c r="I400" s="32"/>
    </row>
    <row r="401" spans="1:231" ht="16.5" customHeight="1">
      <c r="A401" s="1"/>
    </row>
    <row r="402" spans="1:231" ht="16.5" customHeight="1">
      <c r="A402" s="1"/>
    </row>
    <row r="403" spans="1:231" ht="16.5" customHeight="1">
      <c r="A403" s="1"/>
    </row>
    <row r="404" spans="1:231" ht="16.5" customHeight="1">
      <c r="A404" s="1"/>
    </row>
    <row r="405" spans="1:231" ht="16.5" customHeight="1">
      <c r="A405" s="1"/>
    </row>
    <row r="406" spans="1:231" ht="16.5" customHeight="1">
      <c r="A406" s="1"/>
    </row>
    <row r="407" spans="1:231" ht="16.5" customHeight="1">
      <c r="A407" s="1"/>
    </row>
    <row r="408" spans="1:231" s="32" customFormat="1">
      <c r="E408" s="1"/>
      <c r="F408" s="1"/>
      <c r="G408" s="1"/>
      <c r="H408" s="1"/>
      <c r="I408" s="1"/>
    </row>
    <row r="409" spans="1:231">
      <c r="A409" s="20"/>
      <c r="B409" s="23"/>
      <c r="C409" s="20"/>
      <c r="D409" s="23"/>
      <c r="E409" s="32"/>
      <c r="F409" s="32"/>
      <c r="G409" s="32"/>
      <c r="H409" s="32"/>
      <c r="I409" s="32"/>
      <c r="J409" s="20"/>
      <c r="K409" s="20"/>
      <c r="L409" s="23"/>
      <c r="M409" s="20"/>
      <c r="N409" s="23"/>
      <c r="O409" s="20"/>
      <c r="P409" s="23"/>
      <c r="Q409" s="20"/>
      <c r="R409" s="23"/>
      <c r="S409" s="20"/>
      <c r="T409" s="23"/>
      <c r="U409" s="20"/>
      <c r="V409" s="23"/>
      <c r="W409" s="20"/>
      <c r="X409" s="23"/>
      <c r="Y409" s="20"/>
      <c r="Z409" s="23"/>
      <c r="AA409" s="20"/>
      <c r="AB409" s="23"/>
      <c r="AC409" s="20"/>
      <c r="AD409" s="23"/>
      <c r="AE409" s="20"/>
      <c r="AF409" s="23"/>
      <c r="AG409" s="20"/>
      <c r="AH409" s="23"/>
      <c r="AI409" s="20"/>
      <c r="AJ409" s="23"/>
      <c r="AK409" s="20"/>
      <c r="AL409" s="23"/>
      <c r="AM409" s="20"/>
      <c r="AN409" s="23"/>
      <c r="AO409" s="20"/>
      <c r="AP409" s="23"/>
      <c r="AQ409" s="20"/>
      <c r="AR409" s="23"/>
      <c r="AS409" s="20"/>
      <c r="AT409" s="23"/>
      <c r="AU409" s="20"/>
      <c r="AV409" s="23"/>
      <c r="AW409" s="20"/>
      <c r="AX409" s="23"/>
      <c r="AY409" s="20"/>
      <c r="AZ409" s="23"/>
      <c r="BA409" s="20"/>
      <c r="BB409" s="23"/>
      <c r="BC409" s="20"/>
      <c r="BD409" s="23"/>
      <c r="BE409" s="20"/>
      <c r="BF409" s="23"/>
      <c r="BG409" s="20"/>
      <c r="BH409" s="23"/>
      <c r="BI409" s="20"/>
      <c r="BJ409" s="23"/>
      <c r="BK409" s="20"/>
      <c r="BL409" s="23"/>
      <c r="BM409" s="20"/>
      <c r="BN409" s="23"/>
      <c r="BO409" s="20"/>
      <c r="BP409" s="23"/>
      <c r="BQ409" s="20"/>
      <c r="BR409" s="23"/>
      <c r="BS409" s="20"/>
      <c r="BT409" s="23"/>
      <c r="BU409" s="20"/>
      <c r="BV409" s="23"/>
      <c r="BW409" s="20"/>
      <c r="BX409" s="23"/>
      <c r="BY409" s="20"/>
      <c r="BZ409" s="23"/>
      <c r="CA409" s="20"/>
      <c r="CB409" s="23"/>
      <c r="CC409" s="20"/>
      <c r="CD409" s="23"/>
      <c r="CE409" s="20"/>
      <c r="CF409" s="23"/>
      <c r="CG409" s="20"/>
      <c r="CH409" s="23"/>
      <c r="CI409" s="20"/>
      <c r="CJ409" s="23"/>
      <c r="CK409" s="20"/>
      <c r="CL409" s="23"/>
      <c r="CM409" s="20"/>
      <c r="CN409" s="23"/>
      <c r="CO409" s="20"/>
      <c r="CP409" s="23"/>
      <c r="CQ409" s="20"/>
      <c r="CR409" s="23"/>
      <c r="CS409" s="20"/>
      <c r="CT409" s="23"/>
      <c r="CU409" s="20"/>
      <c r="CV409" s="23"/>
      <c r="CW409" s="20"/>
      <c r="CX409" s="23"/>
      <c r="CY409" s="20"/>
      <c r="CZ409" s="23"/>
      <c r="DA409" s="20"/>
      <c r="DB409" s="23"/>
      <c r="DC409" s="20"/>
      <c r="DD409" s="23"/>
      <c r="DE409" s="20"/>
      <c r="DF409" s="23"/>
      <c r="DG409" s="20"/>
      <c r="DH409" s="23"/>
      <c r="DI409" s="20"/>
      <c r="DJ409" s="23"/>
      <c r="DK409" s="20"/>
      <c r="DL409" s="23"/>
      <c r="DM409" s="20"/>
      <c r="DN409" s="23"/>
      <c r="DO409" s="20"/>
      <c r="DP409" s="23"/>
      <c r="DQ409" s="20"/>
      <c r="DR409" s="23"/>
      <c r="DS409" s="20"/>
      <c r="DT409" s="23"/>
      <c r="DU409" s="20"/>
      <c r="DV409" s="23"/>
      <c r="DW409" s="20"/>
      <c r="DX409" s="23"/>
      <c r="DY409" s="20"/>
      <c r="DZ409" s="23"/>
      <c r="EA409" s="20"/>
      <c r="EB409" s="23"/>
      <c r="EC409" s="20"/>
      <c r="ED409" s="23"/>
      <c r="EE409" s="20"/>
      <c r="EF409" s="23"/>
      <c r="EG409" s="20"/>
      <c r="EH409" s="23"/>
      <c r="EI409" s="20"/>
      <c r="EJ409" s="23"/>
      <c r="EK409" s="20"/>
      <c r="EL409" s="23"/>
      <c r="EM409" s="20"/>
      <c r="EN409" s="23"/>
      <c r="EO409" s="20"/>
      <c r="EP409" s="23"/>
      <c r="EQ409" s="20"/>
      <c r="ER409" s="23"/>
      <c r="ES409" s="20"/>
      <c r="ET409" s="23"/>
      <c r="EU409" s="20"/>
      <c r="EV409" s="23"/>
      <c r="EW409" s="20"/>
      <c r="EX409" s="23"/>
      <c r="EY409" s="20"/>
      <c r="EZ409" s="23"/>
      <c r="FA409" s="20"/>
      <c r="FB409" s="23"/>
      <c r="FC409" s="20"/>
      <c r="FD409" s="23"/>
      <c r="FE409" s="20"/>
      <c r="FF409" s="23"/>
      <c r="FG409" s="20"/>
      <c r="FH409" s="23"/>
      <c r="FI409" s="20"/>
      <c r="FJ409" s="23"/>
      <c r="FK409" s="20"/>
      <c r="FL409" s="23"/>
      <c r="FM409" s="20"/>
      <c r="FN409" s="23"/>
      <c r="FO409" s="20"/>
      <c r="FP409" s="23"/>
      <c r="FQ409" s="20"/>
      <c r="FR409" s="23"/>
      <c r="FS409" s="20"/>
      <c r="FT409" s="23"/>
      <c r="FU409" s="20"/>
      <c r="FV409" s="23"/>
      <c r="FW409" s="20"/>
      <c r="FX409" s="23"/>
      <c r="FY409" s="20"/>
      <c r="FZ409" s="23"/>
      <c r="GA409" s="20"/>
      <c r="GB409" s="23"/>
      <c r="GC409" s="20"/>
      <c r="GD409" s="23"/>
      <c r="GE409" s="20"/>
      <c r="GF409" s="23"/>
      <c r="GG409" s="20"/>
      <c r="GH409" s="23"/>
      <c r="GI409" s="20"/>
      <c r="GJ409" s="23"/>
      <c r="GK409" s="20"/>
      <c r="GL409" s="23"/>
      <c r="GM409" s="20"/>
      <c r="GN409" s="23"/>
      <c r="GO409" s="20"/>
      <c r="GP409" s="23"/>
      <c r="GQ409" s="20"/>
      <c r="GR409" s="23"/>
      <c r="GS409" s="20"/>
      <c r="GT409" s="23"/>
      <c r="GU409" s="20"/>
      <c r="GV409" s="23"/>
      <c r="GW409" s="20"/>
      <c r="GX409" s="23"/>
      <c r="GY409" s="20"/>
      <c r="GZ409" s="23"/>
      <c r="HA409" s="20"/>
      <c r="HB409" s="23"/>
      <c r="HC409" s="20"/>
      <c r="HD409" s="23"/>
      <c r="HE409" s="20"/>
      <c r="HF409" s="23"/>
      <c r="HG409" s="20"/>
      <c r="HH409" s="23"/>
      <c r="HI409" s="20"/>
      <c r="HJ409" s="23"/>
      <c r="HK409" s="20"/>
      <c r="HL409" s="23"/>
      <c r="HM409" s="20"/>
      <c r="HN409" s="23"/>
      <c r="HO409" s="20"/>
      <c r="HP409" s="23"/>
      <c r="HQ409" s="20"/>
      <c r="HR409" s="23"/>
      <c r="HS409" s="20"/>
      <c r="HT409" s="23"/>
      <c r="HU409" s="20"/>
      <c r="HV409" s="23"/>
      <c r="HW409" s="20"/>
    </row>
    <row r="410" spans="1:231" ht="39" customHeight="1">
      <c r="A410" s="20"/>
      <c r="B410" s="23"/>
      <c r="C410" s="20"/>
      <c r="D410" s="23"/>
      <c r="E410" s="20"/>
      <c r="F410" s="20"/>
      <c r="G410" s="20"/>
      <c r="H410" s="20"/>
      <c r="I410" s="23"/>
      <c r="J410" s="20"/>
      <c r="K410" s="20"/>
      <c r="L410" s="23"/>
      <c r="M410" s="20"/>
      <c r="N410" s="23"/>
      <c r="O410" s="20"/>
      <c r="P410" s="23"/>
      <c r="Q410" s="20"/>
      <c r="R410" s="23"/>
      <c r="S410" s="20"/>
      <c r="T410" s="23"/>
      <c r="U410" s="20"/>
      <c r="V410" s="23"/>
      <c r="W410" s="20"/>
      <c r="X410" s="23"/>
      <c r="Y410" s="20"/>
      <c r="Z410" s="23"/>
      <c r="AA410" s="20"/>
      <c r="AB410" s="23"/>
      <c r="AC410" s="20"/>
      <c r="AD410" s="23"/>
      <c r="AE410" s="20"/>
      <c r="AF410" s="23"/>
      <c r="AG410" s="20"/>
      <c r="AH410" s="23"/>
      <c r="AI410" s="20"/>
      <c r="AJ410" s="23"/>
      <c r="AK410" s="20"/>
      <c r="AL410" s="23"/>
      <c r="AM410" s="20"/>
      <c r="AN410" s="23"/>
      <c r="AO410" s="20"/>
      <c r="AP410" s="23"/>
      <c r="AQ410" s="20"/>
      <c r="AR410" s="23"/>
      <c r="AS410" s="20"/>
      <c r="AT410" s="23"/>
      <c r="AU410" s="20"/>
      <c r="AV410" s="23"/>
      <c r="AW410" s="20"/>
      <c r="AX410" s="23"/>
      <c r="AY410" s="20"/>
      <c r="AZ410" s="23"/>
      <c r="BA410" s="20"/>
      <c r="BB410" s="23"/>
      <c r="BC410" s="20"/>
      <c r="BD410" s="23"/>
      <c r="BE410" s="20"/>
      <c r="BF410" s="23"/>
      <c r="BG410" s="20"/>
      <c r="BH410" s="23"/>
      <c r="BI410" s="20"/>
      <c r="BJ410" s="23"/>
      <c r="BK410" s="20"/>
      <c r="BL410" s="23"/>
      <c r="BM410" s="20"/>
      <c r="BN410" s="23"/>
      <c r="BO410" s="20"/>
      <c r="BP410" s="23"/>
      <c r="BQ410" s="20"/>
      <c r="BR410" s="23"/>
      <c r="BS410" s="20"/>
      <c r="BT410" s="23"/>
      <c r="BU410" s="20"/>
      <c r="BV410" s="23"/>
      <c r="BW410" s="20"/>
      <c r="BX410" s="23"/>
      <c r="BY410" s="20"/>
      <c r="BZ410" s="23"/>
      <c r="CA410" s="20"/>
      <c r="CB410" s="23"/>
      <c r="CC410" s="20"/>
      <c r="CD410" s="23"/>
      <c r="CE410" s="20"/>
      <c r="CF410" s="23"/>
      <c r="CG410" s="20"/>
      <c r="CH410" s="23"/>
      <c r="CI410" s="20"/>
      <c r="CJ410" s="23"/>
      <c r="CK410" s="20"/>
      <c r="CL410" s="23"/>
      <c r="CM410" s="20"/>
      <c r="CN410" s="23"/>
      <c r="CO410" s="20"/>
      <c r="CP410" s="23"/>
      <c r="CQ410" s="20"/>
      <c r="CR410" s="23"/>
      <c r="CS410" s="20"/>
      <c r="CT410" s="23"/>
      <c r="CU410" s="20"/>
      <c r="CV410" s="23"/>
      <c r="CW410" s="20"/>
      <c r="CX410" s="23"/>
      <c r="CY410" s="20"/>
      <c r="CZ410" s="23"/>
      <c r="DA410" s="20"/>
      <c r="DB410" s="23"/>
      <c r="DC410" s="20"/>
      <c r="DD410" s="23"/>
      <c r="DE410" s="20"/>
      <c r="DF410" s="23"/>
      <c r="DG410" s="20"/>
      <c r="DH410" s="23"/>
      <c r="DI410" s="20"/>
      <c r="DJ410" s="23"/>
      <c r="DK410" s="20"/>
      <c r="DL410" s="23"/>
      <c r="DM410" s="20"/>
      <c r="DN410" s="23"/>
      <c r="DO410" s="20"/>
      <c r="DP410" s="23"/>
      <c r="DQ410" s="20"/>
      <c r="DR410" s="23"/>
      <c r="DS410" s="20"/>
      <c r="DT410" s="23"/>
      <c r="DU410" s="20"/>
      <c r="DV410" s="23"/>
      <c r="DW410" s="20"/>
      <c r="DX410" s="23"/>
      <c r="DY410" s="20"/>
      <c r="DZ410" s="23"/>
      <c r="EA410" s="20"/>
      <c r="EB410" s="23"/>
      <c r="EC410" s="20"/>
      <c r="ED410" s="23"/>
      <c r="EE410" s="20"/>
      <c r="EF410" s="23"/>
      <c r="EG410" s="20"/>
      <c r="EH410" s="23"/>
      <c r="EI410" s="20"/>
      <c r="EJ410" s="23"/>
      <c r="EK410" s="20"/>
      <c r="EL410" s="23"/>
      <c r="EM410" s="20"/>
      <c r="EN410" s="23"/>
      <c r="EO410" s="20"/>
      <c r="EP410" s="23"/>
      <c r="EQ410" s="20"/>
      <c r="ER410" s="23"/>
      <c r="ES410" s="20"/>
      <c r="ET410" s="23"/>
      <c r="EU410" s="20"/>
      <c r="EV410" s="23"/>
      <c r="EW410" s="20"/>
      <c r="EX410" s="23"/>
      <c r="EY410" s="20"/>
      <c r="EZ410" s="23"/>
      <c r="FA410" s="20"/>
      <c r="FB410" s="23"/>
      <c r="FC410" s="20"/>
      <c r="FD410" s="23"/>
      <c r="FE410" s="20"/>
      <c r="FF410" s="23"/>
      <c r="FG410" s="20"/>
      <c r="FH410" s="23"/>
      <c r="FI410" s="20"/>
      <c r="FJ410" s="23"/>
      <c r="FK410" s="20"/>
      <c r="FL410" s="23"/>
      <c r="FM410" s="20"/>
      <c r="FN410" s="23"/>
      <c r="FO410" s="20"/>
      <c r="FP410" s="23"/>
      <c r="FQ410" s="20"/>
      <c r="FR410" s="23"/>
      <c r="FS410" s="20"/>
      <c r="FT410" s="23"/>
      <c r="FU410" s="20"/>
      <c r="FV410" s="23"/>
      <c r="FW410" s="20"/>
      <c r="FX410" s="23"/>
      <c r="FY410" s="20"/>
      <c r="FZ410" s="23"/>
      <c r="GA410" s="20"/>
      <c r="GB410" s="23"/>
      <c r="GC410" s="20"/>
      <c r="GD410" s="23"/>
      <c r="GE410" s="20"/>
      <c r="GF410" s="23"/>
      <c r="GG410" s="20"/>
      <c r="GH410" s="23"/>
      <c r="GI410" s="20"/>
      <c r="GJ410" s="23"/>
      <c r="GK410" s="20"/>
      <c r="GL410" s="23"/>
      <c r="GM410" s="20"/>
      <c r="GN410" s="23"/>
      <c r="GO410" s="20"/>
      <c r="GP410" s="23"/>
      <c r="GQ410" s="20"/>
      <c r="GR410" s="23"/>
      <c r="GS410" s="20"/>
      <c r="GT410" s="23"/>
      <c r="GU410" s="20"/>
      <c r="GV410" s="23"/>
      <c r="GW410" s="20"/>
      <c r="GX410" s="23"/>
      <c r="GY410" s="20"/>
      <c r="GZ410" s="23"/>
      <c r="HA410" s="20"/>
      <c r="HB410" s="23"/>
      <c r="HC410" s="20"/>
      <c r="HD410" s="23"/>
      <c r="HE410" s="20"/>
      <c r="HF410" s="23"/>
      <c r="HG410" s="20"/>
      <c r="HH410" s="23"/>
      <c r="HI410" s="20"/>
      <c r="HJ410" s="23"/>
      <c r="HK410" s="20"/>
      <c r="HL410" s="23"/>
      <c r="HM410" s="20"/>
      <c r="HN410" s="23"/>
      <c r="HO410" s="20"/>
      <c r="HP410" s="23"/>
      <c r="HQ410" s="20"/>
      <c r="HR410" s="23"/>
      <c r="HS410" s="20"/>
      <c r="HT410" s="23"/>
      <c r="HU410" s="20"/>
      <c r="HV410" s="23"/>
      <c r="HW410" s="20"/>
    </row>
    <row r="411" spans="1:231">
      <c r="A411" s="1"/>
      <c r="E411" s="20"/>
      <c r="F411" s="20"/>
      <c r="G411" s="20"/>
      <c r="H411" s="20"/>
      <c r="I411" s="23"/>
    </row>
    <row r="412" spans="1:231" s="40" customFormat="1">
      <c r="E412" s="1"/>
      <c r="F412" s="1"/>
      <c r="G412" s="1"/>
      <c r="H412" s="1"/>
      <c r="I412" s="1"/>
    </row>
    <row r="413" spans="1:231" ht="22.5" customHeight="1">
      <c r="A413" s="1"/>
      <c r="E413" s="40"/>
      <c r="F413" s="40"/>
      <c r="G413" s="40"/>
      <c r="H413" s="40"/>
      <c r="I413" s="40"/>
    </row>
    <row r="414" spans="1:231" ht="38.25" customHeight="1">
      <c r="A414" s="1"/>
    </row>
    <row r="415" spans="1:231" ht="42.75" customHeight="1">
      <c r="A415" s="1"/>
    </row>
    <row r="416" spans="1:231" s="41" customFormat="1" ht="19.5" customHeight="1">
      <c r="E416" s="1"/>
      <c r="F416" s="1"/>
      <c r="G416" s="1"/>
      <c r="H416" s="1"/>
      <c r="I416" s="1"/>
    </row>
    <row r="417" spans="1:9" s="41" customFormat="1" ht="16.5" customHeight="1"/>
    <row r="418" spans="1:9" s="41" customFormat="1" ht="16.5" customHeight="1"/>
    <row r="419" spans="1:9" s="41" customFormat="1" ht="16.5" customHeight="1"/>
    <row r="420" spans="1:9" s="41" customFormat="1" ht="16.5" customHeight="1">
      <c r="A420" s="42"/>
      <c r="C420" s="42"/>
    </row>
    <row r="421" spans="1:9" s="41" customFormat="1" ht="16.5" customHeight="1"/>
    <row r="422" spans="1:9" s="41" customFormat="1" ht="16.5" customHeight="1"/>
    <row r="423" spans="1:9" s="41" customFormat="1" ht="16.5" customHeight="1"/>
    <row r="424" spans="1:9" s="41" customFormat="1" ht="16.5" customHeight="1"/>
    <row r="425" spans="1:9" s="41" customFormat="1" ht="22.5" customHeight="1">
      <c r="A425" s="43"/>
    </row>
    <row r="426" spans="1:9" s="41" customFormat="1" ht="26.25" customHeight="1">
      <c r="A426" s="43"/>
    </row>
    <row r="427" spans="1:9" s="41" customFormat="1" ht="7.5" customHeight="1"/>
    <row r="428" spans="1:9" s="41" customFormat="1"/>
    <row r="429" spans="1:9" s="41" customFormat="1"/>
    <row r="430" spans="1:9" s="41" customFormat="1"/>
    <row r="431" spans="1:9" s="43" customFormat="1">
      <c r="E431" s="41"/>
      <c r="F431" s="41"/>
      <c r="G431" s="41"/>
      <c r="H431" s="41"/>
      <c r="I431" s="41"/>
    </row>
    <row r="432" spans="1:9" s="32" customFormat="1">
      <c r="E432" s="43"/>
      <c r="F432" s="43"/>
      <c r="G432" s="43"/>
      <c r="H432" s="43"/>
      <c r="I432" s="43"/>
    </row>
    <row r="433" spans="1:231" s="32" customFormat="1"/>
    <row r="434" spans="1:231" s="32" customFormat="1" ht="34.5" customHeight="1"/>
    <row r="435" spans="1:231" s="32" customFormat="1"/>
    <row r="436" spans="1:231" s="32" customFormat="1" ht="16.5" customHeight="1"/>
    <row r="437" spans="1:231" ht="16.5" customHeight="1">
      <c r="A437" s="1"/>
      <c r="E437" s="32"/>
      <c r="F437" s="32"/>
      <c r="G437" s="32"/>
      <c r="H437" s="32"/>
      <c r="I437" s="32"/>
    </row>
    <row r="438" spans="1:231" ht="16.5" customHeight="1">
      <c r="A438" s="1"/>
    </row>
    <row r="439" spans="1:231" ht="16.5" customHeight="1">
      <c r="A439" s="1"/>
    </row>
    <row r="440" spans="1:231" ht="16.5" customHeight="1">
      <c r="A440" s="1"/>
    </row>
    <row r="441" spans="1:231" ht="16.5" customHeight="1">
      <c r="A441" s="1"/>
    </row>
    <row r="442" spans="1:231" ht="16.5" customHeight="1">
      <c r="A442" s="1"/>
    </row>
    <row r="443" spans="1:231" ht="16.5" customHeight="1">
      <c r="A443" s="1"/>
    </row>
    <row r="444" spans="1:231" ht="16.5" customHeight="1">
      <c r="A444" s="1"/>
    </row>
    <row r="445" spans="1:231">
      <c r="A445" s="1"/>
    </row>
    <row r="446" spans="1:231">
      <c r="A446" s="20"/>
      <c r="B446" s="23"/>
      <c r="C446" s="20"/>
      <c r="D446" s="23"/>
      <c r="J446" s="20"/>
      <c r="K446" s="20"/>
      <c r="L446" s="23"/>
      <c r="M446" s="20"/>
      <c r="N446" s="23"/>
      <c r="O446" s="20"/>
      <c r="P446" s="23"/>
      <c r="Q446" s="20"/>
      <c r="R446" s="23"/>
      <c r="S446" s="20"/>
      <c r="T446" s="23"/>
      <c r="U446" s="20"/>
      <c r="V446" s="23"/>
      <c r="W446" s="20"/>
      <c r="X446" s="23"/>
      <c r="Y446" s="20"/>
      <c r="Z446" s="23"/>
      <c r="AA446" s="20"/>
      <c r="AB446" s="23"/>
      <c r="AC446" s="20"/>
      <c r="AD446" s="23"/>
      <c r="AE446" s="20"/>
      <c r="AF446" s="23"/>
      <c r="AG446" s="20"/>
      <c r="AH446" s="23"/>
      <c r="AI446" s="20"/>
      <c r="AJ446" s="23"/>
      <c r="AK446" s="20"/>
      <c r="AL446" s="23"/>
      <c r="AM446" s="20"/>
      <c r="AN446" s="23"/>
      <c r="AO446" s="20"/>
      <c r="AP446" s="23"/>
      <c r="AQ446" s="20"/>
      <c r="AR446" s="23"/>
      <c r="AS446" s="20"/>
      <c r="AT446" s="23"/>
      <c r="AU446" s="20"/>
      <c r="AV446" s="23"/>
      <c r="AW446" s="20"/>
      <c r="AX446" s="23"/>
      <c r="AY446" s="20"/>
      <c r="AZ446" s="23"/>
      <c r="BA446" s="20"/>
      <c r="BB446" s="23"/>
      <c r="BC446" s="20"/>
      <c r="BD446" s="23"/>
      <c r="BE446" s="20"/>
      <c r="BF446" s="23"/>
      <c r="BG446" s="20"/>
      <c r="BH446" s="23"/>
      <c r="BI446" s="20"/>
      <c r="BJ446" s="23"/>
      <c r="BK446" s="20"/>
      <c r="BL446" s="23"/>
      <c r="BM446" s="20"/>
      <c r="BN446" s="23"/>
      <c r="BO446" s="20"/>
      <c r="BP446" s="23"/>
      <c r="BQ446" s="20"/>
      <c r="BR446" s="23"/>
      <c r="BS446" s="20"/>
      <c r="BT446" s="23"/>
      <c r="BU446" s="20"/>
      <c r="BV446" s="23"/>
      <c r="BW446" s="20"/>
      <c r="BX446" s="23"/>
      <c r="BY446" s="20"/>
      <c r="BZ446" s="23"/>
      <c r="CA446" s="20"/>
      <c r="CB446" s="23"/>
      <c r="CC446" s="20"/>
      <c r="CD446" s="23"/>
      <c r="CE446" s="20"/>
      <c r="CF446" s="23"/>
      <c r="CG446" s="20"/>
      <c r="CH446" s="23"/>
      <c r="CI446" s="20"/>
      <c r="CJ446" s="23"/>
      <c r="CK446" s="20"/>
      <c r="CL446" s="23"/>
      <c r="CM446" s="20"/>
      <c r="CN446" s="23"/>
      <c r="CO446" s="20"/>
      <c r="CP446" s="23"/>
      <c r="CQ446" s="20"/>
      <c r="CR446" s="23"/>
      <c r="CS446" s="20"/>
      <c r="CT446" s="23"/>
      <c r="CU446" s="20"/>
      <c r="CV446" s="23"/>
      <c r="CW446" s="20"/>
      <c r="CX446" s="23"/>
      <c r="CY446" s="20"/>
      <c r="CZ446" s="23"/>
      <c r="DA446" s="20"/>
      <c r="DB446" s="23"/>
      <c r="DC446" s="20"/>
      <c r="DD446" s="23"/>
      <c r="DE446" s="20"/>
      <c r="DF446" s="23"/>
      <c r="DG446" s="20"/>
      <c r="DH446" s="23"/>
      <c r="DI446" s="20"/>
      <c r="DJ446" s="23"/>
      <c r="DK446" s="20"/>
      <c r="DL446" s="23"/>
      <c r="DM446" s="20"/>
      <c r="DN446" s="23"/>
      <c r="DO446" s="20"/>
      <c r="DP446" s="23"/>
      <c r="DQ446" s="20"/>
      <c r="DR446" s="23"/>
      <c r="DS446" s="20"/>
      <c r="DT446" s="23"/>
      <c r="DU446" s="20"/>
      <c r="DV446" s="23"/>
      <c r="DW446" s="20"/>
      <c r="DX446" s="23"/>
      <c r="DY446" s="20"/>
      <c r="DZ446" s="23"/>
      <c r="EA446" s="20"/>
      <c r="EB446" s="23"/>
      <c r="EC446" s="20"/>
      <c r="ED446" s="23"/>
      <c r="EE446" s="20"/>
      <c r="EF446" s="23"/>
      <c r="EG446" s="20"/>
      <c r="EH446" s="23"/>
      <c r="EI446" s="20"/>
      <c r="EJ446" s="23"/>
      <c r="EK446" s="20"/>
      <c r="EL446" s="23"/>
      <c r="EM446" s="20"/>
      <c r="EN446" s="23"/>
      <c r="EO446" s="20"/>
      <c r="EP446" s="23"/>
      <c r="EQ446" s="20"/>
      <c r="ER446" s="23"/>
      <c r="ES446" s="20"/>
      <c r="ET446" s="23"/>
      <c r="EU446" s="20"/>
      <c r="EV446" s="23"/>
      <c r="EW446" s="20"/>
      <c r="EX446" s="23"/>
      <c r="EY446" s="20"/>
      <c r="EZ446" s="23"/>
      <c r="FA446" s="20"/>
      <c r="FB446" s="23"/>
      <c r="FC446" s="20"/>
      <c r="FD446" s="23"/>
      <c r="FE446" s="20"/>
      <c r="FF446" s="23"/>
      <c r="FG446" s="20"/>
      <c r="FH446" s="23"/>
      <c r="FI446" s="20"/>
      <c r="FJ446" s="23"/>
      <c r="FK446" s="20"/>
      <c r="FL446" s="23"/>
      <c r="FM446" s="20"/>
      <c r="FN446" s="23"/>
      <c r="FO446" s="20"/>
      <c r="FP446" s="23"/>
      <c r="FQ446" s="20"/>
      <c r="FR446" s="23"/>
      <c r="FS446" s="20"/>
      <c r="FT446" s="23"/>
      <c r="FU446" s="20"/>
      <c r="FV446" s="23"/>
      <c r="FW446" s="20"/>
      <c r="FX446" s="23"/>
      <c r="FY446" s="20"/>
      <c r="FZ446" s="23"/>
      <c r="GA446" s="20"/>
      <c r="GB446" s="23"/>
      <c r="GC446" s="20"/>
      <c r="GD446" s="23"/>
      <c r="GE446" s="20"/>
      <c r="GF446" s="23"/>
      <c r="GG446" s="20"/>
      <c r="GH446" s="23"/>
      <c r="GI446" s="20"/>
      <c r="GJ446" s="23"/>
      <c r="GK446" s="20"/>
      <c r="GL446" s="23"/>
      <c r="GM446" s="20"/>
      <c r="GN446" s="23"/>
      <c r="GO446" s="20"/>
      <c r="GP446" s="23"/>
      <c r="GQ446" s="20"/>
      <c r="GR446" s="23"/>
      <c r="GS446" s="20"/>
      <c r="GT446" s="23"/>
      <c r="GU446" s="20"/>
      <c r="GV446" s="23"/>
      <c r="GW446" s="20"/>
      <c r="GX446" s="23"/>
      <c r="GY446" s="20"/>
      <c r="GZ446" s="23"/>
      <c r="HA446" s="20"/>
      <c r="HB446" s="23"/>
      <c r="HC446" s="20"/>
      <c r="HD446" s="23"/>
      <c r="HE446" s="20"/>
      <c r="HF446" s="23"/>
      <c r="HG446" s="20"/>
      <c r="HH446" s="23"/>
      <c r="HI446" s="20"/>
      <c r="HJ446" s="23"/>
      <c r="HK446" s="20"/>
      <c r="HL446" s="23"/>
      <c r="HM446" s="20"/>
      <c r="HN446" s="23"/>
      <c r="HO446" s="20"/>
      <c r="HP446" s="23"/>
      <c r="HQ446" s="20"/>
      <c r="HR446" s="23"/>
      <c r="HS446" s="20"/>
      <c r="HT446" s="23"/>
      <c r="HU446" s="20"/>
      <c r="HV446" s="23"/>
      <c r="HW446" s="20"/>
    </row>
    <row r="447" spans="1:231" ht="39" customHeight="1">
      <c r="A447" s="20"/>
      <c r="B447" s="23"/>
      <c r="C447" s="20"/>
      <c r="D447" s="23"/>
      <c r="E447" s="20"/>
      <c r="F447" s="20"/>
      <c r="G447" s="20"/>
      <c r="H447" s="20"/>
      <c r="I447" s="23"/>
      <c r="J447" s="20"/>
      <c r="K447" s="20"/>
      <c r="L447" s="23"/>
      <c r="M447" s="20"/>
      <c r="N447" s="23"/>
      <c r="O447" s="20"/>
      <c r="P447" s="23"/>
      <c r="Q447" s="20"/>
      <c r="R447" s="23"/>
      <c r="S447" s="20"/>
      <c r="T447" s="23"/>
      <c r="U447" s="20"/>
      <c r="V447" s="23"/>
      <c r="W447" s="20"/>
      <c r="X447" s="23"/>
      <c r="Y447" s="20"/>
      <c r="Z447" s="23"/>
      <c r="AA447" s="20"/>
      <c r="AB447" s="23"/>
      <c r="AC447" s="20"/>
      <c r="AD447" s="23"/>
      <c r="AE447" s="20"/>
      <c r="AF447" s="23"/>
      <c r="AG447" s="20"/>
      <c r="AH447" s="23"/>
      <c r="AI447" s="20"/>
      <c r="AJ447" s="23"/>
      <c r="AK447" s="20"/>
      <c r="AL447" s="23"/>
      <c r="AM447" s="20"/>
      <c r="AN447" s="23"/>
      <c r="AO447" s="20"/>
      <c r="AP447" s="23"/>
      <c r="AQ447" s="20"/>
      <c r="AR447" s="23"/>
      <c r="AS447" s="20"/>
      <c r="AT447" s="23"/>
      <c r="AU447" s="20"/>
      <c r="AV447" s="23"/>
      <c r="AW447" s="20"/>
      <c r="AX447" s="23"/>
      <c r="AY447" s="20"/>
      <c r="AZ447" s="23"/>
      <c r="BA447" s="20"/>
      <c r="BB447" s="23"/>
      <c r="BC447" s="20"/>
      <c r="BD447" s="23"/>
      <c r="BE447" s="20"/>
      <c r="BF447" s="23"/>
      <c r="BG447" s="20"/>
      <c r="BH447" s="23"/>
      <c r="BI447" s="20"/>
      <c r="BJ447" s="23"/>
      <c r="BK447" s="20"/>
      <c r="BL447" s="23"/>
      <c r="BM447" s="20"/>
      <c r="BN447" s="23"/>
      <c r="BO447" s="20"/>
      <c r="BP447" s="23"/>
      <c r="BQ447" s="20"/>
      <c r="BR447" s="23"/>
      <c r="BS447" s="20"/>
      <c r="BT447" s="23"/>
      <c r="BU447" s="20"/>
      <c r="BV447" s="23"/>
      <c r="BW447" s="20"/>
      <c r="BX447" s="23"/>
      <c r="BY447" s="20"/>
      <c r="BZ447" s="23"/>
      <c r="CA447" s="20"/>
      <c r="CB447" s="23"/>
      <c r="CC447" s="20"/>
      <c r="CD447" s="23"/>
      <c r="CE447" s="20"/>
      <c r="CF447" s="23"/>
      <c r="CG447" s="20"/>
      <c r="CH447" s="23"/>
      <c r="CI447" s="20"/>
      <c r="CJ447" s="23"/>
      <c r="CK447" s="20"/>
      <c r="CL447" s="23"/>
      <c r="CM447" s="20"/>
      <c r="CN447" s="23"/>
      <c r="CO447" s="20"/>
      <c r="CP447" s="23"/>
      <c r="CQ447" s="20"/>
      <c r="CR447" s="23"/>
      <c r="CS447" s="20"/>
      <c r="CT447" s="23"/>
      <c r="CU447" s="20"/>
      <c r="CV447" s="23"/>
      <c r="CW447" s="20"/>
      <c r="CX447" s="23"/>
      <c r="CY447" s="20"/>
      <c r="CZ447" s="23"/>
      <c r="DA447" s="20"/>
      <c r="DB447" s="23"/>
      <c r="DC447" s="20"/>
      <c r="DD447" s="23"/>
      <c r="DE447" s="20"/>
      <c r="DF447" s="23"/>
      <c r="DG447" s="20"/>
      <c r="DH447" s="23"/>
      <c r="DI447" s="20"/>
      <c r="DJ447" s="23"/>
      <c r="DK447" s="20"/>
      <c r="DL447" s="23"/>
      <c r="DM447" s="20"/>
      <c r="DN447" s="23"/>
      <c r="DO447" s="20"/>
      <c r="DP447" s="23"/>
      <c r="DQ447" s="20"/>
      <c r="DR447" s="23"/>
      <c r="DS447" s="20"/>
      <c r="DT447" s="23"/>
      <c r="DU447" s="20"/>
      <c r="DV447" s="23"/>
      <c r="DW447" s="20"/>
      <c r="DX447" s="23"/>
      <c r="DY447" s="20"/>
      <c r="DZ447" s="23"/>
      <c r="EA447" s="20"/>
      <c r="EB447" s="23"/>
      <c r="EC447" s="20"/>
      <c r="ED447" s="23"/>
      <c r="EE447" s="20"/>
      <c r="EF447" s="23"/>
      <c r="EG447" s="20"/>
      <c r="EH447" s="23"/>
      <c r="EI447" s="20"/>
      <c r="EJ447" s="23"/>
      <c r="EK447" s="20"/>
      <c r="EL447" s="23"/>
      <c r="EM447" s="20"/>
      <c r="EN447" s="23"/>
      <c r="EO447" s="20"/>
      <c r="EP447" s="23"/>
      <c r="EQ447" s="20"/>
      <c r="ER447" s="23"/>
      <c r="ES447" s="20"/>
      <c r="ET447" s="23"/>
      <c r="EU447" s="20"/>
      <c r="EV447" s="23"/>
      <c r="EW447" s="20"/>
      <c r="EX447" s="23"/>
      <c r="EY447" s="20"/>
      <c r="EZ447" s="23"/>
      <c r="FA447" s="20"/>
      <c r="FB447" s="23"/>
      <c r="FC447" s="20"/>
      <c r="FD447" s="23"/>
      <c r="FE447" s="20"/>
      <c r="FF447" s="23"/>
      <c r="FG447" s="20"/>
      <c r="FH447" s="23"/>
      <c r="FI447" s="20"/>
      <c r="FJ447" s="23"/>
      <c r="FK447" s="20"/>
      <c r="FL447" s="23"/>
      <c r="FM447" s="20"/>
      <c r="FN447" s="23"/>
      <c r="FO447" s="20"/>
      <c r="FP447" s="23"/>
      <c r="FQ447" s="20"/>
      <c r="FR447" s="23"/>
      <c r="FS447" s="20"/>
      <c r="FT447" s="23"/>
      <c r="FU447" s="20"/>
      <c r="FV447" s="23"/>
      <c r="FW447" s="20"/>
      <c r="FX447" s="23"/>
      <c r="FY447" s="20"/>
      <c r="FZ447" s="23"/>
      <c r="GA447" s="20"/>
      <c r="GB447" s="23"/>
      <c r="GC447" s="20"/>
      <c r="GD447" s="23"/>
      <c r="GE447" s="20"/>
      <c r="GF447" s="23"/>
      <c r="GG447" s="20"/>
      <c r="GH447" s="23"/>
      <c r="GI447" s="20"/>
      <c r="GJ447" s="23"/>
      <c r="GK447" s="20"/>
      <c r="GL447" s="23"/>
      <c r="GM447" s="20"/>
      <c r="GN447" s="23"/>
      <c r="GO447" s="20"/>
      <c r="GP447" s="23"/>
      <c r="GQ447" s="20"/>
      <c r="GR447" s="23"/>
      <c r="GS447" s="20"/>
      <c r="GT447" s="23"/>
      <c r="GU447" s="20"/>
      <c r="GV447" s="23"/>
      <c r="GW447" s="20"/>
      <c r="GX447" s="23"/>
      <c r="GY447" s="20"/>
      <c r="GZ447" s="23"/>
      <c r="HA447" s="20"/>
      <c r="HB447" s="23"/>
      <c r="HC447" s="20"/>
      <c r="HD447" s="23"/>
      <c r="HE447" s="20"/>
      <c r="HF447" s="23"/>
      <c r="HG447" s="20"/>
      <c r="HH447" s="23"/>
      <c r="HI447" s="20"/>
      <c r="HJ447" s="23"/>
      <c r="HK447" s="20"/>
      <c r="HL447" s="23"/>
      <c r="HM447" s="20"/>
      <c r="HN447" s="23"/>
      <c r="HO447" s="20"/>
      <c r="HP447" s="23"/>
      <c r="HQ447" s="20"/>
      <c r="HR447" s="23"/>
      <c r="HS447" s="20"/>
      <c r="HT447" s="23"/>
      <c r="HU447" s="20"/>
      <c r="HV447" s="23"/>
      <c r="HW447" s="20"/>
    </row>
    <row r="448" spans="1:231" s="32" customFormat="1">
      <c r="E448" s="20"/>
      <c r="F448" s="20"/>
      <c r="G448" s="20"/>
      <c r="H448" s="20"/>
      <c r="I448" s="23"/>
    </row>
    <row r="449" spans="1:231" ht="16.5" customHeight="1">
      <c r="A449" s="1"/>
      <c r="E449" s="32"/>
      <c r="F449" s="32"/>
      <c r="G449" s="32"/>
      <c r="H449" s="32"/>
      <c r="I449" s="32"/>
    </row>
    <row r="450" spans="1:231" ht="16.5" customHeight="1">
      <c r="A450" s="1"/>
    </row>
    <row r="451" spans="1:231" ht="16.5" customHeight="1">
      <c r="A451" s="1"/>
    </row>
    <row r="452" spans="1:231" ht="16.5" customHeight="1">
      <c r="A452" s="1"/>
    </row>
    <row r="453" spans="1:231" ht="16.5" customHeight="1">
      <c r="A453" s="1"/>
    </row>
    <row r="454" spans="1:231" ht="16.5" customHeight="1">
      <c r="A454" s="1"/>
    </row>
    <row r="455" spans="1:231" ht="16.5" customHeight="1">
      <c r="A455" s="1"/>
    </row>
    <row r="456" spans="1:231" ht="16.5" customHeight="1">
      <c r="A456" s="1"/>
    </row>
    <row r="457" spans="1:231" s="32" customFormat="1">
      <c r="E457" s="1"/>
      <c r="F457" s="1"/>
      <c r="G457" s="1"/>
      <c r="H457" s="1"/>
      <c r="I457" s="1"/>
    </row>
    <row r="458" spans="1:231">
      <c r="A458" s="20"/>
      <c r="B458" s="23"/>
      <c r="C458" s="20"/>
      <c r="D458" s="23"/>
      <c r="E458" s="32"/>
      <c r="F458" s="32"/>
      <c r="G458" s="32"/>
      <c r="H458" s="32"/>
      <c r="I458" s="32"/>
      <c r="J458" s="20"/>
      <c r="K458" s="20"/>
      <c r="L458" s="23"/>
      <c r="M458" s="20"/>
      <c r="N458" s="23"/>
      <c r="O458" s="20"/>
      <c r="P458" s="23"/>
      <c r="Q458" s="20"/>
      <c r="R458" s="23"/>
      <c r="S458" s="20"/>
      <c r="T458" s="23"/>
      <c r="U458" s="20"/>
      <c r="V458" s="23"/>
      <c r="W458" s="20"/>
      <c r="X458" s="23"/>
      <c r="Y458" s="20"/>
      <c r="Z458" s="23"/>
      <c r="AA458" s="20"/>
      <c r="AB458" s="23"/>
      <c r="AC458" s="20"/>
      <c r="AD458" s="23"/>
      <c r="AE458" s="20"/>
      <c r="AF458" s="23"/>
      <c r="AG458" s="20"/>
      <c r="AH458" s="23"/>
      <c r="AI458" s="20"/>
      <c r="AJ458" s="23"/>
      <c r="AK458" s="20"/>
      <c r="AL458" s="23"/>
      <c r="AM458" s="20"/>
      <c r="AN458" s="23"/>
      <c r="AO458" s="20"/>
      <c r="AP458" s="23"/>
      <c r="AQ458" s="20"/>
      <c r="AR458" s="23"/>
      <c r="AS458" s="20"/>
      <c r="AT458" s="23"/>
      <c r="AU458" s="20"/>
      <c r="AV458" s="23"/>
      <c r="AW458" s="20"/>
      <c r="AX458" s="23"/>
      <c r="AY458" s="20"/>
      <c r="AZ458" s="23"/>
      <c r="BA458" s="20"/>
      <c r="BB458" s="23"/>
      <c r="BC458" s="20"/>
      <c r="BD458" s="23"/>
      <c r="BE458" s="20"/>
      <c r="BF458" s="23"/>
      <c r="BG458" s="20"/>
      <c r="BH458" s="23"/>
      <c r="BI458" s="20"/>
      <c r="BJ458" s="23"/>
      <c r="BK458" s="20"/>
      <c r="BL458" s="23"/>
      <c r="BM458" s="20"/>
      <c r="BN458" s="23"/>
      <c r="BO458" s="20"/>
      <c r="BP458" s="23"/>
      <c r="BQ458" s="20"/>
      <c r="BR458" s="23"/>
      <c r="BS458" s="20"/>
      <c r="BT458" s="23"/>
      <c r="BU458" s="20"/>
      <c r="BV458" s="23"/>
      <c r="BW458" s="20"/>
      <c r="BX458" s="23"/>
      <c r="BY458" s="20"/>
      <c r="BZ458" s="23"/>
      <c r="CA458" s="20"/>
      <c r="CB458" s="23"/>
      <c r="CC458" s="20"/>
      <c r="CD458" s="23"/>
      <c r="CE458" s="20"/>
      <c r="CF458" s="23"/>
      <c r="CG458" s="20"/>
      <c r="CH458" s="23"/>
      <c r="CI458" s="20"/>
      <c r="CJ458" s="23"/>
      <c r="CK458" s="20"/>
      <c r="CL458" s="23"/>
      <c r="CM458" s="20"/>
      <c r="CN458" s="23"/>
      <c r="CO458" s="20"/>
      <c r="CP458" s="23"/>
      <c r="CQ458" s="20"/>
      <c r="CR458" s="23"/>
      <c r="CS458" s="20"/>
      <c r="CT458" s="23"/>
      <c r="CU458" s="20"/>
      <c r="CV458" s="23"/>
      <c r="CW458" s="20"/>
      <c r="CX458" s="23"/>
      <c r="CY458" s="20"/>
      <c r="CZ458" s="23"/>
      <c r="DA458" s="20"/>
      <c r="DB458" s="23"/>
      <c r="DC458" s="20"/>
      <c r="DD458" s="23"/>
      <c r="DE458" s="20"/>
      <c r="DF458" s="23"/>
      <c r="DG458" s="20"/>
      <c r="DH458" s="23"/>
      <c r="DI458" s="20"/>
      <c r="DJ458" s="23"/>
      <c r="DK458" s="20"/>
      <c r="DL458" s="23"/>
      <c r="DM458" s="20"/>
      <c r="DN458" s="23"/>
      <c r="DO458" s="20"/>
      <c r="DP458" s="23"/>
      <c r="DQ458" s="20"/>
      <c r="DR458" s="23"/>
      <c r="DS458" s="20"/>
      <c r="DT458" s="23"/>
      <c r="DU458" s="20"/>
      <c r="DV458" s="23"/>
      <c r="DW458" s="20"/>
      <c r="DX458" s="23"/>
      <c r="DY458" s="20"/>
      <c r="DZ458" s="23"/>
      <c r="EA458" s="20"/>
      <c r="EB458" s="23"/>
      <c r="EC458" s="20"/>
      <c r="ED458" s="23"/>
      <c r="EE458" s="20"/>
      <c r="EF458" s="23"/>
      <c r="EG458" s="20"/>
      <c r="EH458" s="23"/>
      <c r="EI458" s="20"/>
      <c r="EJ458" s="23"/>
      <c r="EK458" s="20"/>
      <c r="EL458" s="23"/>
      <c r="EM458" s="20"/>
      <c r="EN458" s="23"/>
      <c r="EO458" s="20"/>
      <c r="EP458" s="23"/>
      <c r="EQ458" s="20"/>
      <c r="ER458" s="23"/>
      <c r="ES458" s="20"/>
      <c r="ET458" s="23"/>
      <c r="EU458" s="20"/>
      <c r="EV458" s="23"/>
      <c r="EW458" s="20"/>
      <c r="EX458" s="23"/>
      <c r="EY458" s="20"/>
      <c r="EZ458" s="23"/>
      <c r="FA458" s="20"/>
      <c r="FB458" s="23"/>
      <c r="FC458" s="20"/>
      <c r="FD458" s="23"/>
      <c r="FE458" s="20"/>
      <c r="FF458" s="23"/>
      <c r="FG458" s="20"/>
      <c r="FH458" s="23"/>
      <c r="FI458" s="20"/>
      <c r="FJ458" s="23"/>
      <c r="FK458" s="20"/>
      <c r="FL458" s="23"/>
      <c r="FM458" s="20"/>
      <c r="FN458" s="23"/>
      <c r="FO458" s="20"/>
      <c r="FP458" s="23"/>
      <c r="FQ458" s="20"/>
      <c r="FR458" s="23"/>
      <c r="FS458" s="20"/>
      <c r="FT458" s="23"/>
      <c r="FU458" s="20"/>
      <c r="FV458" s="23"/>
      <c r="FW458" s="20"/>
      <c r="FX458" s="23"/>
      <c r="FY458" s="20"/>
      <c r="FZ458" s="23"/>
      <c r="GA458" s="20"/>
      <c r="GB458" s="23"/>
      <c r="GC458" s="20"/>
      <c r="GD458" s="23"/>
      <c r="GE458" s="20"/>
      <c r="GF458" s="23"/>
      <c r="GG458" s="20"/>
      <c r="GH458" s="23"/>
      <c r="GI458" s="20"/>
      <c r="GJ458" s="23"/>
      <c r="GK458" s="20"/>
      <c r="GL458" s="23"/>
      <c r="GM458" s="20"/>
      <c r="GN458" s="23"/>
      <c r="GO458" s="20"/>
      <c r="GP458" s="23"/>
      <c r="GQ458" s="20"/>
      <c r="GR458" s="23"/>
      <c r="GS458" s="20"/>
      <c r="GT458" s="23"/>
      <c r="GU458" s="20"/>
      <c r="GV458" s="23"/>
      <c r="GW458" s="20"/>
      <c r="GX458" s="23"/>
      <c r="GY458" s="20"/>
      <c r="GZ458" s="23"/>
      <c r="HA458" s="20"/>
      <c r="HB458" s="23"/>
      <c r="HC458" s="20"/>
      <c r="HD458" s="23"/>
      <c r="HE458" s="20"/>
      <c r="HF458" s="23"/>
      <c r="HG458" s="20"/>
      <c r="HH458" s="23"/>
      <c r="HI458" s="20"/>
      <c r="HJ458" s="23"/>
      <c r="HK458" s="20"/>
      <c r="HL458" s="23"/>
      <c r="HM458" s="20"/>
      <c r="HN458" s="23"/>
      <c r="HO458" s="20"/>
      <c r="HP458" s="23"/>
      <c r="HQ458" s="20"/>
      <c r="HR458" s="23"/>
      <c r="HS458" s="20"/>
      <c r="HT458" s="23"/>
      <c r="HU458" s="20"/>
      <c r="HV458" s="23"/>
      <c r="HW458" s="20"/>
    </row>
    <row r="459" spans="1:231" ht="39" customHeight="1">
      <c r="A459" s="20"/>
      <c r="B459" s="23"/>
      <c r="C459" s="20"/>
      <c r="D459" s="23"/>
      <c r="E459" s="20"/>
      <c r="F459" s="20"/>
      <c r="G459" s="20"/>
      <c r="H459" s="20"/>
      <c r="I459" s="23"/>
      <c r="J459" s="20"/>
      <c r="K459" s="20"/>
      <c r="L459" s="23"/>
      <c r="M459" s="20"/>
      <c r="N459" s="23"/>
      <c r="O459" s="20"/>
      <c r="P459" s="23"/>
      <c r="Q459" s="20"/>
      <c r="R459" s="23"/>
      <c r="S459" s="20"/>
      <c r="T459" s="23"/>
      <c r="U459" s="20"/>
      <c r="V459" s="23"/>
      <c r="W459" s="20"/>
      <c r="X459" s="23"/>
      <c r="Y459" s="20"/>
      <c r="Z459" s="23"/>
      <c r="AA459" s="20"/>
      <c r="AB459" s="23"/>
      <c r="AC459" s="20"/>
      <c r="AD459" s="23"/>
      <c r="AE459" s="20"/>
      <c r="AF459" s="23"/>
      <c r="AG459" s="20"/>
      <c r="AH459" s="23"/>
      <c r="AI459" s="20"/>
      <c r="AJ459" s="23"/>
      <c r="AK459" s="20"/>
      <c r="AL459" s="23"/>
      <c r="AM459" s="20"/>
      <c r="AN459" s="23"/>
      <c r="AO459" s="20"/>
      <c r="AP459" s="23"/>
      <c r="AQ459" s="20"/>
      <c r="AR459" s="23"/>
      <c r="AS459" s="20"/>
      <c r="AT459" s="23"/>
      <c r="AU459" s="20"/>
      <c r="AV459" s="23"/>
      <c r="AW459" s="20"/>
      <c r="AX459" s="23"/>
      <c r="AY459" s="20"/>
      <c r="AZ459" s="23"/>
      <c r="BA459" s="20"/>
      <c r="BB459" s="23"/>
      <c r="BC459" s="20"/>
      <c r="BD459" s="23"/>
      <c r="BE459" s="20"/>
      <c r="BF459" s="23"/>
      <c r="BG459" s="20"/>
      <c r="BH459" s="23"/>
      <c r="BI459" s="20"/>
      <c r="BJ459" s="23"/>
      <c r="BK459" s="20"/>
      <c r="BL459" s="23"/>
      <c r="BM459" s="20"/>
      <c r="BN459" s="23"/>
      <c r="BO459" s="20"/>
      <c r="BP459" s="23"/>
      <c r="BQ459" s="20"/>
      <c r="BR459" s="23"/>
      <c r="BS459" s="20"/>
      <c r="BT459" s="23"/>
      <c r="BU459" s="20"/>
      <c r="BV459" s="23"/>
      <c r="BW459" s="20"/>
      <c r="BX459" s="23"/>
      <c r="BY459" s="20"/>
      <c r="BZ459" s="23"/>
      <c r="CA459" s="20"/>
      <c r="CB459" s="23"/>
      <c r="CC459" s="20"/>
      <c r="CD459" s="23"/>
      <c r="CE459" s="20"/>
      <c r="CF459" s="23"/>
      <c r="CG459" s="20"/>
      <c r="CH459" s="23"/>
      <c r="CI459" s="20"/>
      <c r="CJ459" s="23"/>
      <c r="CK459" s="20"/>
      <c r="CL459" s="23"/>
      <c r="CM459" s="20"/>
      <c r="CN459" s="23"/>
      <c r="CO459" s="20"/>
      <c r="CP459" s="23"/>
      <c r="CQ459" s="20"/>
      <c r="CR459" s="23"/>
      <c r="CS459" s="20"/>
      <c r="CT459" s="23"/>
      <c r="CU459" s="20"/>
      <c r="CV459" s="23"/>
      <c r="CW459" s="20"/>
      <c r="CX459" s="23"/>
      <c r="CY459" s="20"/>
      <c r="CZ459" s="23"/>
      <c r="DA459" s="20"/>
      <c r="DB459" s="23"/>
      <c r="DC459" s="20"/>
      <c r="DD459" s="23"/>
      <c r="DE459" s="20"/>
      <c r="DF459" s="23"/>
      <c r="DG459" s="20"/>
      <c r="DH459" s="23"/>
      <c r="DI459" s="20"/>
      <c r="DJ459" s="23"/>
      <c r="DK459" s="20"/>
      <c r="DL459" s="23"/>
      <c r="DM459" s="20"/>
      <c r="DN459" s="23"/>
      <c r="DO459" s="20"/>
      <c r="DP459" s="23"/>
      <c r="DQ459" s="20"/>
      <c r="DR459" s="23"/>
      <c r="DS459" s="20"/>
      <c r="DT459" s="23"/>
      <c r="DU459" s="20"/>
      <c r="DV459" s="23"/>
      <c r="DW459" s="20"/>
      <c r="DX459" s="23"/>
      <c r="DY459" s="20"/>
      <c r="DZ459" s="23"/>
      <c r="EA459" s="20"/>
      <c r="EB459" s="23"/>
      <c r="EC459" s="20"/>
      <c r="ED459" s="23"/>
      <c r="EE459" s="20"/>
      <c r="EF459" s="23"/>
      <c r="EG459" s="20"/>
      <c r="EH459" s="23"/>
      <c r="EI459" s="20"/>
      <c r="EJ459" s="23"/>
      <c r="EK459" s="20"/>
      <c r="EL459" s="23"/>
      <c r="EM459" s="20"/>
      <c r="EN459" s="23"/>
      <c r="EO459" s="20"/>
      <c r="EP459" s="23"/>
      <c r="EQ459" s="20"/>
      <c r="ER459" s="23"/>
      <c r="ES459" s="20"/>
      <c r="ET459" s="23"/>
      <c r="EU459" s="20"/>
      <c r="EV459" s="23"/>
      <c r="EW459" s="20"/>
      <c r="EX459" s="23"/>
      <c r="EY459" s="20"/>
      <c r="EZ459" s="23"/>
      <c r="FA459" s="20"/>
      <c r="FB459" s="23"/>
      <c r="FC459" s="20"/>
      <c r="FD459" s="23"/>
      <c r="FE459" s="20"/>
      <c r="FF459" s="23"/>
      <c r="FG459" s="20"/>
      <c r="FH459" s="23"/>
      <c r="FI459" s="20"/>
      <c r="FJ459" s="23"/>
      <c r="FK459" s="20"/>
      <c r="FL459" s="23"/>
      <c r="FM459" s="20"/>
      <c r="FN459" s="23"/>
      <c r="FO459" s="20"/>
      <c r="FP459" s="23"/>
      <c r="FQ459" s="20"/>
      <c r="FR459" s="23"/>
      <c r="FS459" s="20"/>
      <c r="FT459" s="23"/>
      <c r="FU459" s="20"/>
      <c r="FV459" s="23"/>
      <c r="FW459" s="20"/>
      <c r="FX459" s="23"/>
      <c r="FY459" s="20"/>
      <c r="FZ459" s="23"/>
      <c r="GA459" s="20"/>
      <c r="GB459" s="23"/>
      <c r="GC459" s="20"/>
      <c r="GD459" s="23"/>
      <c r="GE459" s="20"/>
      <c r="GF459" s="23"/>
      <c r="GG459" s="20"/>
      <c r="GH459" s="23"/>
      <c r="GI459" s="20"/>
      <c r="GJ459" s="23"/>
      <c r="GK459" s="20"/>
      <c r="GL459" s="23"/>
      <c r="GM459" s="20"/>
      <c r="GN459" s="23"/>
      <c r="GO459" s="20"/>
      <c r="GP459" s="23"/>
      <c r="GQ459" s="20"/>
      <c r="GR459" s="23"/>
      <c r="GS459" s="20"/>
      <c r="GT459" s="23"/>
      <c r="GU459" s="20"/>
      <c r="GV459" s="23"/>
      <c r="GW459" s="20"/>
      <c r="GX459" s="23"/>
      <c r="GY459" s="20"/>
      <c r="GZ459" s="23"/>
      <c r="HA459" s="20"/>
      <c r="HB459" s="23"/>
      <c r="HC459" s="20"/>
      <c r="HD459" s="23"/>
      <c r="HE459" s="20"/>
      <c r="HF459" s="23"/>
      <c r="HG459" s="20"/>
      <c r="HH459" s="23"/>
      <c r="HI459" s="20"/>
      <c r="HJ459" s="23"/>
      <c r="HK459" s="20"/>
      <c r="HL459" s="23"/>
      <c r="HM459" s="20"/>
      <c r="HN459" s="23"/>
      <c r="HO459" s="20"/>
      <c r="HP459" s="23"/>
      <c r="HQ459" s="20"/>
      <c r="HR459" s="23"/>
      <c r="HS459" s="20"/>
      <c r="HT459" s="23"/>
      <c r="HU459" s="20"/>
      <c r="HV459" s="23"/>
      <c r="HW459" s="20"/>
    </row>
    <row r="460" spans="1:231">
      <c r="A460" s="1"/>
      <c r="E460" s="20"/>
      <c r="F460" s="20"/>
      <c r="G460" s="20"/>
      <c r="H460" s="20"/>
      <c r="I460" s="23"/>
    </row>
    <row r="461" spans="1:231" s="40" customFormat="1">
      <c r="E461" s="1"/>
      <c r="F461" s="1"/>
      <c r="G461" s="1"/>
      <c r="H461" s="1"/>
      <c r="I461" s="1"/>
    </row>
    <row r="462" spans="1:231" ht="22.5" customHeight="1">
      <c r="A462" s="1"/>
      <c r="E462" s="40"/>
      <c r="F462" s="40"/>
      <c r="G462" s="40"/>
      <c r="H462" s="40"/>
      <c r="I462" s="40"/>
    </row>
    <row r="463" spans="1:231" ht="38.25" customHeight="1">
      <c r="A463" s="1"/>
    </row>
    <row r="464" spans="1:231" ht="42.75" customHeight="1">
      <c r="A464" s="1"/>
    </row>
    <row r="465" spans="1:9" s="41" customFormat="1" ht="19.5" customHeight="1">
      <c r="E465" s="1"/>
      <c r="F465" s="1"/>
      <c r="G465" s="1"/>
      <c r="H465" s="1"/>
      <c r="I465" s="1"/>
    </row>
    <row r="466" spans="1:9" s="41" customFormat="1" ht="16.5" customHeight="1"/>
    <row r="467" spans="1:9" s="41" customFormat="1" ht="16.5" customHeight="1"/>
    <row r="468" spans="1:9" s="41" customFormat="1" ht="16.5" customHeight="1"/>
    <row r="469" spans="1:9" s="41" customFormat="1" ht="16.5" customHeight="1">
      <c r="A469" s="42"/>
      <c r="C469" s="42"/>
    </row>
    <row r="470" spans="1:9" s="41" customFormat="1" ht="16.5" customHeight="1"/>
    <row r="471" spans="1:9" s="41" customFormat="1" ht="16.5" customHeight="1"/>
    <row r="472" spans="1:9" s="41" customFormat="1" ht="16.5" customHeight="1"/>
    <row r="473" spans="1:9" s="41" customFormat="1" ht="16.5" customHeight="1"/>
    <row r="474" spans="1:9" s="41" customFormat="1" ht="22.5" customHeight="1">
      <c r="A474" s="43"/>
    </row>
    <row r="475" spans="1:9" s="41" customFormat="1" ht="26.25" customHeight="1">
      <c r="A475" s="43"/>
    </row>
    <row r="476" spans="1:9" s="41" customFormat="1" ht="7.5" customHeight="1"/>
    <row r="477" spans="1:9" s="41" customFormat="1"/>
    <row r="478" spans="1:9" s="41" customFormat="1"/>
    <row r="479" spans="1:9" s="41" customFormat="1"/>
    <row r="480" spans="1:9" s="43" customFormat="1">
      <c r="E480" s="41"/>
      <c r="F480" s="41"/>
      <c r="G480" s="41"/>
      <c r="H480" s="41"/>
      <c r="I480" s="41"/>
    </row>
    <row r="481" spans="1:231" s="32" customFormat="1">
      <c r="E481" s="43"/>
      <c r="F481" s="43"/>
      <c r="G481" s="43"/>
      <c r="H481" s="43"/>
      <c r="I481" s="43"/>
    </row>
    <row r="482" spans="1:231" s="32" customFormat="1"/>
    <row r="483" spans="1:231" s="32" customFormat="1" ht="34.5" customHeight="1"/>
    <row r="484" spans="1:231" s="32" customFormat="1"/>
    <row r="485" spans="1:231" s="32" customFormat="1" ht="16.5" customHeight="1"/>
    <row r="486" spans="1:231" ht="16.5" customHeight="1">
      <c r="A486" s="1"/>
      <c r="E486" s="32"/>
      <c r="F486" s="32"/>
      <c r="G486" s="32"/>
      <c r="H486" s="32"/>
      <c r="I486" s="32"/>
    </row>
    <row r="487" spans="1:231" ht="16.5" customHeight="1">
      <c r="A487" s="1"/>
    </row>
    <row r="488" spans="1:231" ht="16.5" customHeight="1">
      <c r="A488" s="1"/>
    </row>
    <row r="489" spans="1:231" ht="16.5" customHeight="1">
      <c r="A489" s="1"/>
    </row>
    <row r="490" spans="1:231" ht="16.5" customHeight="1">
      <c r="A490" s="1"/>
    </row>
    <row r="491" spans="1:231" ht="16.5" customHeight="1">
      <c r="A491" s="1"/>
    </row>
    <row r="492" spans="1:231" ht="16.5" customHeight="1">
      <c r="A492" s="1"/>
    </row>
    <row r="493" spans="1:231" ht="16.5" customHeight="1">
      <c r="A493" s="1"/>
    </row>
    <row r="494" spans="1:231">
      <c r="A494" s="1"/>
    </row>
    <row r="495" spans="1:231">
      <c r="A495" s="20"/>
      <c r="B495" s="23"/>
      <c r="C495" s="20"/>
      <c r="D495" s="23"/>
      <c r="J495" s="20"/>
      <c r="K495" s="20"/>
      <c r="L495" s="23"/>
      <c r="M495" s="20"/>
      <c r="N495" s="23"/>
      <c r="O495" s="20"/>
      <c r="P495" s="23"/>
      <c r="Q495" s="20"/>
      <c r="R495" s="23"/>
      <c r="S495" s="20"/>
      <c r="T495" s="23"/>
      <c r="U495" s="20"/>
      <c r="V495" s="23"/>
      <c r="W495" s="20"/>
      <c r="X495" s="23"/>
      <c r="Y495" s="20"/>
      <c r="Z495" s="23"/>
      <c r="AA495" s="20"/>
      <c r="AB495" s="23"/>
      <c r="AC495" s="20"/>
      <c r="AD495" s="23"/>
      <c r="AE495" s="20"/>
      <c r="AF495" s="23"/>
      <c r="AG495" s="20"/>
      <c r="AH495" s="23"/>
      <c r="AI495" s="20"/>
      <c r="AJ495" s="23"/>
      <c r="AK495" s="20"/>
      <c r="AL495" s="23"/>
      <c r="AM495" s="20"/>
      <c r="AN495" s="23"/>
      <c r="AO495" s="20"/>
      <c r="AP495" s="23"/>
      <c r="AQ495" s="20"/>
      <c r="AR495" s="23"/>
      <c r="AS495" s="20"/>
      <c r="AT495" s="23"/>
      <c r="AU495" s="20"/>
      <c r="AV495" s="23"/>
      <c r="AW495" s="20"/>
      <c r="AX495" s="23"/>
      <c r="AY495" s="20"/>
      <c r="AZ495" s="23"/>
      <c r="BA495" s="20"/>
      <c r="BB495" s="23"/>
      <c r="BC495" s="20"/>
      <c r="BD495" s="23"/>
      <c r="BE495" s="20"/>
      <c r="BF495" s="23"/>
      <c r="BG495" s="20"/>
      <c r="BH495" s="23"/>
      <c r="BI495" s="20"/>
      <c r="BJ495" s="23"/>
      <c r="BK495" s="20"/>
      <c r="BL495" s="23"/>
      <c r="BM495" s="20"/>
      <c r="BN495" s="23"/>
      <c r="BO495" s="20"/>
      <c r="BP495" s="23"/>
      <c r="BQ495" s="20"/>
      <c r="BR495" s="23"/>
      <c r="BS495" s="20"/>
      <c r="BT495" s="23"/>
      <c r="BU495" s="20"/>
      <c r="BV495" s="23"/>
      <c r="BW495" s="20"/>
      <c r="BX495" s="23"/>
      <c r="BY495" s="20"/>
      <c r="BZ495" s="23"/>
      <c r="CA495" s="20"/>
      <c r="CB495" s="23"/>
      <c r="CC495" s="20"/>
      <c r="CD495" s="23"/>
      <c r="CE495" s="20"/>
      <c r="CF495" s="23"/>
      <c r="CG495" s="20"/>
      <c r="CH495" s="23"/>
      <c r="CI495" s="20"/>
      <c r="CJ495" s="23"/>
      <c r="CK495" s="20"/>
      <c r="CL495" s="23"/>
      <c r="CM495" s="20"/>
      <c r="CN495" s="23"/>
      <c r="CO495" s="20"/>
      <c r="CP495" s="23"/>
      <c r="CQ495" s="20"/>
      <c r="CR495" s="23"/>
      <c r="CS495" s="20"/>
      <c r="CT495" s="23"/>
      <c r="CU495" s="20"/>
      <c r="CV495" s="23"/>
      <c r="CW495" s="20"/>
      <c r="CX495" s="23"/>
      <c r="CY495" s="20"/>
      <c r="CZ495" s="23"/>
      <c r="DA495" s="20"/>
      <c r="DB495" s="23"/>
      <c r="DC495" s="20"/>
      <c r="DD495" s="23"/>
      <c r="DE495" s="20"/>
      <c r="DF495" s="23"/>
      <c r="DG495" s="20"/>
      <c r="DH495" s="23"/>
      <c r="DI495" s="20"/>
      <c r="DJ495" s="23"/>
      <c r="DK495" s="20"/>
      <c r="DL495" s="23"/>
      <c r="DM495" s="20"/>
      <c r="DN495" s="23"/>
      <c r="DO495" s="20"/>
      <c r="DP495" s="23"/>
      <c r="DQ495" s="20"/>
      <c r="DR495" s="23"/>
      <c r="DS495" s="20"/>
      <c r="DT495" s="23"/>
      <c r="DU495" s="20"/>
      <c r="DV495" s="23"/>
      <c r="DW495" s="20"/>
      <c r="DX495" s="23"/>
      <c r="DY495" s="20"/>
      <c r="DZ495" s="23"/>
      <c r="EA495" s="20"/>
      <c r="EB495" s="23"/>
      <c r="EC495" s="20"/>
      <c r="ED495" s="23"/>
      <c r="EE495" s="20"/>
      <c r="EF495" s="23"/>
      <c r="EG495" s="20"/>
      <c r="EH495" s="23"/>
      <c r="EI495" s="20"/>
      <c r="EJ495" s="23"/>
      <c r="EK495" s="20"/>
      <c r="EL495" s="23"/>
      <c r="EM495" s="20"/>
      <c r="EN495" s="23"/>
      <c r="EO495" s="20"/>
      <c r="EP495" s="23"/>
      <c r="EQ495" s="20"/>
      <c r="ER495" s="23"/>
      <c r="ES495" s="20"/>
      <c r="ET495" s="23"/>
      <c r="EU495" s="20"/>
      <c r="EV495" s="23"/>
      <c r="EW495" s="20"/>
      <c r="EX495" s="23"/>
      <c r="EY495" s="20"/>
      <c r="EZ495" s="23"/>
      <c r="FA495" s="20"/>
      <c r="FB495" s="23"/>
      <c r="FC495" s="20"/>
      <c r="FD495" s="23"/>
      <c r="FE495" s="20"/>
      <c r="FF495" s="23"/>
      <c r="FG495" s="20"/>
      <c r="FH495" s="23"/>
      <c r="FI495" s="20"/>
      <c r="FJ495" s="23"/>
      <c r="FK495" s="20"/>
      <c r="FL495" s="23"/>
      <c r="FM495" s="20"/>
      <c r="FN495" s="23"/>
      <c r="FO495" s="20"/>
      <c r="FP495" s="23"/>
      <c r="FQ495" s="20"/>
      <c r="FR495" s="23"/>
      <c r="FS495" s="20"/>
      <c r="FT495" s="23"/>
      <c r="FU495" s="20"/>
      <c r="FV495" s="23"/>
      <c r="FW495" s="20"/>
      <c r="FX495" s="23"/>
      <c r="FY495" s="20"/>
      <c r="FZ495" s="23"/>
      <c r="GA495" s="20"/>
      <c r="GB495" s="23"/>
      <c r="GC495" s="20"/>
      <c r="GD495" s="23"/>
      <c r="GE495" s="20"/>
      <c r="GF495" s="23"/>
      <c r="GG495" s="20"/>
      <c r="GH495" s="23"/>
      <c r="GI495" s="20"/>
      <c r="GJ495" s="23"/>
      <c r="GK495" s="20"/>
      <c r="GL495" s="23"/>
      <c r="GM495" s="20"/>
      <c r="GN495" s="23"/>
      <c r="GO495" s="20"/>
      <c r="GP495" s="23"/>
      <c r="GQ495" s="20"/>
      <c r="GR495" s="23"/>
      <c r="GS495" s="20"/>
      <c r="GT495" s="23"/>
      <c r="GU495" s="20"/>
      <c r="GV495" s="23"/>
      <c r="GW495" s="20"/>
      <c r="GX495" s="23"/>
      <c r="GY495" s="20"/>
      <c r="GZ495" s="23"/>
      <c r="HA495" s="20"/>
      <c r="HB495" s="23"/>
      <c r="HC495" s="20"/>
      <c r="HD495" s="23"/>
      <c r="HE495" s="20"/>
      <c r="HF495" s="23"/>
      <c r="HG495" s="20"/>
      <c r="HH495" s="23"/>
      <c r="HI495" s="20"/>
      <c r="HJ495" s="23"/>
      <c r="HK495" s="20"/>
      <c r="HL495" s="23"/>
      <c r="HM495" s="20"/>
      <c r="HN495" s="23"/>
      <c r="HO495" s="20"/>
      <c r="HP495" s="23"/>
      <c r="HQ495" s="20"/>
      <c r="HR495" s="23"/>
      <c r="HS495" s="20"/>
      <c r="HT495" s="23"/>
      <c r="HU495" s="20"/>
      <c r="HV495" s="23"/>
      <c r="HW495" s="20"/>
    </row>
    <row r="496" spans="1:231" ht="39" customHeight="1">
      <c r="A496" s="20"/>
      <c r="B496" s="23"/>
      <c r="C496" s="20"/>
      <c r="D496" s="23"/>
      <c r="E496" s="20"/>
      <c r="F496" s="20"/>
      <c r="G496" s="20"/>
      <c r="H496" s="20"/>
      <c r="I496" s="23"/>
      <c r="J496" s="20"/>
      <c r="K496" s="20"/>
      <c r="L496" s="23"/>
      <c r="M496" s="20"/>
      <c r="N496" s="23"/>
      <c r="O496" s="20"/>
      <c r="P496" s="23"/>
      <c r="Q496" s="20"/>
      <c r="R496" s="23"/>
      <c r="S496" s="20"/>
      <c r="T496" s="23"/>
      <c r="U496" s="20"/>
      <c r="V496" s="23"/>
      <c r="W496" s="20"/>
      <c r="X496" s="23"/>
      <c r="Y496" s="20"/>
      <c r="Z496" s="23"/>
      <c r="AA496" s="20"/>
      <c r="AB496" s="23"/>
      <c r="AC496" s="20"/>
      <c r="AD496" s="23"/>
      <c r="AE496" s="20"/>
      <c r="AF496" s="23"/>
      <c r="AG496" s="20"/>
      <c r="AH496" s="23"/>
      <c r="AI496" s="20"/>
      <c r="AJ496" s="23"/>
      <c r="AK496" s="20"/>
      <c r="AL496" s="23"/>
      <c r="AM496" s="20"/>
      <c r="AN496" s="23"/>
      <c r="AO496" s="20"/>
      <c r="AP496" s="23"/>
      <c r="AQ496" s="20"/>
      <c r="AR496" s="23"/>
      <c r="AS496" s="20"/>
      <c r="AT496" s="23"/>
      <c r="AU496" s="20"/>
      <c r="AV496" s="23"/>
      <c r="AW496" s="20"/>
      <c r="AX496" s="23"/>
      <c r="AY496" s="20"/>
      <c r="AZ496" s="23"/>
      <c r="BA496" s="20"/>
      <c r="BB496" s="23"/>
      <c r="BC496" s="20"/>
      <c r="BD496" s="23"/>
      <c r="BE496" s="20"/>
      <c r="BF496" s="23"/>
      <c r="BG496" s="20"/>
      <c r="BH496" s="23"/>
      <c r="BI496" s="20"/>
      <c r="BJ496" s="23"/>
      <c r="BK496" s="20"/>
      <c r="BL496" s="23"/>
      <c r="BM496" s="20"/>
      <c r="BN496" s="23"/>
      <c r="BO496" s="20"/>
      <c r="BP496" s="23"/>
      <c r="BQ496" s="20"/>
      <c r="BR496" s="23"/>
      <c r="BS496" s="20"/>
      <c r="BT496" s="23"/>
      <c r="BU496" s="20"/>
      <c r="BV496" s="23"/>
      <c r="BW496" s="20"/>
      <c r="BX496" s="23"/>
      <c r="BY496" s="20"/>
      <c r="BZ496" s="23"/>
      <c r="CA496" s="20"/>
      <c r="CB496" s="23"/>
      <c r="CC496" s="20"/>
      <c r="CD496" s="23"/>
      <c r="CE496" s="20"/>
      <c r="CF496" s="23"/>
      <c r="CG496" s="20"/>
      <c r="CH496" s="23"/>
      <c r="CI496" s="20"/>
      <c r="CJ496" s="23"/>
      <c r="CK496" s="20"/>
      <c r="CL496" s="23"/>
      <c r="CM496" s="20"/>
      <c r="CN496" s="23"/>
      <c r="CO496" s="20"/>
      <c r="CP496" s="23"/>
      <c r="CQ496" s="20"/>
      <c r="CR496" s="23"/>
      <c r="CS496" s="20"/>
      <c r="CT496" s="23"/>
      <c r="CU496" s="20"/>
      <c r="CV496" s="23"/>
      <c r="CW496" s="20"/>
      <c r="CX496" s="23"/>
      <c r="CY496" s="20"/>
      <c r="CZ496" s="23"/>
      <c r="DA496" s="20"/>
      <c r="DB496" s="23"/>
      <c r="DC496" s="20"/>
      <c r="DD496" s="23"/>
      <c r="DE496" s="20"/>
      <c r="DF496" s="23"/>
      <c r="DG496" s="20"/>
      <c r="DH496" s="23"/>
      <c r="DI496" s="20"/>
      <c r="DJ496" s="23"/>
      <c r="DK496" s="20"/>
      <c r="DL496" s="23"/>
      <c r="DM496" s="20"/>
      <c r="DN496" s="23"/>
      <c r="DO496" s="20"/>
      <c r="DP496" s="23"/>
      <c r="DQ496" s="20"/>
      <c r="DR496" s="23"/>
      <c r="DS496" s="20"/>
      <c r="DT496" s="23"/>
      <c r="DU496" s="20"/>
      <c r="DV496" s="23"/>
      <c r="DW496" s="20"/>
      <c r="DX496" s="23"/>
      <c r="DY496" s="20"/>
      <c r="DZ496" s="23"/>
      <c r="EA496" s="20"/>
      <c r="EB496" s="23"/>
      <c r="EC496" s="20"/>
      <c r="ED496" s="23"/>
      <c r="EE496" s="20"/>
      <c r="EF496" s="23"/>
      <c r="EG496" s="20"/>
      <c r="EH496" s="23"/>
      <c r="EI496" s="20"/>
      <c r="EJ496" s="23"/>
      <c r="EK496" s="20"/>
      <c r="EL496" s="23"/>
      <c r="EM496" s="20"/>
      <c r="EN496" s="23"/>
      <c r="EO496" s="20"/>
      <c r="EP496" s="23"/>
      <c r="EQ496" s="20"/>
      <c r="ER496" s="23"/>
      <c r="ES496" s="20"/>
      <c r="ET496" s="23"/>
      <c r="EU496" s="20"/>
      <c r="EV496" s="23"/>
      <c r="EW496" s="20"/>
      <c r="EX496" s="23"/>
      <c r="EY496" s="20"/>
      <c r="EZ496" s="23"/>
      <c r="FA496" s="20"/>
      <c r="FB496" s="23"/>
      <c r="FC496" s="20"/>
      <c r="FD496" s="23"/>
      <c r="FE496" s="20"/>
      <c r="FF496" s="23"/>
      <c r="FG496" s="20"/>
      <c r="FH496" s="23"/>
      <c r="FI496" s="20"/>
      <c r="FJ496" s="23"/>
      <c r="FK496" s="20"/>
      <c r="FL496" s="23"/>
      <c r="FM496" s="20"/>
      <c r="FN496" s="23"/>
      <c r="FO496" s="20"/>
      <c r="FP496" s="23"/>
      <c r="FQ496" s="20"/>
      <c r="FR496" s="23"/>
      <c r="FS496" s="20"/>
      <c r="FT496" s="23"/>
      <c r="FU496" s="20"/>
      <c r="FV496" s="23"/>
      <c r="FW496" s="20"/>
      <c r="FX496" s="23"/>
      <c r="FY496" s="20"/>
      <c r="FZ496" s="23"/>
      <c r="GA496" s="20"/>
      <c r="GB496" s="23"/>
      <c r="GC496" s="20"/>
      <c r="GD496" s="23"/>
      <c r="GE496" s="20"/>
      <c r="GF496" s="23"/>
      <c r="GG496" s="20"/>
      <c r="GH496" s="23"/>
      <c r="GI496" s="20"/>
      <c r="GJ496" s="23"/>
      <c r="GK496" s="20"/>
      <c r="GL496" s="23"/>
      <c r="GM496" s="20"/>
      <c r="GN496" s="23"/>
      <c r="GO496" s="20"/>
      <c r="GP496" s="23"/>
      <c r="GQ496" s="20"/>
      <c r="GR496" s="23"/>
      <c r="GS496" s="20"/>
      <c r="GT496" s="23"/>
      <c r="GU496" s="20"/>
      <c r="GV496" s="23"/>
      <c r="GW496" s="20"/>
      <c r="GX496" s="23"/>
      <c r="GY496" s="20"/>
      <c r="GZ496" s="23"/>
      <c r="HA496" s="20"/>
      <c r="HB496" s="23"/>
      <c r="HC496" s="20"/>
      <c r="HD496" s="23"/>
      <c r="HE496" s="20"/>
      <c r="HF496" s="23"/>
      <c r="HG496" s="20"/>
      <c r="HH496" s="23"/>
      <c r="HI496" s="20"/>
      <c r="HJ496" s="23"/>
      <c r="HK496" s="20"/>
      <c r="HL496" s="23"/>
      <c r="HM496" s="20"/>
      <c r="HN496" s="23"/>
      <c r="HO496" s="20"/>
      <c r="HP496" s="23"/>
      <c r="HQ496" s="20"/>
      <c r="HR496" s="23"/>
      <c r="HS496" s="20"/>
      <c r="HT496" s="23"/>
      <c r="HU496" s="20"/>
      <c r="HV496" s="23"/>
      <c r="HW496" s="20"/>
    </row>
    <row r="497" spans="1:231" s="32" customFormat="1">
      <c r="E497" s="20"/>
      <c r="F497" s="20"/>
      <c r="G497" s="20"/>
      <c r="H497" s="20"/>
      <c r="I497" s="23"/>
    </row>
    <row r="498" spans="1:231" ht="16.5" customHeight="1">
      <c r="A498" s="1"/>
      <c r="E498" s="32"/>
      <c r="F498" s="32"/>
      <c r="G498" s="32"/>
      <c r="H498" s="32"/>
      <c r="I498" s="32"/>
    </row>
    <row r="499" spans="1:231" ht="16.5" customHeight="1">
      <c r="A499" s="1"/>
    </row>
    <row r="500" spans="1:231" ht="16.5" customHeight="1">
      <c r="A500" s="1"/>
    </row>
    <row r="501" spans="1:231" ht="16.5" customHeight="1">
      <c r="A501" s="1"/>
    </row>
    <row r="502" spans="1:231" ht="16.5" customHeight="1">
      <c r="A502" s="1"/>
    </row>
    <row r="503" spans="1:231" ht="16.5" customHeight="1">
      <c r="A503" s="1"/>
    </row>
    <row r="504" spans="1:231" ht="16.5" customHeight="1">
      <c r="A504" s="1"/>
    </row>
    <row r="505" spans="1:231" ht="16.5" customHeight="1">
      <c r="A505" s="1"/>
    </row>
    <row r="506" spans="1:231" s="32" customFormat="1">
      <c r="E506" s="1"/>
      <c r="F506" s="1"/>
      <c r="G506" s="1"/>
      <c r="H506" s="1"/>
      <c r="I506" s="1"/>
    </row>
    <row r="507" spans="1:231">
      <c r="A507" s="20"/>
      <c r="B507" s="23"/>
      <c r="C507" s="20"/>
      <c r="D507" s="23"/>
      <c r="E507" s="32"/>
      <c r="F507" s="32"/>
      <c r="G507" s="32"/>
      <c r="H507" s="32"/>
      <c r="I507" s="32"/>
      <c r="J507" s="20"/>
      <c r="K507" s="20"/>
      <c r="L507" s="23"/>
      <c r="M507" s="20"/>
      <c r="N507" s="23"/>
      <c r="O507" s="20"/>
      <c r="P507" s="23"/>
      <c r="Q507" s="20"/>
      <c r="R507" s="23"/>
      <c r="S507" s="20"/>
      <c r="T507" s="23"/>
      <c r="U507" s="20"/>
      <c r="V507" s="23"/>
      <c r="W507" s="20"/>
      <c r="X507" s="23"/>
      <c r="Y507" s="20"/>
      <c r="Z507" s="23"/>
      <c r="AA507" s="20"/>
      <c r="AB507" s="23"/>
      <c r="AC507" s="20"/>
      <c r="AD507" s="23"/>
      <c r="AE507" s="20"/>
      <c r="AF507" s="23"/>
      <c r="AG507" s="20"/>
      <c r="AH507" s="23"/>
      <c r="AI507" s="20"/>
      <c r="AJ507" s="23"/>
      <c r="AK507" s="20"/>
      <c r="AL507" s="23"/>
      <c r="AM507" s="20"/>
      <c r="AN507" s="23"/>
      <c r="AO507" s="20"/>
      <c r="AP507" s="23"/>
      <c r="AQ507" s="20"/>
      <c r="AR507" s="23"/>
      <c r="AS507" s="20"/>
      <c r="AT507" s="23"/>
      <c r="AU507" s="20"/>
      <c r="AV507" s="23"/>
      <c r="AW507" s="20"/>
      <c r="AX507" s="23"/>
      <c r="AY507" s="20"/>
      <c r="AZ507" s="23"/>
      <c r="BA507" s="20"/>
      <c r="BB507" s="23"/>
      <c r="BC507" s="20"/>
      <c r="BD507" s="23"/>
      <c r="BE507" s="20"/>
      <c r="BF507" s="23"/>
      <c r="BG507" s="20"/>
      <c r="BH507" s="23"/>
      <c r="BI507" s="20"/>
      <c r="BJ507" s="23"/>
      <c r="BK507" s="20"/>
      <c r="BL507" s="23"/>
      <c r="BM507" s="20"/>
      <c r="BN507" s="23"/>
      <c r="BO507" s="20"/>
      <c r="BP507" s="23"/>
      <c r="BQ507" s="20"/>
      <c r="BR507" s="23"/>
      <c r="BS507" s="20"/>
      <c r="BT507" s="23"/>
      <c r="BU507" s="20"/>
      <c r="BV507" s="23"/>
      <c r="BW507" s="20"/>
      <c r="BX507" s="23"/>
      <c r="BY507" s="20"/>
      <c r="BZ507" s="23"/>
      <c r="CA507" s="20"/>
      <c r="CB507" s="23"/>
      <c r="CC507" s="20"/>
      <c r="CD507" s="23"/>
      <c r="CE507" s="20"/>
      <c r="CF507" s="23"/>
      <c r="CG507" s="20"/>
      <c r="CH507" s="23"/>
      <c r="CI507" s="20"/>
      <c r="CJ507" s="23"/>
      <c r="CK507" s="20"/>
      <c r="CL507" s="23"/>
      <c r="CM507" s="20"/>
      <c r="CN507" s="23"/>
      <c r="CO507" s="20"/>
      <c r="CP507" s="23"/>
      <c r="CQ507" s="20"/>
      <c r="CR507" s="23"/>
      <c r="CS507" s="20"/>
      <c r="CT507" s="23"/>
      <c r="CU507" s="20"/>
      <c r="CV507" s="23"/>
      <c r="CW507" s="20"/>
      <c r="CX507" s="23"/>
      <c r="CY507" s="20"/>
      <c r="CZ507" s="23"/>
      <c r="DA507" s="20"/>
      <c r="DB507" s="23"/>
      <c r="DC507" s="20"/>
      <c r="DD507" s="23"/>
      <c r="DE507" s="20"/>
      <c r="DF507" s="23"/>
      <c r="DG507" s="20"/>
      <c r="DH507" s="23"/>
      <c r="DI507" s="20"/>
      <c r="DJ507" s="23"/>
      <c r="DK507" s="20"/>
      <c r="DL507" s="23"/>
      <c r="DM507" s="20"/>
      <c r="DN507" s="23"/>
      <c r="DO507" s="20"/>
      <c r="DP507" s="23"/>
      <c r="DQ507" s="20"/>
      <c r="DR507" s="23"/>
      <c r="DS507" s="20"/>
      <c r="DT507" s="23"/>
      <c r="DU507" s="20"/>
      <c r="DV507" s="23"/>
      <c r="DW507" s="20"/>
      <c r="DX507" s="23"/>
      <c r="DY507" s="20"/>
      <c r="DZ507" s="23"/>
      <c r="EA507" s="20"/>
      <c r="EB507" s="23"/>
      <c r="EC507" s="20"/>
      <c r="ED507" s="23"/>
      <c r="EE507" s="20"/>
      <c r="EF507" s="23"/>
      <c r="EG507" s="20"/>
      <c r="EH507" s="23"/>
      <c r="EI507" s="20"/>
      <c r="EJ507" s="23"/>
      <c r="EK507" s="20"/>
      <c r="EL507" s="23"/>
      <c r="EM507" s="20"/>
      <c r="EN507" s="23"/>
      <c r="EO507" s="20"/>
      <c r="EP507" s="23"/>
      <c r="EQ507" s="20"/>
      <c r="ER507" s="23"/>
      <c r="ES507" s="20"/>
      <c r="ET507" s="23"/>
      <c r="EU507" s="20"/>
      <c r="EV507" s="23"/>
      <c r="EW507" s="20"/>
      <c r="EX507" s="23"/>
      <c r="EY507" s="20"/>
      <c r="EZ507" s="23"/>
      <c r="FA507" s="20"/>
      <c r="FB507" s="23"/>
      <c r="FC507" s="20"/>
      <c r="FD507" s="23"/>
      <c r="FE507" s="20"/>
      <c r="FF507" s="23"/>
      <c r="FG507" s="20"/>
      <c r="FH507" s="23"/>
      <c r="FI507" s="20"/>
      <c r="FJ507" s="23"/>
      <c r="FK507" s="20"/>
      <c r="FL507" s="23"/>
      <c r="FM507" s="20"/>
      <c r="FN507" s="23"/>
      <c r="FO507" s="20"/>
      <c r="FP507" s="23"/>
      <c r="FQ507" s="20"/>
      <c r="FR507" s="23"/>
      <c r="FS507" s="20"/>
      <c r="FT507" s="23"/>
      <c r="FU507" s="20"/>
      <c r="FV507" s="23"/>
      <c r="FW507" s="20"/>
      <c r="FX507" s="23"/>
      <c r="FY507" s="20"/>
      <c r="FZ507" s="23"/>
      <c r="GA507" s="20"/>
      <c r="GB507" s="23"/>
      <c r="GC507" s="20"/>
      <c r="GD507" s="23"/>
      <c r="GE507" s="20"/>
      <c r="GF507" s="23"/>
      <c r="GG507" s="20"/>
      <c r="GH507" s="23"/>
      <c r="GI507" s="20"/>
      <c r="GJ507" s="23"/>
      <c r="GK507" s="20"/>
      <c r="GL507" s="23"/>
      <c r="GM507" s="20"/>
      <c r="GN507" s="23"/>
      <c r="GO507" s="20"/>
      <c r="GP507" s="23"/>
      <c r="GQ507" s="20"/>
      <c r="GR507" s="23"/>
      <c r="GS507" s="20"/>
      <c r="GT507" s="23"/>
      <c r="GU507" s="20"/>
      <c r="GV507" s="23"/>
      <c r="GW507" s="20"/>
      <c r="GX507" s="23"/>
      <c r="GY507" s="20"/>
      <c r="GZ507" s="23"/>
      <c r="HA507" s="20"/>
      <c r="HB507" s="23"/>
      <c r="HC507" s="20"/>
      <c r="HD507" s="23"/>
      <c r="HE507" s="20"/>
      <c r="HF507" s="23"/>
      <c r="HG507" s="20"/>
      <c r="HH507" s="23"/>
      <c r="HI507" s="20"/>
      <c r="HJ507" s="23"/>
      <c r="HK507" s="20"/>
      <c r="HL507" s="23"/>
      <c r="HM507" s="20"/>
      <c r="HN507" s="23"/>
      <c r="HO507" s="20"/>
      <c r="HP507" s="23"/>
      <c r="HQ507" s="20"/>
      <c r="HR507" s="23"/>
      <c r="HS507" s="20"/>
      <c r="HT507" s="23"/>
      <c r="HU507" s="20"/>
      <c r="HV507" s="23"/>
      <c r="HW507" s="20"/>
    </row>
    <row r="508" spans="1:231" ht="39" customHeight="1">
      <c r="A508" s="20"/>
      <c r="B508" s="23"/>
      <c r="C508" s="20"/>
      <c r="D508" s="23"/>
      <c r="E508" s="20"/>
      <c r="F508" s="20"/>
      <c r="G508" s="20"/>
      <c r="H508" s="20"/>
      <c r="I508" s="23"/>
      <c r="J508" s="20"/>
      <c r="K508" s="20"/>
      <c r="L508" s="23"/>
      <c r="M508" s="20"/>
      <c r="N508" s="23"/>
      <c r="O508" s="20"/>
      <c r="P508" s="23"/>
      <c r="Q508" s="20"/>
      <c r="R508" s="23"/>
      <c r="S508" s="20"/>
      <c r="T508" s="23"/>
      <c r="U508" s="20"/>
      <c r="V508" s="23"/>
      <c r="W508" s="20"/>
      <c r="X508" s="23"/>
      <c r="Y508" s="20"/>
      <c r="Z508" s="23"/>
      <c r="AA508" s="20"/>
      <c r="AB508" s="23"/>
      <c r="AC508" s="20"/>
      <c r="AD508" s="23"/>
      <c r="AE508" s="20"/>
      <c r="AF508" s="23"/>
      <c r="AG508" s="20"/>
      <c r="AH508" s="23"/>
      <c r="AI508" s="20"/>
      <c r="AJ508" s="23"/>
      <c r="AK508" s="20"/>
      <c r="AL508" s="23"/>
      <c r="AM508" s="20"/>
      <c r="AN508" s="23"/>
      <c r="AO508" s="20"/>
      <c r="AP508" s="23"/>
      <c r="AQ508" s="20"/>
      <c r="AR508" s="23"/>
      <c r="AS508" s="20"/>
      <c r="AT508" s="23"/>
      <c r="AU508" s="20"/>
      <c r="AV508" s="23"/>
      <c r="AW508" s="20"/>
      <c r="AX508" s="23"/>
      <c r="AY508" s="20"/>
      <c r="AZ508" s="23"/>
      <c r="BA508" s="20"/>
      <c r="BB508" s="23"/>
      <c r="BC508" s="20"/>
      <c r="BD508" s="23"/>
      <c r="BE508" s="20"/>
      <c r="BF508" s="23"/>
      <c r="BG508" s="20"/>
      <c r="BH508" s="23"/>
      <c r="BI508" s="20"/>
      <c r="BJ508" s="23"/>
      <c r="BK508" s="20"/>
      <c r="BL508" s="23"/>
      <c r="BM508" s="20"/>
      <c r="BN508" s="23"/>
      <c r="BO508" s="20"/>
      <c r="BP508" s="23"/>
      <c r="BQ508" s="20"/>
      <c r="BR508" s="23"/>
      <c r="BS508" s="20"/>
      <c r="BT508" s="23"/>
      <c r="BU508" s="20"/>
      <c r="BV508" s="23"/>
      <c r="BW508" s="20"/>
      <c r="BX508" s="23"/>
      <c r="BY508" s="20"/>
      <c r="BZ508" s="23"/>
      <c r="CA508" s="20"/>
      <c r="CB508" s="23"/>
      <c r="CC508" s="20"/>
      <c r="CD508" s="23"/>
      <c r="CE508" s="20"/>
      <c r="CF508" s="23"/>
      <c r="CG508" s="20"/>
      <c r="CH508" s="23"/>
      <c r="CI508" s="20"/>
      <c r="CJ508" s="23"/>
      <c r="CK508" s="20"/>
      <c r="CL508" s="23"/>
      <c r="CM508" s="20"/>
      <c r="CN508" s="23"/>
      <c r="CO508" s="20"/>
      <c r="CP508" s="23"/>
      <c r="CQ508" s="20"/>
      <c r="CR508" s="23"/>
      <c r="CS508" s="20"/>
      <c r="CT508" s="23"/>
      <c r="CU508" s="20"/>
      <c r="CV508" s="23"/>
      <c r="CW508" s="20"/>
      <c r="CX508" s="23"/>
      <c r="CY508" s="20"/>
      <c r="CZ508" s="23"/>
      <c r="DA508" s="20"/>
      <c r="DB508" s="23"/>
      <c r="DC508" s="20"/>
      <c r="DD508" s="23"/>
      <c r="DE508" s="20"/>
      <c r="DF508" s="23"/>
      <c r="DG508" s="20"/>
      <c r="DH508" s="23"/>
      <c r="DI508" s="20"/>
      <c r="DJ508" s="23"/>
      <c r="DK508" s="20"/>
      <c r="DL508" s="23"/>
      <c r="DM508" s="20"/>
      <c r="DN508" s="23"/>
      <c r="DO508" s="20"/>
      <c r="DP508" s="23"/>
      <c r="DQ508" s="20"/>
      <c r="DR508" s="23"/>
      <c r="DS508" s="20"/>
      <c r="DT508" s="23"/>
      <c r="DU508" s="20"/>
      <c r="DV508" s="23"/>
      <c r="DW508" s="20"/>
      <c r="DX508" s="23"/>
      <c r="DY508" s="20"/>
      <c r="DZ508" s="23"/>
      <c r="EA508" s="20"/>
      <c r="EB508" s="23"/>
      <c r="EC508" s="20"/>
      <c r="ED508" s="23"/>
      <c r="EE508" s="20"/>
      <c r="EF508" s="23"/>
      <c r="EG508" s="20"/>
      <c r="EH508" s="23"/>
      <c r="EI508" s="20"/>
      <c r="EJ508" s="23"/>
      <c r="EK508" s="20"/>
      <c r="EL508" s="23"/>
      <c r="EM508" s="20"/>
      <c r="EN508" s="23"/>
      <c r="EO508" s="20"/>
      <c r="EP508" s="23"/>
      <c r="EQ508" s="20"/>
      <c r="ER508" s="23"/>
      <c r="ES508" s="20"/>
      <c r="ET508" s="23"/>
      <c r="EU508" s="20"/>
      <c r="EV508" s="23"/>
      <c r="EW508" s="20"/>
      <c r="EX508" s="23"/>
      <c r="EY508" s="20"/>
      <c r="EZ508" s="23"/>
      <c r="FA508" s="20"/>
      <c r="FB508" s="23"/>
      <c r="FC508" s="20"/>
      <c r="FD508" s="23"/>
      <c r="FE508" s="20"/>
      <c r="FF508" s="23"/>
      <c r="FG508" s="20"/>
      <c r="FH508" s="23"/>
      <c r="FI508" s="20"/>
      <c r="FJ508" s="23"/>
      <c r="FK508" s="20"/>
      <c r="FL508" s="23"/>
      <c r="FM508" s="20"/>
      <c r="FN508" s="23"/>
      <c r="FO508" s="20"/>
      <c r="FP508" s="23"/>
      <c r="FQ508" s="20"/>
      <c r="FR508" s="23"/>
      <c r="FS508" s="20"/>
      <c r="FT508" s="23"/>
      <c r="FU508" s="20"/>
      <c r="FV508" s="23"/>
      <c r="FW508" s="20"/>
      <c r="FX508" s="23"/>
      <c r="FY508" s="20"/>
      <c r="FZ508" s="23"/>
      <c r="GA508" s="20"/>
      <c r="GB508" s="23"/>
      <c r="GC508" s="20"/>
      <c r="GD508" s="23"/>
      <c r="GE508" s="20"/>
      <c r="GF508" s="23"/>
      <c r="GG508" s="20"/>
      <c r="GH508" s="23"/>
      <c r="GI508" s="20"/>
      <c r="GJ508" s="23"/>
      <c r="GK508" s="20"/>
      <c r="GL508" s="23"/>
      <c r="GM508" s="20"/>
      <c r="GN508" s="23"/>
      <c r="GO508" s="20"/>
      <c r="GP508" s="23"/>
      <c r="GQ508" s="20"/>
      <c r="GR508" s="23"/>
      <c r="GS508" s="20"/>
      <c r="GT508" s="23"/>
      <c r="GU508" s="20"/>
      <c r="GV508" s="23"/>
      <c r="GW508" s="20"/>
      <c r="GX508" s="23"/>
      <c r="GY508" s="20"/>
      <c r="GZ508" s="23"/>
      <c r="HA508" s="20"/>
      <c r="HB508" s="23"/>
      <c r="HC508" s="20"/>
      <c r="HD508" s="23"/>
      <c r="HE508" s="20"/>
      <c r="HF508" s="23"/>
      <c r="HG508" s="20"/>
      <c r="HH508" s="23"/>
      <c r="HI508" s="20"/>
      <c r="HJ508" s="23"/>
      <c r="HK508" s="20"/>
      <c r="HL508" s="23"/>
      <c r="HM508" s="20"/>
      <c r="HN508" s="23"/>
      <c r="HO508" s="20"/>
      <c r="HP508" s="23"/>
      <c r="HQ508" s="20"/>
      <c r="HR508" s="23"/>
      <c r="HS508" s="20"/>
      <c r="HT508" s="23"/>
      <c r="HU508" s="20"/>
      <c r="HV508" s="23"/>
      <c r="HW508" s="20"/>
    </row>
    <row r="509" spans="1:231">
      <c r="A509" s="1"/>
      <c r="E509" s="20"/>
      <c r="F509" s="20"/>
      <c r="G509" s="20"/>
      <c r="H509" s="20"/>
      <c r="I509" s="23"/>
    </row>
    <row r="510" spans="1:231" s="40" customFormat="1">
      <c r="E510" s="1"/>
      <c r="F510" s="1"/>
      <c r="G510" s="1"/>
      <c r="H510" s="1"/>
      <c r="I510" s="1"/>
    </row>
    <row r="511" spans="1:231" ht="22.5" customHeight="1">
      <c r="A511" s="1"/>
      <c r="E511" s="40"/>
      <c r="F511" s="40"/>
      <c r="G511" s="40"/>
      <c r="H511" s="40"/>
      <c r="I511" s="40"/>
    </row>
    <row r="512" spans="1:231" ht="38.25" customHeight="1">
      <c r="A512" s="1"/>
    </row>
    <row r="513" spans="1:9" ht="42.75" customHeight="1">
      <c r="A513" s="1"/>
    </row>
    <row r="514" spans="1:9" s="41" customFormat="1" ht="19.5" customHeight="1">
      <c r="E514" s="1"/>
      <c r="F514" s="1"/>
      <c r="G514" s="1"/>
      <c r="H514" s="1"/>
      <c r="I514" s="1"/>
    </row>
    <row r="515" spans="1:9" s="41" customFormat="1" ht="16.5" customHeight="1"/>
    <row r="516" spans="1:9" s="41" customFormat="1" ht="16.5" customHeight="1"/>
    <row r="517" spans="1:9" s="41" customFormat="1" ht="16.5" customHeight="1"/>
    <row r="518" spans="1:9" s="41" customFormat="1" ht="16.5" customHeight="1">
      <c r="A518" s="42"/>
      <c r="C518" s="42"/>
    </row>
    <row r="519" spans="1:9" s="41" customFormat="1" ht="16.5" customHeight="1"/>
    <row r="520" spans="1:9" s="41" customFormat="1" ht="16.5" customHeight="1"/>
    <row r="521" spans="1:9" s="41" customFormat="1" ht="16.5" customHeight="1"/>
    <row r="522" spans="1:9" s="41" customFormat="1" ht="16.5" customHeight="1"/>
    <row r="523" spans="1:9" s="41" customFormat="1" ht="22.5" customHeight="1">
      <c r="A523" s="43"/>
    </row>
    <row r="524" spans="1:9" s="41" customFormat="1" ht="26.25" customHeight="1">
      <c r="A524" s="43"/>
    </row>
    <row r="525" spans="1:9" s="41" customFormat="1" ht="7.5" customHeight="1"/>
    <row r="526" spans="1:9" s="41" customFormat="1"/>
    <row r="527" spans="1:9" s="41" customFormat="1"/>
    <row r="528" spans="1:9" s="41" customFormat="1"/>
    <row r="529" spans="1:231" s="43" customFormat="1">
      <c r="E529" s="41"/>
      <c r="F529" s="41"/>
      <c r="G529" s="41"/>
      <c r="H529" s="41"/>
      <c r="I529" s="41"/>
    </row>
    <row r="530" spans="1:231" s="32" customFormat="1">
      <c r="E530" s="43"/>
      <c r="F530" s="43"/>
      <c r="G530" s="43"/>
      <c r="H530" s="43"/>
      <c r="I530" s="43"/>
    </row>
    <row r="531" spans="1:231" s="32" customFormat="1"/>
    <row r="532" spans="1:231" s="32" customFormat="1" ht="34.5" customHeight="1"/>
    <row r="533" spans="1:231" s="32" customFormat="1"/>
    <row r="534" spans="1:231" s="32" customFormat="1" ht="16.5" customHeight="1"/>
    <row r="535" spans="1:231" ht="16.5" customHeight="1">
      <c r="A535" s="1"/>
      <c r="E535" s="32"/>
      <c r="F535" s="32"/>
      <c r="G535" s="32"/>
      <c r="H535" s="32"/>
      <c r="I535" s="32"/>
    </row>
    <row r="536" spans="1:231" ht="16.5" customHeight="1">
      <c r="A536" s="1"/>
    </row>
    <row r="537" spans="1:231" ht="16.5" customHeight="1">
      <c r="A537" s="1"/>
    </row>
    <row r="538" spans="1:231" ht="16.5" customHeight="1">
      <c r="A538" s="1"/>
    </row>
    <row r="539" spans="1:231" ht="16.5" customHeight="1">
      <c r="A539" s="1"/>
    </row>
    <row r="540" spans="1:231" ht="16.5" customHeight="1">
      <c r="A540" s="1"/>
    </row>
    <row r="541" spans="1:231" ht="16.5" customHeight="1">
      <c r="A541" s="1"/>
    </row>
    <row r="542" spans="1:231" ht="16.5" customHeight="1">
      <c r="A542" s="1"/>
    </row>
    <row r="543" spans="1:231">
      <c r="A543" s="1"/>
    </row>
    <row r="544" spans="1:231">
      <c r="A544" s="20"/>
      <c r="B544" s="23"/>
      <c r="C544" s="20"/>
      <c r="D544" s="23"/>
      <c r="J544" s="20"/>
      <c r="K544" s="20"/>
      <c r="L544" s="23"/>
      <c r="M544" s="20"/>
      <c r="N544" s="23"/>
      <c r="O544" s="20"/>
      <c r="P544" s="23"/>
      <c r="Q544" s="20"/>
      <c r="R544" s="23"/>
      <c r="S544" s="20"/>
      <c r="T544" s="23"/>
      <c r="U544" s="20"/>
      <c r="V544" s="23"/>
      <c r="W544" s="20"/>
      <c r="X544" s="23"/>
      <c r="Y544" s="20"/>
      <c r="Z544" s="23"/>
      <c r="AA544" s="20"/>
      <c r="AB544" s="23"/>
      <c r="AC544" s="20"/>
      <c r="AD544" s="23"/>
      <c r="AE544" s="20"/>
      <c r="AF544" s="23"/>
      <c r="AG544" s="20"/>
      <c r="AH544" s="23"/>
      <c r="AI544" s="20"/>
      <c r="AJ544" s="23"/>
      <c r="AK544" s="20"/>
      <c r="AL544" s="23"/>
      <c r="AM544" s="20"/>
      <c r="AN544" s="23"/>
      <c r="AO544" s="20"/>
      <c r="AP544" s="23"/>
      <c r="AQ544" s="20"/>
      <c r="AR544" s="23"/>
      <c r="AS544" s="20"/>
      <c r="AT544" s="23"/>
      <c r="AU544" s="20"/>
      <c r="AV544" s="23"/>
      <c r="AW544" s="20"/>
      <c r="AX544" s="23"/>
      <c r="AY544" s="20"/>
      <c r="AZ544" s="23"/>
      <c r="BA544" s="20"/>
      <c r="BB544" s="23"/>
      <c r="BC544" s="20"/>
      <c r="BD544" s="23"/>
      <c r="BE544" s="20"/>
      <c r="BF544" s="23"/>
      <c r="BG544" s="20"/>
      <c r="BH544" s="23"/>
      <c r="BI544" s="20"/>
      <c r="BJ544" s="23"/>
      <c r="BK544" s="20"/>
      <c r="BL544" s="23"/>
      <c r="BM544" s="20"/>
      <c r="BN544" s="23"/>
      <c r="BO544" s="20"/>
      <c r="BP544" s="23"/>
      <c r="BQ544" s="20"/>
      <c r="BR544" s="23"/>
      <c r="BS544" s="20"/>
      <c r="BT544" s="23"/>
      <c r="BU544" s="20"/>
      <c r="BV544" s="23"/>
      <c r="BW544" s="20"/>
      <c r="BX544" s="23"/>
      <c r="BY544" s="20"/>
      <c r="BZ544" s="23"/>
      <c r="CA544" s="20"/>
      <c r="CB544" s="23"/>
      <c r="CC544" s="20"/>
      <c r="CD544" s="23"/>
      <c r="CE544" s="20"/>
      <c r="CF544" s="23"/>
      <c r="CG544" s="20"/>
      <c r="CH544" s="23"/>
      <c r="CI544" s="20"/>
      <c r="CJ544" s="23"/>
      <c r="CK544" s="20"/>
      <c r="CL544" s="23"/>
      <c r="CM544" s="20"/>
      <c r="CN544" s="23"/>
      <c r="CO544" s="20"/>
      <c r="CP544" s="23"/>
      <c r="CQ544" s="20"/>
      <c r="CR544" s="23"/>
      <c r="CS544" s="20"/>
      <c r="CT544" s="23"/>
      <c r="CU544" s="20"/>
      <c r="CV544" s="23"/>
      <c r="CW544" s="20"/>
      <c r="CX544" s="23"/>
      <c r="CY544" s="20"/>
      <c r="CZ544" s="23"/>
      <c r="DA544" s="20"/>
      <c r="DB544" s="23"/>
      <c r="DC544" s="20"/>
      <c r="DD544" s="23"/>
      <c r="DE544" s="20"/>
      <c r="DF544" s="23"/>
      <c r="DG544" s="20"/>
      <c r="DH544" s="23"/>
      <c r="DI544" s="20"/>
      <c r="DJ544" s="23"/>
      <c r="DK544" s="20"/>
      <c r="DL544" s="23"/>
      <c r="DM544" s="20"/>
      <c r="DN544" s="23"/>
      <c r="DO544" s="20"/>
      <c r="DP544" s="23"/>
      <c r="DQ544" s="20"/>
      <c r="DR544" s="23"/>
      <c r="DS544" s="20"/>
      <c r="DT544" s="23"/>
      <c r="DU544" s="20"/>
      <c r="DV544" s="23"/>
      <c r="DW544" s="20"/>
      <c r="DX544" s="23"/>
      <c r="DY544" s="20"/>
      <c r="DZ544" s="23"/>
      <c r="EA544" s="20"/>
      <c r="EB544" s="23"/>
      <c r="EC544" s="20"/>
      <c r="ED544" s="23"/>
      <c r="EE544" s="20"/>
      <c r="EF544" s="23"/>
      <c r="EG544" s="20"/>
      <c r="EH544" s="23"/>
      <c r="EI544" s="20"/>
      <c r="EJ544" s="23"/>
      <c r="EK544" s="20"/>
      <c r="EL544" s="23"/>
      <c r="EM544" s="20"/>
      <c r="EN544" s="23"/>
      <c r="EO544" s="20"/>
      <c r="EP544" s="23"/>
      <c r="EQ544" s="20"/>
      <c r="ER544" s="23"/>
      <c r="ES544" s="20"/>
      <c r="ET544" s="23"/>
      <c r="EU544" s="20"/>
      <c r="EV544" s="23"/>
      <c r="EW544" s="20"/>
      <c r="EX544" s="23"/>
      <c r="EY544" s="20"/>
      <c r="EZ544" s="23"/>
      <c r="FA544" s="20"/>
      <c r="FB544" s="23"/>
      <c r="FC544" s="20"/>
      <c r="FD544" s="23"/>
      <c r="FE544" s="20"/>
      <c r="FF544" s="23"/>
      <c r="FG544" s="20"/>
      <c r="FH544" s="23"/>
      <c r="FI544" s="20"/>
      <c r="FJ544" s="23"/>
      <c r="FK544" s="20"/>
      <c r="FL544" s="23"/>
      <c r="FM544" s="20"/>
      <c r="FN544" s="23"/>
      <c r="FO544" s="20"/>
      <c r="FP544" s="23"/>
      <c r="FQ544" s="20"/>
      <c r="FR544" s="23"/>
      <c r="FS544" s="20"/>
      <c r="FT544" s="23"/>
      <c r="FU544" s="20"/>
      <c r="FV544" s="23"/>
      <c r="FW544" s="20"/>
      <c r="FX544" s="23"/>
      <c r="FY544" s="20"/>
      <c r="FZ544" s="23"/>
      <c r="GA544" s="20"/>
      <c r="GB544" s="23"/>
      <c r="GC544" s="20"/>
      <c r="GD544" s="23"/>
      <c r="GE544" s="20"/>
      <c r="GF544" s="23"/>
      <c r="GG544" s="20"/>
      <c r="GH544" s="23"/>
      <c r="GI544" s="20"/>
      <c r="GJ544" s="23"/>
      <c r="GK544" s="20"/>
      <c r="GL544" s="23"/>
      <c r="GM544" s="20"/>
      <c r="GN544" s="23"/>
      <c r="GO544" s="20"/>
      <c r="GP544" s="23"/>
      <c r="GQ544" s="20"/>
      <c r="GR544" s="23"/>
      <c r="GS544" s="20"/>
      <c r="GT544" s="23"/>
      <c r="GU544" s="20"/>
      <c r="GV544" s="23"/>
      <c r="GW544" s="20"/>
      <c r="GX544" s="23"/>
      <c r="GY544" s="20"/>
      <c r="GZ544" s="23"/>
      <c r="HA544" s="20"/>
      <c r="HB544" s="23"/>
      <c r="HC544" s="20"/>
      <c r="HD544" s="23"/>
      <c r="HE544" s="20"/>
      <c r="HF544" s="23"/>
      <c r="HG544" s="20"/>
      <c r="HH544" s="23"/>
      <c r="HI544" s="20"/>
      <c r="HJ544" s="23"/>
      <c r="HK544" s="20"/>
      <c r="HL544" s="23"/>
      <c r="HM544" s="20"/>
      <c r="HN544" s="23"/>
      <c r="HO544" s="20"/>
      <c r="HP544" s="23"/>
      <c r="HQ544" s="20"/>
      <c r="HR544" s="23"/>
      <c r="HS544" s="20"/>
      <c r="HT544" s="23"/>
      <c r="HU544" s="20"/>
      <c r="HV544" s="23"/>
      <c r="HW544" s="20"/>
    </row>
    <row r="545" spans="1:231" ht="39" customHeight="1">
      <c r="A545" s="20"/>
      <c r="B545" s="23"/>
      <c r="C545" s="20"/>
      <c r="D545" s="23"/>
      <c r="E545" s="20"/>
      <c r="F545" s="20"/>
      <c r="G545" s="20"/>
      <c r="H545" s="20"/>
      <c r="I545" s="23"/>
      <c r="J545" s="20"/>
      <c r="K545" s="20"/>
      <c r="L545" s="23"/>
      <c r="M545" s="20"/>
      <c r="N545" s="23"/>
      <c r="O545" s="20"/>
      <c r="P545" s="23"/>
      <c r="Q545" s="20"/>
      <c r="R545" s="23"/>
      <c r="S545" s="20"/>
      <c r="T545" s="23"/>
      <c r="U545" s="20"/>
      <c r="V545" s="23"/>
      <c r="W545" s="20"/>
      <c r="X545" s="23"/>
      <c r="Y545" s="20"/>
      <c r="Z545" s="23"/>
      <c r="AA545" s="20"/>
      <c r="AB545" s="23"/>
      <c r="AC545" s="20"/>
      <c r="AD545" s="23"/>
      <c r="AE545" s="20"/>
      <c r="AF545" s="23"/>
      <c r="AG545" s="20"/>
      <c r="AH545" s="23"/>
      <c r="AI545" s="20"/>
      <c r="AJ545" s="23"/>
      <c r="AK545" s="20"/>
      <c r="AL545" s="23"/>
      <c r="AM545" s="20"/>
      <c r="AN545" s="23"/>
      <c r="AO545" s="20"/>
      <c r="AP545" s="23"/>
      <c r="AQ545" s="20"/>
      <c r="AR545" s="23"/>
      <c r="AS545" s="20"/>
      <c r="AT545" s="23"/>
      <c r="AU545" s="20"/>
      <c r="AV545" s="23"/>
      <c r="AW545" s="20"/>
      <c r="AX545" s="23"/>
      <c r="AY545" s="20"/>
      <c r="AZ545" s="23"/>
      <c r="BA545" s="20"/>
      <c r="BB545" s="23"/>
      <c r="BC545" s="20"/>
      <c r="BD545" s="23"/>
      <c r="BE545" s="20"/>
      <c r="BF545" s="23"/>
      <c r="BG545" s="20"/>
      <c r="BH545" s="23"/>
      <c r="BI545" s="20"/>
      <c r="BJ545" s="23"/>
      <c r="BK545" s="20"/>
      <c r="BL545" s="23"/>
      <c r="BM545" s="20"/>
      <c r="BN545" s="23"/>
      <c r="BO545" s="20"/>
      <c r="BP545" s="23"/>
      <c r="BQ545" s="20"/>
      <c r="BR545" s="23"/>
      <c r="BS545" s="20"/>
      <c r="BT545" s="23"/>
      <c r="BU545" s="20"/>
      <c r="BV545" s="23"/>
      <c r="BW545" s="20"/>
      <c r="BX545" s="23"/>
      <c r="BY545" s="20"/>
      <c r="BZ545" s="23"/>
      <c r="CA545" s="20"/>
      <c r="CB545" s="23"/>
      <c r="CC545" s="20"/>
      <c r="CD545" s="23"/>
      <c r="CE545" s="20"/>
      <c r="CF545" s="23"/>
      <c r="CG545" s="20"/>
      <c r="CH545" s="23"/>
      <c r="CI545" s="20"/>
      <c r="CJ545" s="23"/>
      <c r="CK545" s="20"/>
      <c r="CL545" s="23"/>
      <c r="CM545" s="20"/>
      <c r="CN545" s="23"/>
      <c r="CO545" s="20"/>
      <c r="CP545" s="23"/>
      <c r="CQ545" s="20"/>
      <c r="CR545" s="23"/>
      <c r="CS545" s="20"/>
      <c r="CT545" s="23"/>
      <c r="CU545" s="20"/>
      <c r="CV545" s="23"/>
      <c r="CW545" s="20"/>
      <c r="CX545" s="23"/>
      <c r="CY545" s="20"/>
      <c r="CZ545" s="23"/>
      <c r="DA545" s="20"/>
      <c r="DB545" s="23"/>
      <c r="DC545" s="20"/>
      <c r="DD545" s="23"/>
      <c r="DE545" s="20"/>
      <c r="DF545" s="23"/>
      <c r="DG545" s="20"/>
      <c r="DH545" s="23"/>
      <c r="DI545" s="20"/>
      <c r="DJ545" s="23"/>
      <c r="DK545" s="20"/>
      <c r="DL545" s="23"/>
      <c r="DM545" s="20"/>
      <c r="DN545" s="23"/>
      <c r="DO545" s="20"/>
      <c r="DP545" s="23"/>
      <c r="DQ545" s="20"/>
      <c r="DR545" s="23"/>
      <c r="DS545" s="20"/>
      <c r="DT545" s="23"/>
      <c r="DU545" s="20"/>
      <c r="DV545" s="23"/>
      <c r="DW545" s="20"/>
      <c r="DX545" s="23"/>
      <c r="DY545" s="20"/>
      <c r="DZ545" s="23"/>
      <c r="EA545" s="20"/>
      <c r="EB545" s="23"/>
      <c r="EC545" s="20"/>
      <c r="ED545" s="23"/>
      <c r="EE545" s="20"/>
      <c r="EF545" s="23"/>
      <c r="EG545" s="20"/>
      <c r="EH545" s="23"/>
      <c r="EI545" s="20"/>
      <c r="EJ545" s="23"/>
      <c r="EK545" s="20"/>
      <c r="EL545" s="23"/>
      <c r="EM545" s="20"/>
      <c r="EN545" s="23"/>
      <c r="EO545" s="20"/>
      <c r="EP545" s="23"/>
      <c r="EQ545" s="20"/>
      <c r="ER545" s="23"/>
      <c r="ES545" s="20"/>
      <c r="ET545" s="23"/>
      <c r="EU545" s="20"/>
      <c r="EV545" s="23"/>
      <c r="EW545" s="20"/>
      <c r="EX545" s="23"/>
      <c r="EY545" s="20"/>
      <c r="EZ545" s="23"/>
      <c r="FA545" s="20"/>
      <c r="FB545" s="23"/>
      <c r="FC545" s="20"/>
      <c r="FD545" s="23"/>
      <c r="FE545" s="20"/>
      <c r="FF545" s="23"/>
      <c r="FG545" s="20"/>
      <c r="FH545" s="23"/>
      <c r="FI545" s="20"/>
      <c r="FJ545" s="23"/>
      <c r="FK545" s="20"/>
      <c r="FL545" s="23"/>
      <c r="FM545" s="20"/>
      <c r="FN545" s="23"/>
      <c r="FO545" s="20"/>
      <c r="FP545" s="23"/>
      <c r="FQ545" s="20"/>
      <c r="FR545" s="23"/>
      <c r="FS545" s="20"/>
      <c r="FT545" s="23"/>
      <c r="FU545" s="20"/>
      <c r="FV545" s="23"/>
      <c r="FW545" s="20"/>
      <c r="FX545" s="23"/>
      <c r="FY545" s="20"/>
      <c r="FZ545" s="23"/>
      <c r="GA545" s="20"/>
      <c r="GB545" s="23"/>
      <c r="GC545" s="20"/>
      <c r="GD545" s="23"/>
      <c r="GE545" s="20"/>
      <c r="GF545" s="23"/>
      <c r="GG545" s="20"/>
      <c r="GH545" s="23"/>
      <c r="GI545" s="20"/>
      <c r="GJ545" s="23"/>
      <c r="GK545" s="20"/>
      <c r="GL545" s="23"/>
      <c r="GM545" s="20"/>
      <c r="GN545" s="23"/>
      <c r="GO545" s="20"/>
      <c r="GP545" s="23"/>
      <c r="GQ545" s="20"/>
      <c r="GR545" s="23"/>
      <c r="GS545" s="20"/>
      <c r="GT545" s="23"/>
      <c r="GU545" s="20"/>
      <c r="GV545" s="23"/>
      <c r="GW545" s="20"/>
      <c r="GX545" s="23"/>
      <c r="GY545" s="20"/>
      <c r="GZ545" s="23"/>
      <c r="HA545" s="20"/>
      <c r="HB545" s="23"/>
      <c r="HC545" s="20"/>
      <c r="HD545" s="23"/>
      <c r="HE545" s="20"/>
      <c r="HF545" s="23"/>
      <c r="HG545" s="20"/>
      <c r="HH545" s="23"/>
      <c r="HI545" s="20"/>
      <c r="HJ545" s="23"/>
      <c r="HK545" s="20"/>
      <c r="HL545" s="23"/>
      <c r="HM545" s="20"/>
      <c r="HN545" s="23"/>
      <c r="HO545" s="20"/>
      <c r="HP545" s="23"/>
      <c r="HQ545" s="20"/>
      <c r="HR545" s="23"/>
      <c r="HS545" s="20"/>
      <c r="HT545" s="23"/>
      <c r="HU545" s="20"/>
      <c r="HV545" s="23"/>
      <c r="HW545" s="20"/>
    </row>
    <row r="546" spans="1:231" s="32" customFormat="1">
      <c r="E546" s="20"/>
      <c r="F546" s="20"/>
      <c r="G546" s="20"/>
      <c r="H546" s="20"/>
      <c r="I546" s="23"/>
    </row>
    <row r="547" spans="1:231" ht="16.5" customHeight="1">
      <c r="A547" s="1"/>
      <c r="E547" s="32"/>
      <c r="F547" s="32"/>
      <c r="G547" s="32"/>
      <c r="H547" s="32"/>
      <c r="I547" s="32"/>
    </row>
    <row r="548" spans="1:231" ht="16.5" customHeight="1">
      <c r="A548" s="1"/>
    </row>
    <row r="549" spans="1:231" ht="16.5" customHeight="1">
      <c r="A549" s="1"/>
    </row>
    <row r="550" spans="1:231" ht="16.5" customHeight="1">
      <c r="A550" s="1"/>
    </row>
    <row r="551" spans="1:231" ht="16.5" customHeight="1">
      <c r="A551" s="1"/>
    </row>
    <row r="552" spans="1:231" ht="16.5" customHeight="1">
      <c r="A552" s="1"/>
    </row>
    <row r="553" spans="1:231" ht="16.5" customHeight="1">
      <c r="A553" s="1"/>
    </row>
    <row r="554" spans="1:231" ht="16.5" customHeight="1">
      <c r="A554" s="1"/>
    </row>
    <row r="555" spans="1:231" s="32" customFormat="1">
      <c r="E555" s="1"/>
      <c r="F555" s="1"/>
      <c r="G555" s="1"/>
      <c r="H555" s="1"/>
      <c r="I555" s="1"/>
    </row>
    <row r="556" spans="1:231">
      <c r="A556" s="20"/>
      <c r="B556" s="23"/>
      <c r="C556" s="20"/>
      <c r="D556" s="23"/>
      <c r="E556" s="32"/>
      <c r="F556" s="32"/>
      <c r="G556" s="32"/>
      <c r="H556" s="32"/>
      <c r="I556" s="32"/>
      <c r="J556" s="20"/>
      <c r="K556" s="20"/>
      <c r="L556" s="23"/>
      <c r="M556" s="20"/>
      <c r="N556" s="23"/>
      <c r="O556" s="20"/>
      <c r="P556" s="23"/>
      <c r="Q556" s="20"/>
      <c r="R556" s="23"/>
      <c r="S556" s="20"/>
      <c r="T556" s="23"/>
      <c r="U556" s="20"/>
      <c r="V556" s="23"/>
      <c r="W556" s="20"/>
      <c r="X556" s="23"/>
      <c r="Y556" s="20"/>
      <c r="Z556" s="23"/>
      <c r="AA556" s="20"/>
      <c r="AB556" s="23"/>
      <c r="AC556" s="20"/>
      <c r="AD556" s="23"/>
      <c r="AE556" s="20"/>
      <c r="AF556" s="23"/>
      <c r="AG556" s="20"/>
      <c r="AH556" s="23"/>
      <c r="AI556" s="20"/>
      <c r="AJ556" s="23"/>
      <c r="AK556" s="20"/>
      <c r="AL556" s="23"/>
      <c r="AM556" s="20"/>
      <c r="AN556" s="23"/>
      <c r="AO556" s="20"/>
      <c r="AP556" s="23"/>
      <c r="AQ556" s="20"/>
      <c r="AR556" s="23"/>
      <c r="AS556" s="20"/>
      <c r="AT556" s="23"/>
      <c r="AU556" s="20"/>
      <c r="AV556" s="23"/>
      <c r="AW556" s="20"/>
      <c r="AX556" s="23"/>
      <c r="AY556" s="20"/>
      <c r="AZ556" s="23"/>
      <c r="BA556" s="20"/>
      <c r="BB556" s="23"/>
      <c r="BC556" s="20"/>
      <c r="BD556" s="23"/>
      <c r="BE556" s="20"/>
      <c r="BF556" s="23"/>
      <c r="BG556" s="20"/>
      <c r="BH556" s="23"/>
      <c r="BI556" s="20"/>
      <c r="BJ556" s="23"/>
      <c r="BK556" s="20"/>
      <c r="BL556" s="23"/>
      <c r="BM556" s="20"/>
      <c r="BN556" s="23"/>
      <c r="BO556" s="20"/>
      <c r="BP556" s="23"/>
      <c r="BQ556" s="20"/>
      <c r="BR556" s="23"/>
      <c r="BS556" s="20"/>
      <c r="BT556" s="23"/>
      <c r="BU556" s="20"/>
      <c r="BV556" s="23"/>
      <c r="BW556" s="20"/>
      <c r="BX556" s="23"/>
      <c r="BY556" s="20"/>
      <c r="BZ556" s="23"/>
      <c r="CA556" s="20"/>
      <c r="CB556" s="23"/>
      <c r="CC556" s="20"/>
      <c r="CD556" s="23"/>
      <c r="CE556" s="20"/>
      <c r="CF556" s="23"/>
      <c r="CG556" s="20"/>
      <c r="CH556" s="23"/>
      <c r="CI556" s="20"/>
      <c r="CJ556" s="23"/>
      <c r="CK556" s="20"/>
      <c r="CL556" s="23"/>
      <c r="CM556" s="20"/>
      <c r="CN556" s="23"/>
      <c r="CO556" s="20"/>
      <c r="CP556" s="23"/>
      <c r="CQ556" s="20"/>
      <c r="CR556" s="23"/>
      <c r="CS556" s="20"/>
      <c r="CT556" s="23"/>
      <c r="CU556" s="20"/>
      <c r="CV556" s="23"/>
      <c r="CW556" s="20"/>
      <c r="CX556" s="23"/>
      <c r="CY556" s="20"/>
      <c r="CZ556" s="23"/>
      <c r="DA556" s="20"/>
      <c r="DB556" s="23"/>
      <c r="DC556" s="20"/>
      <c r="DD556" s="23"/>
      <c r="DE556" s="20"/>
      <c r="DF556" s="23"/>
      <c r="DG556" s="20"/>
      <c r="DH556" s="23"/>
      <c r="DI556" s="20"/>
      <c r="DJ556" s="23"/>
      <c r="DK556" s="20"/>
      <c r="DL556" s="23"/>
      <c r="DM556" s="20"/>
      <c r="DN556" s="23"/>
      <c r="DO556" s="20"/>
      <c r="DP556" s="23"/>
      <c r="DQ556" s="20"/>
      <c r="DR556" s="23"/>
      <c r="DS556" s="20"/>
      <c r="DT556" s="23"/>
      <c r="DU556" s="20"/>
      <c r="DV556" s="23"/>
      <c r="DW556" s="20"/>
      <c r="DX556" s="23"/>
      <c r="DY556" s="20"/>
      <c r="DZ556" s="23"/>
      <c r="EA556" s="20"/>
      <c r="EB556" s="23"/>
      <c r="EC556" s="20"/>
      <c r="ED556" s="23"/>
      <c r="EE556" s="20"/>
      <c r="EF556" s="23"/>
      <c r="EG556" s="20"/>
      <c r="EH556" s="23"/>
      <c r="EI556" s="20"/>
      <c r="EJ556" s="23"/>
      <c r="EK556" s="20"/>
      <c r="EL556" s="23"/>
      <c r="EM556" s="20"/>
      <c r="EN556" s="23"/>
      <c r="EO556" s="20"/>
      <c r="EP556" s="23"/>
      <c r="EQ556" s="20"/>
      <c r="ER556" s="23"/>
      <c r="ES556" s="20"/>
      <c r="ET556" s="23"/>
      <c r="EU556" s="20"/>
      <c r="EV556" s="23"/>
      <c r="EW556" s="20"/>
      <c r="EX556" s="23"/>
      <c r="EY556" s="20"/>
      <c r="EZ556" s="23"/>
      <c r="FA556" s="20"/>
      <c r="FB556" s="23"/>
      <c r="FC556" s="20"/>
      <c r="FD556" s="23"/>
      <c r="FE556" s="20"/>
      <c r="FF556" s="23"/>
      <c r="FG556" s="20"/>
      <c r="FH556" s="23"/>
      <c r="FI556" s="20"/>
      <c r="FJ556" s="23"/>
      <c r="FK556" s="20"/>
      <c r="FL556" s="23"/>
      <c r="FM556" s="20"/>
      <c r="FN556" s="23"/>
      <c r="FO556" s="20"/>
      <c r="FP556" s="23"/>
      <c r="FQ556" s="20"/>
      <c r="FR556" s="23"/>
      <c r="FS556" s="20"/>
      <c r="FT556" s="23"/>
      <c r="FU556" s="20"/>
      <c r="FV556" s="23"/>
      <c r="FW556" s="20"/>
      <c r="FX556" s="23"/>
      <c r="FY556" s="20"/>
      <c r="FZ556" s="23"/>
      <c r="GA556" s="20"/>
      <c r="GB556" s="23"/>
      <c r="GC556" s="20"/>
      <c r="GD556" s="23"/>
      <c r="GE556" s="20"/>
      <c r="GF556" s="23"/>
      <c r="GG556" s="20"/>
      <c r="GH556" s="23"/>
      <c r="GI556" s="20"/>
      <c r="GJ556" s="23"/>
      <c r="GK556" s="20"/>
      <c r="GL556" s="23"/>
      <c r="GM556" s="20"/>
      <c r="GN556" s="23"/>
      <c r="GO556" s="20"/>
      <c r="GP556" s="23"/>
      <c r="GQ556" s="20"/>
      <c r="GR556" s="23"/>
      <c r="GS556" s="20"/>
      <c r="GT556" s="23"/>
      <c r="GU556" s="20"/>
      <c r="GV556" s="23"/>
      <c r="GW556" s="20"/>
      <c r="GX556" s="23"/>
      <c r="GY556" s="20"/>
      <c r="GZ556" s="23"/>
      <c r="HA556" s="20"/>
      <c r="HB556" s="23"/>
      <c r="HC556" s="20"/>
      <c r="HD556" s="23"/>
      <c r="HE556" s="20"/>
      <c r="HF556" s="23"/>
      <c r="HG556" s="20"/>
      <c r="HH556" s="23"/>
      <c r="HI556" s="20"/>
      <c r="HJ556" s="23"/>
      <c r="HK556" s="20"/>
      <c r="HL556" s="23"/>
      <c r="HM556" s="20"/>
      <c r="HN556" s="23"/>
      <c r="HO556" s="20"/>
      <c r="HP556" s="23"/>
      <c r="HQ556" s="20"/>
      <c r="HR556" s="23"/>
      <c r="HS556" s="20"/>
      <c r="HT556" s="23"/>
      <c r="HU556" s="20"/>
      <c r="HV556" s="23"/>
      <c r="HW556" s="20"/>
    </row>
    <row r="557" spans="1:231" ht="39" customHeight="1">
      <c r="A557" s="20"/>
      <c r="B557" s="23"/>
      <c r="C557" s="20"/>
      <c r="D557" s="23"/>
      <c r="E557" s="20"/>
      <c r="F557" s="20"/>
      <c r="G557" s="20"/>
      <c r="H557" s="20"/>
      <c r="I557" s="23"/>
      <c r="J557" s="20"/>
      <c r="K557" s="20"/>
      <c r="L557" s="23"/>
      <c r="M557" s="20"/>
      <c r="N557" s="23"/>
      <c r="O557" s="20"/>
      <c r="P557" s="23"/>
      <c r="Q557" s="20"/>
      <c r="R557" s="23"/>
      <c r="S557" s="20"/>
      <c r="T557" s="23"/>
      <c r="U557" s="20"/>
      <c r="V557" s="23"/>
      <c r="W557" s="20"/>
      <c r="X557" s="23"/>
      <c r="Y557" s="20"/>
      <c r="Z557" s="23"/>
      <c r="AA557" s="20"/>
      <c r="AB557" s="23"/>
      <c r="AC557" s="20"/>
      <c r="AD557" s="23"/>
      <c r="AE557" s="20"/>
      <c r="AF557" s="23"/>
      <c r="AG557" s="20"/>
      <c r="AH557" s="23"/>
      <c r="AI557" s="20"/>
      <c r="AJ557" s="23"/>
      <c r="AK557" s="20"/>
      <c r="AL557" s="23"/>
      <c r="AM557" s="20"/>
      <c r="AN557" s="23"/>
      <c r="AO557" s="20"/>
      <c r="AP557" s="23"/>
      <c r="AQ557" s="20"/>
      <c r="AR557" s="23"/>
      <c r="AS557" s="20"/>
      <c r="AT557" s="23"/>
      <c r="AU557" s="20"/>
      <c r="AV557" s="23"/>
      <c r="AW557" s="20"/>
      <c r="AX557" s="23"/>
      <c r="AY557" s="20"/>
      <c r="AZ557" s="23"/>
      <c r="BA557" s="20"/>
      <c r="BB557" s="23"/>
      <c r="BC557" s="20"/>
      <c r="BD557" s="23"/>
      <c r="BE557" s="20"/>
      <c r="BF557" s="23"/>
      <c r="BG557" s="20"/>
      <c r="BH557" s="23"/>
      <c r="BI557" s="20"/>
      <c r="BJ557" s="23"/>
      <c r="BK557" s="20"/>
      <c r="BL557" s="23"/>
      <c r="BM557" s="20"/>
      <c r="BN557" s="23"/>
      <c r="BO557" s="20"/>
      <c r="BP557" s="23"/>
      <c r="BQ557" s="20"/>
      <c r="BR557" s="23"/>
      <c r="BS557" s="20"/>
      <c r="BT557" s="23"/>
      <c r="BU557" s="20"/>
      <c r="BV557" s="23"/>
      <c r="BW557" s="20"/>
      <c r="BX557" s="23"/>
      <c r="BY557" s="20"/>
      <c r="BZ557" s="23"/>
      <c r="CA557" s="20"/>
      <c r="CB557" s="23"/>
      <c r="CC557" s="20"/>
      <c r="CD557" s="23"/>
      <c r="CE557" s="20"/>
      <c r="CF557" s="23"/>
      <c r="CG557" s="20"/>
      <c r="CH557" s="23"/>
      <c r="CI557" s="20"/>
      <c r="CJ557" s="23"/>
      <c r="CK557" s="20"/>
      <c r="CL557" s="23"/>
      <c r="CM557" s="20"/>
      <c r="CN557" s="23"/>
      <c r="CO557" s="20"/>
      <c r="CP557" s="23"/>
      <c r="CQ557" s="20"/>
      <c r="CR557" s="23"/>
      <c r="CS557" s="20"/>
      <c r="CT557" s="23"/>
      <c r="CU557" s="20"/>
      <c r="CV557" s="23"/>
      <c r="CW557" s="20"/>
      <c r="CX557" s="23"/>
      <c r="CY557" s="20"/>
      <c r="CZ557" s="23"/>
      <c r="DA557" s="20"/>
      <c r="DB557" s="23"/>
      <c r="DC557" s="20"/>
      <c r="DD557" s="23"/>
      <c r="DE557" s="20"/>
      <c r="DF557" s="23"/>
      <c r="DG557" s="20"/>
      <c r="DH557" s="23"/>
      <c r="DI557" s="20"/>
      <c r="DJ557" s="23"/>
      <c r="DK557" s="20"/>
      <c r="DL557" s="23"/>
      <c r="DM557" s="20"/>
      <c r="DN557" s="23"/>
      <c r="DO557" s="20"/>
      <c r="DP557" s="23"/>
      <c r="DQ557" s="20"/>
      <c r="DR557" s="23"/>
      <c r="DS557" s="20"/>
      <c r="DT557" s="23"/>
      <c r="DU557" s="20"/>
      <c r="DV557" s="23"/>
      <c r="DW557" s="20"/>
      <c r="DX557" s="23"/>
      <c r="DY557" s="20"/>
      <c r="DZ557" s="23"/>
      <c r="EA557" s="20"/>
      <c r="EB557" s="23"/>
      <c r="EC557" s="20"/>
      <c r="ED557" s="23"/>
      <c r="EE557" s="20"/>
      <c r="EF557" s="23"/>
      <c r="EG557" s="20"/>
      <c r="EH557" s="23"/>
      <c r="EI557" s="20"/>
      <c r="EJ557" s="23"/>
      <c r="EK557" s="20"/>
      <c r="EL557" s="23"/>
      <c r="EM557" s="20"/>
      <c r="EN557" s="23"/>
      <c r="EO557" s="20"/>
      <c r="EP557" s="23"/>
      <c r="EQ557" s="20"/>
      <c r="ER557" s="23"/>
      <c r="ES557" s="20"/>
      <c r="ET557" s="23"/>
      <c r="EU557" s="20"/>
      <c r="EV557" s="23"/>
      <c r="EW557" s="20"/>
      <c r="EX557" s="23"/>
      <c r="EY557" s="20"/>
      <c r="EZ557" s="23"/>
      <c r="FA557" s="20"/>
      <c r="FB557" s="23"/>
      <c r="FC557" s="20"/>
      <c r="FD557" s="23"/>
      <c r="FE557" s="20"/>
      <c r="FF557" s="23"/>
      <c r="FG557" s="20"/>
      <c r="FH557" s="23"/>
      <c r="FI557" s="20"/>
      <c r="FJ557" s="23"/>
      <c r="FK557" s="20"/>
      <c r="FL557" s="23"/>
      <c r="FM557" s="20"/>
      <c r="FN557" s="23"/>
      <c r="FO557" s="20"/>
      <c r="FP557" s="23"/>
      <c r="FQ557" s="20"/>
      <c r="FR557" s="23"/>
      <c r="FS557" s="20"/>
      <c r="FT557" s="23"/>
      <c r="FU557" s="20"/>
      <c r="FV557" s="23"/>
      <c r="FW557" s="20"/>
      <c r="FX557" s="23"/>
      <c r="FY557" s="20"/>
      <c r="FZ557" s="23"/>
      <c r="GA557" s="20"/>
      <c r="GB557" s="23"/>
      <c r="GC557" s="20"/>
      <c r="GD557" s="23"/>
      <c r="GE557" s="20"/>
      <c r="GF557" s="23"/>
      <c r="GG557" s="20"/>
      <c r="GH557" s="23"/>
      <c r="GI557" s="20"/>
      <c r="GJ557" s="23"/>
      <c r="GK557" s="20"/>
      <c r="GL557" s="23"/>
      <c r="GM557" s="20"/>
      <c r="GN557" s="23"/>
      <c r="GO557" s="20"/>
      <c r="GP557" s="23"/>
      <c r="GQ557" s="20"/>
      <c r="GR557" s="23"/>
      <c r="GS557" s="20"/>
      <c r="GT557" s="23"/>
      <c r="GU557" s="20"/>
      <c r="GV557" s="23"/>
      <c r="GW557" s="20"/>
      <c r="GX557" s="23"/>
      <c r="GY557" s="20"/>
      <c r="GZ557" s="23"/>
      <c r="HA557" s="20"/>
      <c r="HB557" s="23"/>
      <c r="HC557" s="20"/>
      <c r="HD557" s="23"/>
      <c r="HE557" s="20"/>
      <c r="HF557" s="23"/>
      <c r="HG557" s="20"/>
      <c r="HH557" s="23"/>
      <c r="HI557" s="20"/>
      <c r="HJ557" s="23"/>
      <c r="HK557" s="20"/>
      <c r="HL557" s="23"/>
      <c r="HM557" s="20"/>
      <c r="HN557" s="23"/>
      <c r="HO557" s="20"/>
      <c r="HP557" s="23"/>
      <c r="HQ557" s="20"/>
      <c r="HR557" s="23"/>
      <c r="HS557" s="20"/>
      <c r="HT557" s="23"/>
      <c r="HU557" s="20"/>
      <c r="HV557" s="23"/>
      <c r="HW557" s="20"/>
    </row>
    <row r="558" spans="1:231">
      <c r="A558" s="1"/>
      <c r="E558" s="20"/>
      <c r="F558" s="20"/>
      <c r="G558" s="20"/>
      <c r="H558" s="20"/>
      <c r="I558" s="23"/>
    </row>
  </sheetData>
  <mergeCells count="11">
    <mergeCell ref="C12:H12"/>
    <mergeCell ref="C13:H13"/>
    <mergeCell ref="F15:H15"/>
    <mergeCell ref="C1:J1"/>
    <mergeCell ref="C2:J2"/>
    <mergeCell ref="C7:I7"/>
    <mergeCell ref="C9:H9"/>
    <mergeCell ref="C10:H10"/>
    <mergeCell ref="C11:H11"/>
    <mergeCell ref="C5:I5"/>
    <mergeCell ref="C15:E15"/>
  </mergeCells>
  <pageMargins left="0.70866141732283472" right="0.70866141732283472" top="0.74803149606299213" bottom="0.74803149606299213" header="0.31496062992125984" footer="0.31496062992125984"/>
  <pageSetup scale="65" orientation="landscape"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E12"/>
  <sheetViews>
    <sheetView topLeftCell="A4" workbookViewId="0">
      <selection activeCell="D18" sqref="D18"/>
    </sheetView>
  </sheetViews>
  <sheetFormatPr baseColWidth="10" defaultColWidth="11.44140625" defaultRowHeight="13.2"/>
  <cols>
    <col min="1" max="1" width="2.44140625" style="64" customWidth="1"/>
    <col min="2" max="2" width="3" style="64" bestFit="1" customWidth="1"/>
    <col min="3" max="3" width="13.77734375" style="64" bestFit="1" customWidth="1"/>
    <col min="4" max="4" width="45.44140625" style="64" customWidth="1"/>
    <col min="5" max="5" width="5.44140625" style="64" bestFit="1" customWidth="1"/>
    <col min="6" max="16384" width="11.44140625" style="64"/>
  </cols>
  <sheetData>
    <row r="2" spans="2:5" s="63" customFormat="1" ht="13.8" thickBot="1">
      <c r="B2" s="58" t="e">
        <f>+#REF!</f>
        <v>#REF!</v>
      </c>
    </row>
    <row r="3" spans="2:5" ht="27" customHeight="1" thickBot="1">
      <c r="B3" s="59" t="e">
        <f>+#REF!</f>
        <v>#REF!</v>
      </c>
      <c r="C3" s="60" t="s">
        <v>19</v>
      </c>
      <c r="D3" s="298" t="e">
        <f>+#REF!</f>
        <v>#REF!</v>
      </c>
      <c r="E3" s="299"/>
    </row>
    <row r="4" spans="2:5" ht="13.8" thickBot="1">
      <c r="B4" s="300" t="s">
        <v>24</v>
      </c>
      <c r="C4" s="301"/>
      <c r="D4" s="65" t="e">
        <f>+#REF!</f>
        <v>#REF!</v>
      </c>
      <c r="E4" s="35" t="e">
        <f>+#REF!</f>
        <v>#REF!</v>
      </c>
    </row>
    <row r="5" spans="2:5" ht="13.8" thickBot="1">
      <c r="B5" s="303" t="s">
        <v>27</v>
      </c>
      <c r="C5" s="304"/>
      <c r="D5" s="74" t="e">
        <f>+#REF!</f>
        <v>#REF!</v>
      </c>
      <c r="E5" s="35" t="e">
        <f>+#REF!</f>
        <v>#REF!</v>
      </c>
    </row>
    <row r="6" spans="2:5" ht="13.8" thickBot="1">
      <c r="B6" s="303" t="s">
        <v>37</v>
      </c>
      <c r="C6" s="304"/>
      <c r="D6" s="74" t="e">
        <f>+#REF!</f>
        <v>#REF!</v>
      </c>
      <c r="E6" s="35" t="e">
        <f>+#REF!</f>
        <v>#REF!</v>
      </c>
    </row>
    <row r="7" spans="2:5" s="67" customFormat="1">
      <c r="B7" s="302"/>
      <c r="C7" s="302"/>
      <c r="D7" s="66"/>
      <c r="E7" s="62"/>
    </row>
    <row r="8" spans="2:5" s="63" customFormat="1">
      <c r="B8" s="58" t="e">
        <f>+#REF!</f>
        <v>#REF!</v>
      </c>
    </row>
    <row r="9" spans="2:5">
      <c r="C9" s="61"/>
      <c r="D9" s="68"/>
    </row>
    <row r="10" spans="2:5">
      <c r="D10" s="69"/>
    </row>
    <row r="11" spans="2:5">
      <c r="D11" s="69"/>
    </row>
    <row r="12" spans="2:5">
      <c r="D12" s="69"/>
    </row>
  </sheetData>
  <mergeCells count="5">
    <mergeCell ref="D3:E3"/>
    <mergeCell ref="B4:C4"/>
    <mergeCell ref="B7:C7"/>
    <mergeCell ref="B5:C5"/>
    <mergeCell ref="B6:C6"/>
  </mergeCells>
  <conditionalFormatting sqref="E4">
    <cfRule type="cellIs" dxfId="31" priority="105" operator="lessThan">
      <formula>4</formula>
    </cfRule>
    <cfRule type="cellIs" dxfId="30" priority="106" operator="equal">
      <formula>4</formula>
    </cfRule>
    <cfRule type="cellIs" dxfId="29" priority="107" operator="greaterThan">
      <formula>6</formula>
    </cfRule>
    <cfRule type="cellIs" dxfId="28" priority="108" operator="between">
      <formula>"4.01"</formula>
      <formula>"6"</formula>
    </cfRule>
  </conditionalFormatting>
  <conditionalFormatting sqref="E5">
    <cfRule type="cellIs" dxfId="27" priority="91" operator="lessThan">
      <formula>3</formula>
    </cfRule>
    <cfRule type="cellIs" dxfId="26" priority="92" operator="between">
      <formula>3</formula>
      <formula>4</formula>
    </cfRule>
    <cfRule type="cellIs" dxfId="25" priority="93" operator="greaterThan">
      <formula>4</formula>
    </cfRule>
    <cfRule type="cellIs" dxfId="24" priority="94" operator="equal">
      <formula>8</formula>
    </cfRule>
    <cfRule type="cellIs" dxfId="23" priority="95" operator="greaterThan">
      <formula>8</formula>
    </cfRule>
    <cfRule type="cellIs" dxfId="22" priority="96" operator="between">
      <formula>"5.01"</formula>
      <formula>"9.99"</formula>
    </cfRule>
    <cfRule type="cellIs" dxfId="21" priority="97" operator="lessThan">
      <formula>5</formula>
    </cfRule>
    <cfRule type="cellIs" dxfId="20" priority="98" operator="between">
      <formula>5</formula>
      <formula>10</formula>
    </cfRule>
    <cfRule type="cellIs" dxfId="19" priority="99" operator="lessThan">
      <formula>10</formula>
    </cfRule>
    <cfRule type="cellIs" dxfId="18" priority="100" operator="greaterThan">
      <formula>10</formula>
    </cfRule>
    <cfRule type="cellIs" dxfId="17" priority="101" operator="lessThan">
      <formula>5</formula>
    </cfRule>
    <cfRule type="cellIs" dxfId="16" priority="102" operator="greaterThan">
      <formula>5</formula>
    </cfRule>
    <cfRule type="cellIs" dxfId="15" priority="103" stopIfTrue="1" operator="greaterThan">
      <formula>7</formula>
    </cfRule>
    <cfRule type="cellIs" dxfId="14" priority="104" stopIfTrue="1" operator="lessThan">
      <formula>7</formula>
    </cfRule>
  </conditionalFormatting>
  <conditionalFormatting sqref="E6">
    <cfRule type="cellIs" dxfId="13" priority="51" operator="lessThan">
      <formula>3</formula>
    </cfRule>
    <cfRule type="cellIs" dxfId="12" priority="52" operator="between">
      <formula>3</formula>
      <formula>4</formula>
    </cfRule>
    <cfRule type="cellIs" dxfId="11" priority="53" operator="greaterThan">
      <formula>4</formula>
    </cfRule>
    <cfRule type="cellIs" dxfId="10" priority="54" operator="equal">
      <formula>8</formula>
    </cfRule>
    <cfRule type="cellIs" dxfId="9" priority="55" operator="greaterThan">
      <formula>8</formula>
    </cfRule>
    <cfRule type="cellIs" dxfId="8" priority="56" operator="between">
      <formula>"5.01"</formula>
      <formula>"9.99"</formula>
    </cfRule>
    <cfRule type="cellIs" dxfId="7" priority="57" operator="lessThan">
      <formula>5</formula>
    </cfRule>
    <cfRule type="cellIs" dxfId="6" priority="58" operator="between">
      <formula>5</formula>
      <formula>10</formula>
    </cfRule>
    <cfRule type="cellIs" dxfId="5" priority="59" operator="lessThan">
      <formula>10</formula>
    </cfRule>
    <cfRule type="cellIs" dxfId="4" priority="60" operator="greaterThan">
      <formula>10</formula>
    </cfRule>
    <cfRule type="cellIs" dxfId="3" priority="61" operator="lessThan">
      <formula>5</formula>
    </cfRule>
    <cfRule type="cellIs" dxfId="2" priority="62" operator="greaterThan">
      <formula>5</formula>
    </cfRule>
    <cfRule type="cellIs" dxfId="1" priority="63" stopIfTrue="1" operator="greaterThan">
      <formula>7</formula>
    </cfRule>
    <cfRule type="cellIs" dxfId="0" priority="64" stopIfTrue="1" operator="lessThan">
      <formula>7</formula>
    </cfRule>
  </conditionalFormatting>
  <printOptions horizontalCentered="1" verticalCentered="1"/>
  <pageMargins left="0.70866141732283472" right="0.70866141732283472" top="0.74803149606299213" bottom="0.74803149606299213" header="0.31496062992125984" footer="0.31496062992125984"/>
  <pageSetup orientation="portrait"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3" sqref="B3"/>
    </sheetView>
  </sheetViews>
  <sheetFormatPr baseColWidth="10" defaultRowHeight="13.2"/>
  <sheetData>
    <row r="1" spans="1:2">
      <c r="A1" s="103" t="s">
        <v>99</v>
      </c>
      <c r="B1" s="103" t="s">
        <v>102</v>
      </c>
    </row>
    <row r="2" spans="1:2">
      <c r="A2" s="103" t="s">
        <v>98</v>
      </c>
      <c r="B2" s="103" t="s">
        <v>103</v>
      </c>
    </row>
    <row r="3" spans="1:2">
      <c r="A3" s="103" t="s">
        <v>100</v>
      </c>
    </row>
  </sheetData>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Histórico SMML</vt:lpstr>
      <vt:lpstr>Evaluación Propuesta CM</vt:lpstr>
      <vt:lpstr>Hoja1</vt:lpstr>
      <vt:lpstr>02A. Exp. ESPECÍFICA PLURAL</vt:lpstr>
      <vt:lpstr>Equipo</vt:lpstr>
      <vt:lpstr>Hoja3</vt:lpstr>
      <vt:lpstr>'02A. Exp. ESPECÍFICA PLURAL'!Área_de_impresión</vt:lpstr>
      <vt:lpstr>Equipo!Área_de_impresión</vt:lpstr>
      <vt:lpstr>'Evaluación Propuesta CM'!Área_de_impresión</vt:lpstr>
    </vt:vector>
  </TitlesOfParts>
  <Company>CONSEJO SUPERIOR DE LA JUDICATURA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EXP. ESPECIFICA PLURAL LP</dc:title>
  <dc:creator>Daniel Merchán C.</dc:creator>
  <cp:lastModifiedBy>Carolina Lozano Duarte</cp:lastModifiedBy>
  <cp:lastPrinted>2021-03-29T15:31:20Z</cp:lastPrinted>
  <dcterms:created xsi:type="dcterms:W3CDTF">2013-04-18T14:15:49Z</dcterms:created>
  <dcterms:modified xsi:type="dcterms:W3CDTF">2022-03-29T18:49:43Z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jpinerop@deaj.ramajudicial.gov.co</vt:lpwstr>
  </property>
  <property fmtid="{D5CDD505-2E9C-101B-9397-08002B2CF9AE}" pid="5" name="MSIP_Label_08d7dd68-c1dd-44d2-ba6c-4773849eac9b_SetDate">
    <vt:lpwstr>2019-11-14T20:39:28.2957891Z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