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YDY SERRATO\Documents\"/>
    </mc:Choice>
  </mc:AlternateContent>
  <xr:revisionPtr revIDLastSave="0" documentId="8_{9C13E3B2-2A05-4B07-A81E-FBA694D9EC4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UENTA DE COBRO JEYDY SERRATO" sheetId="1" r:id="rId1"/>
    <sheet name="Hoja1" sheetId="5" state="hidden" r:id="rId2"/>
    <sheet name="MAESTROS" sheetId="6" state="hidden" r:id="rId3"/>
  </sheets>
  <functionGroups builtInGroupCount="19"/>
  <externalReferences>
    <externalReference r:id="rId4"/>
  </externalReferences>
  <definedNames>
    <definedName name="_xlnm._FilterDatabase" localSheetId="0" hidden="1">'CUENTA DE COBRO JEYDY SERRATO'!$E$99:$O$110</definedName>
    <definedName name="AMBU001">'CUENTA DE COBRO JEYDY SERRATO'!$H$21</definedName>
    <definedName name="AMBU002">'CUENTA DE COBRO JEYDY SERRATO'!$H$22</definedName>
    <definedName name="AMBU003">'CUENTA DE COBRO JEYDY SERRATO'!$H$23</definedName>
    <definedName name="AÑOCTO">'CUENTA DE COBRO JEYDY SERRATO'!$J$14</definedName>
    <definedName name="AÑOPAGO">'CUENTA DE COBRO JEYDY SERRATO'!$F$119</definedName>
    <definedName name="AÑOPERAPO">'CUENTA DE COBRO JEYDY SERRATO'!$B$119</definedName>
    <definedName name="AÑOS">MAESTROS!$D$2:$D$7</definedName>
    <definedName name="APH">'CUENTA DE COBRO JEYDY SERRATO'!$B$48</definedName>
    <definedName name="APOMINARL">'CUENTA DE COBRO JEYDY SERRATO'!$L$124</definedName>
    <definedName name="APOMINPEN">'CUENTA DE COBRO JEYDY SERRATO'!$L$122</definedName>
    <definedName name="APOMINSAL">'CUENTA DE COBRO JEYDY SERRATO'!$L$123</definedName>
    <definedName name="APORTEARL">'CUENTA DE COBRO JEYDY SERRATO'!$M$124</definedName>
    <definedName name="APORTEPEN">'CUENTA DE COBRO JEYDY SERRATO'!$M$122</definedName>
    <definedName name="APORTESAL">'CUENTA DE COBRO JEYDY SERRATO'!$M$123</definedName>
    <definedName name="APOYOSUP1">'CUENTA DE COBRO JEYDY SERRATO'!$K$129</definedName>
    <definedName name="APOYOSUP2">#REF!</definedName>
    <definedName name="ARL">MAESTROS!$E$14</definedName>
    <definedName name="CAPH001">'CUENTA DE COBRO JEYDY SERRATO'!$H$49</definedName>
    <definedName name="CAPH002">'CUENTA DE COBRO JEYDY SERRATO'!$H$51</definedName>
    <definedName name="CargoApoyo1">#REF!</definedName>
    <definedName name="CargoApoyo2">#REF!</definedName>
    <definedName name="CargoApoyo3">#REF!</definedName>
    <definedName name="CargoApoyo4">#REF!</definedName>
    <definedName name="CargoProfe1">#REF!</definedName>
    <definedName name="CargoSuper1">'CUENTA DE COBRO JEYDY SERRATO'!$L$9</definedName>
    <definedName name="CargoSuper2">#REF!</definedName>
    <definedName name="CargoSuper3">#REF!</definedName>
    <definedName name="CargoSuper4">#REF!</definedName>
    <definedName name="CATORCE">#REF!</definedName>
    <definedName name="CCO">#REF!</definedName>
    <definedName name="cedula">'CUENTA DE COBRO JEYDY SERRATO'!$L$7</definedName>
    <definedName name="CENCOS">#REF!</definedName>
    <definedName name="CENTROSCCO">'CUENTA DE COBRO JEYDY SERRATO'!$N$20:$N$73</definedName>
    <definedName name="CINCO">#REF!</definedName>
    <definedName name="COMP001">'CUENTA DE COBRO JEYDY SERRATO'!$H$45</definedName>
    <definedName name="COMP002">'CUENTA DE COBRO JEYDY SERRATO'!$H$46</definedName>
    <definedName name="COMP003">'CUENTA DE COBRO JEYDY SERRATO'!$H$47</definedName>
    <definedName name="CUATRO">#REF!</definedName>
    <definedName name="DIAPAGO">'CUENTA DE COBRO JEYDY SERRATO'!$H$119</definedName>
    <definedName name="DIAS">MAESTROS!$L$2:$L$32</definedName>
    <definedName name="DIEZ">#REF!</definedName>
    <definedName name="DIRAMB">'CUENTA DE COBRO JEYDY SERRATO'!$B$20</definedName>
    <definedName name="DIRCOMP">'CUENTA DE COBRO JEYDY SERRATO'!$B$44</definedName>
    <definedName name="DIRECCIONES">#REF!</definedName>
    <definedName name="DIRHOSP">'CUENTA DE COBRO JEYDY SERRATO'!$B$28</definedName>
    <definedName name="DIRURG">'CUENTA DE COBRO JEYDY SERRATO'!$B$24</definedName>
    <definedName name="DIRUSS">#REF!</definedName>
    <definedName name="DOCE">#REF!</definedName>
    <definedName name="DOS">#REF!</definedName>
    <definedName name="ENTBANC">'CUENTA DE COBRO JEYDY SERRATO'!$F$127</definedName>
    <definedName name="FIN">MAESTROS!$F$9</definedName>
    <definedName name="FINPORC">MAESTROS!$K$101</definedName>
    <definedName name="Google_Sheet_Link_1278611732" hidden="1">mCOMP</definedName>
    <definedName name="Google_Sheet_Link_1996178424" hidden="1">mUCIP</definedName>
    <definedName name="Google_Sheet_Link_212481294" hidden="1">mAMBU</definedName>
    <definedName name="Google_Sheet_Link_285507644" hidden="1">mURGE</definedName>
    <definedName name="Google_Sheet_Link_377908302" hidden="1">mUCIA</definedName>
    <definedName name="Google_Sheet_Link_676015260" hidden="1">mUCIN</definedName>
    <definedName name="Google_Sheet_Link_901175317" hidden="1">mHOSP</definedName>
    <definedName name="HONO">'CUENTA DE COBRO JEYDY SERRATO'!$B$69</definedName>
    <definedName name="HONO001">'CUENTA DE COBRO JEYDY SERRATO'!$H$70</definedName>
    <definedName name="HONO002">'CUENTA DE COBRO JEYDY SERRATO'!$H$71</definedName>
    <definedName name="HONO003">'CUENTA DE COBRO JEYDY SERRATO'!$H$72</definedName>
    <definedName name="HOSP001">'CUENTA DE COBRO JEYDY SERRATO'!$H$29</definedName>
    <definedName name="HOSP002">'CUENTA DE COBRO JEYDY SERRATO'!$H$30</definedName>
    <definedName name="HOSP003">'CUENTA DE COBRO JEYDY SERRATO'!$H$31</definedName>
    <definedName name="IDBCO">[1]!TBBANCOS[ENTIDAD]</definedName>
    <definedName name="IDMES">MAESTROS!$A$2:$A$13</definedName>
    <definedName name="IDRIESGO">MAESTROS!$H$2:$H$6</definedName>
    <definedName name="INICIO">MAESTROS!$E$9</definedName>
    <definedName name="INIPORC">MAESTROS!$K$2</definedName>
    <definedName name="mAMBU">'CUENTA DE COBRO JEYDY SERRATO'!$G$20</definedName>
    <definedName name="MAPA_COSTOS">#REF!</definedName>
    <definedName name="mCOMP">'CUENTA DE COBRO JEYDY SERRATO'!$G$44</definedName>
    <definedName name="MENSAJE1">#REF!</definedName>
    <definedName name="MENSAJE2">#REF!</definedName>
    <definedName name="MENSAJE3">#REF!</definedName>
    <definedName name="MENSAJE4">#REF!</definedName>
    <definedName name="MESES">MAESTROS!$A$2:$B$13</definedName>
    <definedName name="MESPAGO">'CUENTA DE COBRO JEYDY SERRATO'!$G$119</definedName>
    <definedName name="MESPERAPO">'CUENTA DE COBRO JEYDY SERRATO'!$E$119</definedName>
    <definedName name="mHOSP">'CUENTA DE COBRO JEYDY SERRATO'!$G$28</definedName>
    <definedName name="MINIMO">MAESTROS!$E$10</definedName>
    <definedName name="MTOMIN">MAESTROS!$E$11</definedName>
    <definedName name="mUCIA">'CUENTA DE COBRO JEYDY SERRATO'!$G$40</definedName>
    <definedName name="mUCIN">'CUENTA DE COBRO JEYDY SERRATO'!$G$36</definedName>
    <definedName name="mUCIP">'CUENTA DE COBRO JEYDY SERRATO'!$G$32</definedName>
    <definedName name="MUNIDADES">#REF!</definedName>
    <definedName name="mURGE">'CUENTA DE COBRO JEYDY SERRATO'!$G$24</definedName>
    <definedName name="NIVRIE">'CUENTA DE COBRO JEYDY SERRATO'!$F$124</definedName>
    <definedName name="NOMAPOYO1">'CUENTA DE COBRO JEYDY SERRATO'!$K$131</definedName>
    <definedName name="NOMAPOYO2">#REF!</definedName>
    <definedName name="NombreApoyo1">#REF!</definedName>
    <definedName name="NombreApoyo2">#REF!</definedName>
    <definedName name="NombreApoyo3">#REF!</definedName>
    <definedName name="NombreApoyo4">#REF!</definedName>
    <definedName name="nombreApoyoTec1">'CUENTA DE COBRO JEYDY SERRATO'!$G$11</definedName>
    <definedName name="nombreApoyoTec2">'CUENTA DE COBRO JEYDY SERRATO'!$G$12</definedName>
    <definedName name="nombreContratista">'CUENTA DE COBRO JEYDY SERRATO'!$G$7</definedName>
    <definedName name="NombreProfe1">#REF!</definedName>
    <definedName name="nombreSuper1">'CUENTA DE COBRO JEYDY SERRATO'!$G$9</definedName>
    <definedName name="NombreSuper2">#REF!</definedName>
    <definedName name="NombreSuper3">#REF!</definedName>
    <definedName name="Nombresuper4">#REF!</definedName>
    <definedName name="nombreSuperCont">'CUENTA DE COBRO JEYDY SERRATO'!$G$10</definedName>
    <definedName name="nombreSuperPlanta">'CUENTA DE COBRO JEYDY SERRATO'!$G$9</definedName>
    <definedName name="NOMMESES">MAESTROS!$B$2:$B$13</definedName>
    <definedName name="NRO_CTA">'CUENTA DE COBRO JEYDY SERRATO'!$L$127</definedName>
    <definedName name="NROPLANILLA">'CUENTA DE COBRO JEYDY SERRATO'!$I$119</definedName>
    <definedName name="NUEVE">#REF!</definedName>
    <definedName name="OCHO">#REF!</definedName>
    <definedName name="ONCE">#REF!</definedName>
    <definedName name="PART">'CUENTA DE COBRO JEYDY SERRATO'!$B$57</definedName>
    <definedName name="PART001">'CUENTA DE COBRO JEYDY SERRATO'!$H$58</definedName>
    <definedName name="PART002">'CUENTA DE COBRO JEYDY SERRATO'!$H$59</definedName>
    <definedName name="PART003">'CUENTA DE COBRO JEYDY SERRATO'!$H$60</definedName>
    <definedName name="PENSION">MAESTROS!$E$13</definedName>
    <definedName name="PENSIONADO">'CUENTA DE COBRO JEYDY SERRATO'!$F$122</definedName>
    <definedName name="perfilSuperCont">'CUENTA DE COBRO JEYDY SERRATO'!$L$10</definedName>
    <definedName name="PERIAPO">MAESTROS!$H$11:$H$46</definedName>
    <definedName name="PERIODOS">MAESTROS!$D$2:$F$7</definedName>
    <definedName name="PIC">'CUENTA DE COBRO JEYDY SERRATO'!$B$65</definedName>
    <definedName name="PORCBASE">MAESTROS!$E$15</definedName>
    <definedName name="PORCENT">MAESTROS!$K$2:$K$101</definedName>
    <definedName name="REMU">'CUENTA DE COBRO JEYDY SERRATO'!$B$73</definedName>
    <definedName name="REMU001">'CUENTA DE COBRO JEYDY SERRATO'!$H$74</definedName>
    <definedName name="REMU002">'CUENTA DE COBRO JEYDY SERRATO'!$H$75</definedName>
    <definedName name="REMU003">'CUENTA DE COBRO JEYDY SERRATO'!$H$76</definedName>
    <definedName name="RIESGO">MAESTROS!$H$2:$I$6</definedName>
    <definedName name="RURA">'CUENTA DE COBRO JEYDY SERRATO'!$B$53</definedName>
    <definedName name="RURA001">'CUENTA DE COBRO JEYDY SERRATO'!$H$54</definedName>
    <definedName name="RURA002">'CUENTA DE COBRO JEYDY SERRATO'!$H$55</definedName>
    <definedName name="RURA003">'CUENTA DE COBRO JEYDY SERRATO'!$H$56</definedName>
    <definedName name="SALUD">MAESTROS!$E$12</definedName>
    <definedName name="SEIS">#REF!</definedName>
    <definedName name="SIETE">#REF!</definedName>
    <definedName name="SIRC">'CUENTA DE COBRO JEYDY SERRATO'!$B$52</definedName>
    <definedName name="SIRC001">'CUENTA DE COBRO JEYDY SERRATO'!$H$52</definedName>
    <definedName name="SMLV">MAESTROS!$N$2:$O$9</definedName>
    <definedName name="SPUB001">'CUENTA DE COBRO JEYDY SERRATO'!$H$66</definedName>
    <definedName name="SPUB002">'CUENTA DE COBRO JEYDY SERRATO'!$H$67</definedName>
    <definedName name="SPUB003">'CUENTA DE COBRO JEYDY SERRATO'!$H$68</definedName>
    <definedName name="SUMACANTHORAS">'CUENTA DE COBRO JEYDY SERRATO'!$H$20:$H$48</definedName>
    <definedName name="SUMAVRHORA">#REF!</definedName>
    <definedName name="TBUSS">#REF!</definedName>
    <definedName name="TIPO_CTA">'CUENTA DE COBRO JEYDY SERRATO'!$J$127</definedName>
    <definedName name="TOTAMB">'CUENTA DE COBRO JEYDY SERRATO'!$M$21:$N$23</definedName>
    <definedName name="TOTAPH">'CUENTA DE COBRO JEYDY SERRATO'!$M$49:$N$51</definedName>
    <definedName name="TOTCOM">'CUENTA DE COBRO JEYDY SERRATO'!$M$45:$N$47</definedName>
    <definedName name="TOTHON">'CUENTA DE COBRO JEYDY SERRATO'!$M$70:$N$72</definedName>
    <definedName name="TOTHOS">'CUENTA DE COBRO JEYDY SERRATO'!$M$29:$N$31</definedName>
    <definedName name="TOTPAR">'CUENTA DE COBRO JEYDY SERRATO'!$M$58:$N$60</definedName>
    <definedName name="TOTPIC">'CUENTA DE COBRO JEYDY SERRATO'!$M$66:$N$68</definedName>
    <definedName name="TOTPORC">'CUENTA DE COBRO JEYDY SERRATO'!$Q$20:$Q$73</definedName>
    <definedName name="TOTREM">'CUENTA DE COBRO JEYDY SERRATO'!$M$74:$N$76</definedName>
    <definedName name="TOTRUR">'CUENTA DE COBRO JEYDY SERRATO'!$M$54:$N$56</definedName>
    <definedName name="TOTSIR">'CUENTA DE COBRO JEYDY SERRATO'!$M$52</definedName>
    <definedName name="TOTUCIA">'CUENTA DE COBRO JEYDY SERRATO'!$M$41:$N$43</definedName>
    <definedName name="TOTUCIN">'CUENTA DE COBRO JEYDY SERRATO'!$M$37:$N$39</definedName>
    <definedName name="TOTUCIP">'CUENTA DE COBRO JEYDY SERRATO'!$M$33:$N$35</definedName>
    <definedName name="TOTURG">'CUENTA DE COBRO JEYDY SERRATO'!$M$25:$N$27</definedName>
    <definedName name="TRECE">#REF!</definedName>
    <definedName name="TRES">#REF!</definedName>
    <definedName name="UCIA">'CUENTA DE COBRO JEYDY SERRATO'!$B$40</definedName>
    <definedName name="UCIA001">'CUENTA DE COBRO JEYDY SERRATO'!$H$41</definedName>
    <definedName name="UCIA002">'CUENTA DE COBRO JEYDY SERRATO'!$H$42</definedName>
    <definedName name="UCIA003">'CUENTA DE COBRO JEYDY SERRATO'!$H$43</definedName>
    <definedName name="UCIN">'CUENTA DE COBRO JEYDY SERRATO'!$B$36</definedName>
    <definedName name="UCIN001">'CUENTA DE COBRO JEYDY SERRATO'!$H$37</definedName>
    <definedName name="UCIN002">'CUENTA DE COBRO JEYDY SERRATO'!$H$38</definedName>
    <definedName name="UCIN003">'CUENTA DE COBRO JEYDY SERRATO'!$H$39</definedName>
    <definedName name="UCIP">'CUENTA DE COBRO JEYDY SERRATO'!$B$32</definedName>
    <definedName name="UCIP001">'CUENTA DE COBRO JEYDY SERRATO'!$H$33</definedName>
    <definedName name="UCIP002">'CUENTA DE COBRO JEYDY SERRATO'!$H$34</definedName>
    <definedName name="UCIP003">'CUENTA DE COBRO JEYDY SERRATO'!$H$35</definedName>
    <definedName name="UNO">#REF!</definedName>
    <definedName name="URGE001">'CUENTA DE COBRO JEYDY SERRATO'!$H$25</definedName>
    <definedName name="URGE002">'CUENTA DE COBRO JEYDY SERRATO'!$H$26</definedName>
    <definedName name="URGE003">'CUENTA DE COBRO JEYDY SERRATO'!$H$27</definedName>
    <definedName name="USS">#REF!</definedName>
    <definedName name="USSCCO">#REF!</definedName>
    <definedName name="VALAMB">'CUENTA DE COBRO JEYDY SERRATO'!$K$21:$L$23</definedName>
    <definedName name="VALCOM">'CUENTA DE COBRO JEYDY SERRATO'!$K$45:$L$47</definedName>
    <definedName name="VALHOS">'CUENTA DE COBRO JEYDY SERRATO'!$K$29:$L$31</definedName>
    <definedName name="VALUCA">'CUENTA DE COBRO JEYDY SERRATO'!$K$41:$L$43</definedName>
    <definedName name="VALUCN">'CUENTA DE COBRO JEYDY SERRATO'!$K$37:$L$39</definedName>
    <definedName name="VALUCP">'CUENTA DE COBRO JEYDY SERRATO'!$K$33:$L$35</definedName>
    <definedName name="VALURG">'CUENTA DE COBRO JEYDY SERRATO'!$K$25:$L$27</definedName>
    <definedName name="VIGENCIA">#REF!</definedName>
    <definedName name="VRADMIN">'CUENTA DE COBRO JEYDY SERRATO'!$K$73</definedName>
    <definedName name="VRAPOMIN">'CUENTA DE COBRO JEYDY SERRATO'!$L$125</definedName>
    <definedName name="VRCERT">#REF!</definedName>
    <definedName name="VRCERTAPO">'CUENTA DE COBRO JEYDY SERRATO'!$M$117</definedName>
    <definedName name="VRFINCER">'CUENTA DE COBRO JEYDY SERRATO'!$L$6</definedName>
    <definedName name="VRINICER">'CUENTA DE COBRO JEYDY SERRATO'!$H$6</definedName>
    <definedName name="VRINICTO">'CUENTA DE COBRO JEYDY SERRATO'!$C$96</definedName>
    <definedName name="VRMENCTO">'CUENTA DE COBRO JEYDY SERRATO'!$F$77</definedName>
    <definedName name="VRMINAPO">MAESTROS!$F$15</definedName>
    <definedName name="VRMINARL">MAESTROS!$F$14</definedName>
    <definedName name="VRMINPEN">MAESTROS!$F$13</definedName>
    <definedName name="VRMINSAL">MAESTROS!$F$12</definedName>
    <definedName name="VRPAGTO">'CUENTA DE COBRO JEYDY SERRATO'!$J$96</definedName>
    <definedName name="VRPIC">'CUENTA DE COBRO JEYDY SERRATO'!$K$69</definedName>
    <definedName name="VRSDOCTO">'CUENTA DE COBRO JEYDY SERRATO'!$N$96</definedName>
    <definedName name="VRTOTCTO">'CUENTA DE COBRO JEYDY SERRATO'!$G$96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1" roundtripDataSignature="AMtx7mi9dzzlYq1dPkrcvWTVLgcXzP01ww=="/>
    </ext>
  </extLst>
</workbook>
</file>

<file path=xl/calcChain.xml><?xml version="1.0" encoding="utf-8"?>
<calcChain xmlns="http://schemas.openxmlformats.org/spreadsheetml/2006/main">
  <c r="N124" i="1" l="1"/>
  <c r="N123" i="1"/>
  <c r="N122" i="1"/>
  <c r="N125" i="1" l="1"/>
  <c r="E14" i="6" l="1"/>
  <c r="E10" i="6"/>
  <c r="E11" i="6" s="1"/>
  <c r="F9" i="6"/>
  <c r="E9" i="6"/>
  <c r="B1" i="5"/>
  <c r="B2" i="5" s="1"/>
  <c r="F136" i="1"/>
  <c r="F134" i="1"/>
  <c r="K131" i="1"/>
  <c r="F131" i="1"/>
  <c r="K129" i="1"/>
  <c r="F129" i="1"/>
  <c r="J96" i="1"/>
  <c r="G96" i="1"/>
  <c r="O76" i="1"/>
  <c r="B76" i="1"/>
  <c r="B75" i="1"/>
  <c r="B74" i="1"/>
  <c r="Q73" i="1"/>
  <c r="B72" i="1"/>
  <c r="O70" i="1"/>
  <c r="Q69" i="1"/>
  <c r="O68" i="1"/>
  <c r="B68" i="1"/>
  <c r="O67" i="1"/>
  <c r="B67" i="1"/>
  <c r="O66" i="1"/>
  <c r="B66" i="1"/>
  <c r="Q65" i="1"/>
  <c r="O64" i="1"/>
  <c r="B64" i="1"/>
  <c r="O63" i="1"/>
  <c r="B63" i="1"/>
  <c r="O62" i="1"/>
  <c r="B62" i="1"/>
  <c r="M60" i="1"/>
  <c r="O60" i="1" s="1"/>
  <c r="B60" i="1"/>
  <c r="M59" i="1"/>
  <c r="O59" i="1" s="1"/>
  <c r="B59" i="1"/>
  <c r="M58" i="1"/>
  <c r="O58" i="1" s="1"/>
  <c r="B58" i="1"/>
  <c r="M56" i="1"/>
  <c r="B56" i="1"/>
  <c r="M55" i="1"/>
  <c r="B55" i="1"/>
  <c r="M54" i="1"/>
  <c r="O54" i="1" s="1"/>
  <c r="B54" i="1"/>
  <c r="M52" i="1"/>
  <c r="M51" i="1"/>
  <c r="O51" i="1" s="1"/>
  <c r="B51" i="1"/>
  <c r="M50" i="1"/>
  <c r="O50" i="1" s="1"/>
  <c r="B50" i="1"/>
  <c r="M49" i="1"/>
  <c r="O49" i="1" s="1"/>
  <c r="B49" i="1"/>
  <c r="M47" i="1"/>
  <c r="O47" i="1" s="1"/>
  <c r="B47" i="1"/>
  <c r="M46" i="1"/>
  <c r="O46" i="1" s="1"/>
  <c r="B46" i="1"/>
  <c r="M45" i="1"/>
  <c r="B45" i="1"/>
  <c r="M43" i="1"/>
  <c r="O43" i="1" s="1"/>
  <c r="B43" i="1"/>
  <c r="M42" i="1"/>
  <c r="O42" i="1" s="1"/>
  <c r="B42" i="1"/>
  <c r="M41" i="1"/>
  <c r="O41" i="1" s="1"/>
  <c r="B41" i="1"/>
  <c r="M39" i="1"/>
  <c r="O39" i="1" s="1"/>
  <c r="B39" i="1"/>
  <c r="M38" i="1"/>
  <c r="O38" i="1" s="1"/>
  <c r="B38" i="1"/>
  <c r="M37" i="1"/>
  <c r="O37" i="1" s="1"/>
  <c r="B37" i="1"/>
  <c r="M35" i="1"/>
  <c r="O35" i="1" s="1"/>
  <c r="B35" i="1"/>
  <c r="M34" i="1"/>
  <c r="O34" i="1" s="1"/>
  <c r="B34" i="1"/>
  <c r="M33" i="1"/>
  <c r="B33" i="1"/>
  <c r="M31" i="1"/>
  <c r="O31" i="1" s="1"/>
  <c r="B31" i="1"/>
  <c r="M30" i="1"/>
  <c r="O30" i="1" s="1"/>
  <c r="B30" i="1"/>
  <c r="M29" i="1"/>
  <c r="O29" i="1" s="1"/>
  <c r="B29" i="1"/>
  <c r="M27" i="1"/>
  <c r="O27" i="1" s="1"/>
  <c r="B27" i="1"/>
  <c r="M26" i="1"/>
  <c r="B26" i="1"/>
  <c r="M25" i="1"/>
  <c r="O25" i="1" s="1"/>
  <c r="B25" i="1"/>
  <c r="M23" i="1"/>
  <c r="B23" i="1"/>
  <c r="M22" i="1"/>
  <c r="B22" i="1"/>
  <c r="M21" i="1"/>
  <c r="B21" i="1"/>
  <c r="G120" i="1"/>
  <c r="Q32" i="1" l="1"/>
  <c r="Q24" i="1"/>
  <c r="O33" i="1"/>
  <c r="Q53" i="1"/>
  <c r="Q44" i="1"/>
  <c r="O45" i="1"/>
  <c r="Q57" i="1"/>
  <c r="N96" i="1"/>
  <c r="F14" i="6"/>
  <c r="F13" i="6"/>
  <c r="F12" i="6"/>
  <c r="O26" i="1"/>
  <c r="Q20" i="1"/>
  <c r="Q28" i="1"/>
  <c r="Q40" i="1"/>
  <c r="Q36" i="1"/>
  <c r="Q48" i="1"/>
  <c r="O71" i="1" l="1"/>
  <c r="F77" i="1"/>
  <c r="Q19" i="1"/>
  <c r="F15" i="6"/>
  <c r="L125" i="1"/>
</calcChain>
</file>

<file path=xl/sharedStrings.xml><?xml version="1.0" encoding="utf-8"?>
<sst xmlns="http://schemas.openxmlformats.org/spreadsheetml/2006/main" count="309" uniqueCount="272">
  <si>
    <t>SUBRED INTEGRADA DE SERVICIOS  DE SALUD SUR E.S.E</t>
  </si>
  <si>
    <t xml:space="preserve"> INFORME DE ACTIVIDADES CONTRATO DE PRESTACIÓN DE SERVICIOS</t>
  </si>
  <si>
    <t>CO-OPS-FT-11 V6</t>
  </si>
  <si>
    <t>DATOS DEL INFORME</t>
  </si>
  <si>
    <t>Periodo a Certificar:</t>
  </si>
  <si>
    <t>Desde:</t>
  </si>
  <si>
    <t>Hasta:</t>
  </si>
  <si>
    <t>Nombre del Contratista:</t>
  </si>
  <si>
    <t>Cédula:</t>
  </si>
  <si>
    <t>Correo Electrónico:</t>
  </si>
  <si>
    <t>Teléfono(s):</t>
  </si>
  <si>
    <t>Nombre del Supervisor - Planta:</t>
  </si>
  <si>
    <t>Cargo:</t>
  </si>
  <si>
    <t>Codigo-Grado:</t>
  </si>
  <si>
    <t>Nombre del Supervisor - Contratista:</t>
  </si>
  <si>
    <t>Perfil</t>
  </si>
  <si>
    <t>No. CTO:</t>
  </si>
  <si>
    <t>Apoyo tecnico a la supervision - Planta:</t>
  </si>
  <si>
    <t>Còdigo-Grado:</t>
  </si>
  <si>
    <t>Apoyo tecnico a la supervision - Contratista:</t>
  </si>
  <si>
    <t xml:space="preserve">DATOS DEL CONTRATO </t>
  </si>
  <si>
    <t>NO CONTRATO:</t>
  </si>
  <si>
    <t>Año Contrato:</t>
  </si>
  <si>
    <t>C.D.P. CONTRATO INICIAL :</t>
  </si>
  <si>
    <t>PERFIL:</t>
  </si>
  <si>
    <t>DIRECCION A LA QUE PERTENECE:</t>
  </si>
  <si>
    <t>UNIDAD DE SERVICIOS :</t>
  </si>
  <si>
    <t>LIQUIDACIÓN DE SERVICIOS</t>
  </si>
  <si>
    <t>SERVICIOS</t>
  </si>
  <si>
    <t>UNIDAD</t>
  </si>
  <si>
    <t>CENTRO DE COSTOS</t>
  </si>
  <si>
    <t>CANT HORAS ESTANDAR</t>
  </si>
  <si>
    <t>CANT HORAS ADICIONALES</t>
  </si>
  <si>
    <t>VALOR HORA</t>
  </si>
  <si>
    <t>TOTAL</t>
  </si>
  <si>
    <t>PORCENTAJE (%) CENTRO DE COSTOS</t>
  </si>
  <si>
    <t>DIRECCION DE AMBULATORIOS</t>
  </si>
  <si>
    <t>Mostrar</t>
  </si>
  <si>
    <t>=DESREF('CONSOLIDADO POR DIRECCION'!I2;COINCIDIR(DIRAMB;DIRECCIONES;0)-1;0;CONTAR.SI(DIRECCIONES;DIRAMB);1)</t>
  </si>
  <si>
    <t>=DESREF('CONSOLIDADO POR DIRECCION'!C$108;COINCIDIR(F25;TRES;0)-1;0;CONTAR.SI(TRES;F25);1)</t>
  </si>
  <si>
    <t>DIRECCION DE URGENCIAS</t>
  </si>
  <si>
    <t>=DESREF('CONSOLIDADO POR DIRECCION'!I$2;COINCIDIR(DIRURG;DIRECCIONES;0)-1;0;CONTAR.SI(DIRECCIONES;DIRURG);1)</t>
  </si>
  <si>
    <t>=DESREF('CONSOLIDADO POR DIRECCION'!C$478;COINCIDIR(F29;CINCO;0)-1;0;CONTAR.SI(CINCO;F29);1)</t>
  </si>
  <si>
    <t>DIRECCION DE HOSPITALARIOS</t>
  </si>
  <si>
    <t>=DESREF('CONSOLIDADO POR DIRECCION'!I$2;COINCIDIR(DIRHOSP;DIRECCIONES;0)-1;0;CONTAR.SI(DIRECCIONES;DIRHOSP);1)</t>
  </si>
  <si>
    <t>=DESREF('CONSOLIDADO POR DIRECCION'!C$388;COINCIDIR(F33;CUATRO;0)-1;0;CONTAR.SI(CUATRO;F33);1)</t>
  </si>
  <si>
    <t>UCI PEDIATRICA</t>
  </si>
  <si>
    <t>=DESREF('CONSOLIDADO POR DIRECCION'!I$2;COINCIDIR(UCIP;DIRECCIONES;0)-1;0;CONTAR.SI(DIRECCIONES;UCIP);1)</t>
  </si>
  <si>
    <t>=DESREF('CONSOLIDADO POR DIRECCION'!C$706;COINCIDIR(F37;TRECE;0)-1;0;CONTAR.SI(TRECE;F37);1)</t>
  </si>
  <si>
    <t>UCI NEONATAL</t>
  </si>
  <si>
    <t>=DESREF('CONSOLIDADO POR DIRECCION'!I$2;COINCIDIR(UCIN;DIRECCIONES;0)-1;0;CONTAR.SI(DIRECCIONES;UCIN);1)</t>
  </si>
  <si>
    <t>=DESREF('CONSOLIDADO POR DIRECCION'!C$703;COINCIDIR(F41;DOCE;0)-1;0;CONTAR.SI(DOCE;F41);1)</t>
  </si>
  <si>
    <t>UCI ADULTOS</t>
  </si>
  <si>
    <t>=DESREF('CONSOLIDADO POR DIRECCION'!I$2;COINCIDIR(UCIA;DIRECCIONES;0)-1;0;CONTAR.SI(DIRECCIONES;UCIA);1)</t>
  </si>
  <si>
    <t>=DESREF('CONSOLIDADO POR DIRECCION'!C$698;COINCIDIR(F45;ONCE;0)-1;0;CONTAR.SI(ONCE;F45);1)</t>
  </si>
  <si>
    <t>DIRECCION COMPLEMENTARIOS</t>
  </si>
  <si>
    <t>=DESREF('CONSOLIDADO POR DIRECCION'!I$2;COINCIDIR(DIRCOMP;DIRECCIONES;0)-1;0;CONTAR.SI(DIRECCIONES;DIRCOMP);1)</t>
  </si>
  <si>
    <t>=DESREF('CONSOLIDADO POR DIRECCION'!C$4;COINCIDIR(F49;DOS;0)-1;0;CONTAR.SI(DOS;F49);1)</t>
  </si>
  <si>
    <t>CONVENIO APH</t>
  </si>
  <si>
    <t>=DESREF('CONSOLIDADO POR DIRECCION'!I$2;COINCIDIR(APH;DIRECCIONES;0)-1;0;CONTAR.SI(DIRECCIONES;APH);1)</t>
  </si>
  <si>
    <t>=DESREF('CONSOLIDADO POR DIRECCION'!I$2,COINCIDIR(REMU,DIRECCIONES,0)-1,0,CONTAR.SI(DIRECCIONES,REMU),1)</t>
  </si>
  <si>
    <t>=DESREF('CONSOLIDADO POR DIRECCION'!C$2;COINCIDIR(F53;UNO;0)-1;0;CONTAR.SI(UNO;F53);1)</t>
  </si>
  <si>
    <t>SIRC</t>
  </si>
  <si>
    <t>=DESREF('CONSOLIDADO POR DIRECCION'!I$2;COINCIDIR(SIRC;DIRECCIONES;0)-1;0;CONTAR.SI(DIRECCIONES;SIRC);1)</t>
  </si>
  <si>
    <t>=DESREF('CONSOLIDADO POR DIRECCION'!C$697;COINCIDIR(F55;DIEZ;0)-1;0;CONTAR.SI(DIEZ;F55);1)</t>
  </si>
  <si>
    <t>RURALIDAD</t>
  </si>
  <si>
    <t>=DESREF('CONSOLIDADO POR DIRECCION'!I$2;COINCIDIR(RURA;DIRECCIONES;0)-1;0;CONTAR.SI(DIRECCIONES;RURA);1)</t>
  </si>
  <si>
    <t>=DESREF('CONSOLIDADO POR DIRECCION'!C$708;COINCIDIR(F57;CATORCE;0)-1;0;CONTAR.SI(CATORCE;F57);1)</t>
  </si>
  <si>
    <t>PARTICIPACION COMUNITARIA Y SERVICIO AL CIUDADANO (ASISTENCIAL) Y RUTA DE LA SALUD</t>
  </si>
  <si>
    <t>=DESREF('CONSOLIDADO POR DIRECCION'!I$2;COINCIDIR(PART;DIRECCIONES;0)-1;0;CONTAR.SI(DIRECCIONES;PART);1)</t>
  </si>
  <si>
    <t>=DESREF('CONSOLIDADO POR DIRECCION'!C$598;COINCIDIR(F61;SIETE;0)-1;0;CONTAR.SI(SIETE;F61);1)</t>
  </si>
  <si>
    <t>GESTION DEL RIESGO</t>
  </si>
  <si>
    <t>=DESREF('CONSOLIDADO POR DIRECCION'!C$688;COINCIDIR(F65;NUEVE;0)-1;0;CONTAR.SI(NUEVE;F65);1)</t>
  </si>
  <si>
    <t>SALUD PUBLICA PIC</t>
  </si>
  <si>
    <t>=DESREF('CONSOLIDADO POR DIRECCION'!I$2;COINCIDIR(PIC;DIRECCIONES;0)-1;0;CONTAR.SI(DIRECCIONES;PIC);1)</t>
  </si>
  <si>
    <t>HONORARIOS</t>
  </si>
  <si>
    <t>Ocultar</t>
  </si>
  <si>
    <t>=DESREF('CONSOLIDADO POR DIRECCION'!I$2;COINCIDIR(HONO;DIRECCIONES;0)-1;0;CONTAR.SI(DIRECCIONES;HONO);1)</t>
  </si>
  <si>
    <t>=DESREF('CONSOLIDADO POR DIRECCION'!C$521;COINCIDIR(F69;SEIS;0)-1;0;CONTAR.SI(SEIS;F69);1)</t>
  </si>
  <si>
    <t>REMUNERACION</t>
  </si>
  <si>
    <t>=DESREF('CONSOLIDADO POR DIRECCION'!I$2;COINCIDIR(REMU;DIRECCIONES;0)-1;0;CONTAR.SI(DIRECCIONES;REMU);1)</t>
  </si>
  <si>
    <t>=DESREF('CONSOLIDADO POR DIRECCION'!C$611;COINCIDIR(F73;OCHO;0)-1;0;CONTAR.SI(OCHO;F73);1)</t>
  </si>
  <si>
    <t>VALOR SERVICIO PRESTADO MES:</t>
  </si>
  <si>
    <t>EJECUCION PRESUPUESTAL DEL CONTRATO</t>
  </si>
  <si>
    <t>FECHA INICIO CONTRATO</t>
  </si>
  <si>
    <t>FECHA TERMINACION CONTRATO INICIAL</t>
  </si>
  <si>
    <t>No. PRORROGA</t>
  </si>
  <si>
    <t>FECHA INICIO</t>
  </si>
  <si>
    <t>FECHA TERMINACION</t>
  </si>
  <si>
    <t>No. ADICION</t>
  </si>
  <si>
    <t>VALOR ADICION</t>
  </si>
  <si>
    <t>CDP</t>
  </si>
  <si>
    <t>N. CUENTA SEGÚN MES CERTIFICADO</t>
  </si>
  <si>
    <t>MES CUENTA DE COBRO</t>
  </si>
  <si>
    <t>VALOR A PAGAR</t>
  </si>
  <si>
    <t>Mayo</t>
  </si>
  <si>
    <t>Junio</t>
  </si>
  <si>
    <t>Julio</t>
  </si>
  <si>
    <t>Agosto</t>
  </si>
  <si>
    <t>VALOR INICIAL DEL CONTRATO</t>
  </si>
  <si>
    <t>VALOR TOTAL DEL CONTRATO</t>
  </si>
  <si>
    <t>PAGOS REALIZADOS</t>
  </si>
  <si>
    <t>SALDO DEL CONTRATO</t>
  </si>
  <si>
    <t xml:space="preserve"> Desde: </t>
  </si>
  <si>
    <t>AÑO/MES/DÍA</t>
  </si>
  <si>
    <t>EJECUCIÓN DE ACTIVIDADES FRENTE A LAS OBLIGACIONES DURANTE EL PERÍODO REPORTADO</t>
  </si>
  <si>
    <t>OBLIGACIONES ESPECIFICAS ( Las estipuladas en la minuta )</t>
  </si>
  <si>
    <t>ACTIVIDADES DESARROLLADAS EN EL PERIODO EN CUMPLIMIENTO DE CADA OBLIGACION</t>
  </si>
  <si>
    <t>PRODUCTO O EVIDENCIA</t>
  </si>
  <si>
    <t>INFORMACIÓN PAGO DE SEGURIDAD SOCIAL</t>
  </si>
  <si>
    <t>PERÍODO AL QUE CORRESPONDE  EL PAGO</t>
  </si>
  <si>
    <t>FECHA DE PAGO</t>
  </si>
  <si>
    <t>NUMERO DE PLANILLA</t>
  </si>
  <si>
    <t>VALOR HONORARIOS CERTIFICADOS MES ANTERIOR</t>
  </si>
  <si>
    <t>AÑO</t>
  </si>
  <si>
    <t>MES</t>
  </si>
  <si>
    <t>DIA</t>
  </si>
  <si>
    <t>VALOR HONORARIOS CERTIFICADOS MES ANTERIOR EN LETRAS</t>
  </si>
  <si>
    <t>ÍTEM</t>
  </si>
  <si>
    <t>ENTIDADES APORTANTES SEGURIDAD SOCIAL</t>
  </si>
  <si>
    <t>INGRESO BASE DE COTIZACION</t>
  </si>
  <si>
    <t>VALOR MINIMO DE LOS APORTES</t>
  </si>
  <si>
    <r>
      <rPr>
        <b/>
        <sz val="7"/>
        <color rgb="FF000000"/>
        <rFont val="Calibri"/>
        <family val="2"/>
      </rPr>
      <t xml:space="preserve">VALOR APORTADO
</t>
    </r>
    <r>
      <rPr>
        <sz val="7"/>
        <color rgb="FF000000"/>
        <rFont val="Calibri"/>
        <family val="2"/>
      </rPr>
      <t>(Sobre el 40% de los ingresos mensuales) no debe ser inferior a un SMLMV</t>
    </r>
  </si>
  <si>
    <t>PENSIONADO</t>
  </si>
  <si>
    <t>NO</t>
  </si>
  <si>
    <t>COLPENSIONES</t>
  </si>
  <si>
    <t>SALUD</t>
  </si>
  <si>
    <t>COMPENSAR</t>
  </si>
  <si>
    <t>ARL</t>
  </si>
  <si>
    <t>SURA</t>
  </si>
  <si>
    <t>CAJA DE COMPENSACION</t>
  </si>
  <si>
    <t>N/A</t>
  </si>
  <si>
    <t>INFORMACIÓN MEDIO DE PAGO</t>
  </si>
  <si>
    <t>ENTIDAD BANCARIA:</t>
  </si>
  <si>
    <t>BANCO DAVIVIENDA S.A.</t>
  </si>
  <si>
    <t>TIPO CUENTA</t>
  </si>
  <si>
    <t>AHORROS</t>
  </si>
  <si>
    <t>NRO CUENTA</t>
  </si>
  <si>
    <t>NOMBRE COMPLETO CONTRATISTA</t>
  </si>
  <si>
    <t>NOMBRE DEL SUPERVISOR</t>
  </si>
  <si>
    <t>CC.  NO. CONTRATISTA</t>
  </si>
  <si>
    <t>NOMBRE DEL APOYO TECNICO A LA SUPERVISIÓN</t>
  </si>
  <si>
    <t>MANUELA BELTRAN</t>
  </si>
  <si>
    <t>ID MES</t>
  </si>
  <si>
    <t>ID AÑO</t>
  </si>
  <si>
    <t>INICIO</t>
  </si>
  <si>
    <t>FIN</t>
  </si>
  <si>
    <t>NIVEL RIESGO</t>
  </si>
  <si>
    <t>%</t>
  </si>
  <si>
    <t>DIAS</t>
  </si>
  <si>
    <t>MINIMO</t>
  </si>
  <si>
    <t>ENTIDAD</t>
  </si>
  <si>
    <t>COD</t>
  </si>
  <si>
    <t>CORRIENTE</t>
  </si>
  <si>
    <t>TIPOCTA</t>
  </si>
  <si>
    <t>Enero</t>
  </si>
  <si>
    <t>AV VILLAS S.A.</t>
  </si>
  <si>
    <t>Febrero</t>
  </si>
  <si>
    <t>BANCO AGRARIO DE COLOMBIA  S.A.</t>
  </si>
  <si>
    <t>Marzo</t>
  </si>
  <si>
    <t>BANCO CAJA SOCIAL - BCSC S.A.</t>
  </si>
  <si>
    <t>Abril</t>
  </si>
  <si>
    <t>BANCO DE BOGOTÁ</t>
  </si>
  <si>
    <t>BANCO DE OCCIDENTE</t>
  </si>
  <si>
    <t>BANCO PICHINCHA S.A.</t>
  </si>
  <si>
    <t>INI-FIN-CTO</t>
  </si>
  <si>
    <t>BANCO POPULAR</t>
  </si>
  <si>
    <t>Septiembre</t>
  </si>
  <si>
    <t>BANCOLOMBIA S.A.</t>
  </si>
  <si>
    <t>Octubre</t>
  </si>
  <si>
    <t>MTO MINIMO</t>
  </si>
  <si>
    <t>2018-01</t>
  </si>
  <si>
    <t>BANCOOMEVA</t>
  </si>
  <si>
    <t>Noviembre</t>
  </si>
  <si>
    <t>% SALUD</t>
  </si>
  <si>
    <t>2018-02</t>
  </si>
  <si>
    <t>BBVA COLOMBIA</t>
  </si>
  <si>
    <t>Diciembre</t>
  </si>
  <si>
    <t>% PENSION</t>
  </si>
  <si>
    <t>2018-03</t>
  </si>
  <si>
    <t>CITIBANK COLOMBIA</t>
  </si>
  <si>
    <t>Enero*2022</t>
  </si>
  <si>
    <t>% ARL</t>
  </si>
  <si>
    <t>2018-04</t>
  </si>
  <si>
    <t xml:space="preserve">HELM BANK S.A. </t>
  </si>
  <si>
    <t>% BASE OPS</t>
  </si>
  <si>
    <t>2018-05</t>
  </si>
  <si>
    <t>BANCO COLPATRIA</t>
  </si>
  <si>
    <t>2018-06</t>
  </si>
  <si>
    <t>BANCO FALABELLA</t>
  </si>
  <si>
    <t>2018-07</t>
  </si>
  <si>
    <t>BANCO W</t>
  </si>
  <si>
    <t>2018-08</t>
  </si>
  <si>
    <t>BANCO PROCEDIT</t>
  </si>
  <si>
    <t>2018-09</t>
  </si>
  <si>
    <t>BANCO SUDAMERIS</t>
  </si>
  <si>
    <t>2018-10</t>
  </si>
  <si>
    <t>BANCO ITAU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</si>
  <si>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</si>
  <si>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</si>
  <si>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</si>
  <si>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</si>
  <si>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</si>
  <si>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</si>
  <si>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</si>
  <si>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</si>
  <si>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</si>
  <si>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</si>
  <si>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</si>
  <si>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</si>
  <si>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</si>
  <si>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</si>
  <si>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</si>
  <si>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</si>
  <si>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</si>
  <si>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</si>
  <si>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</si>
  <si>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</si>
  <si>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</si>
  <si>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</si>
  <si>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</si>
  <si>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</si>
  <si>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</si>
  <si>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</si>
  <si>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JEYDY LILIANA SERRATO GARZON</t>
  </si>
  <si>
    <t>jeyli76@hotmail.com</t>
  </si>
  <si>
    <t>KAREN LORENA VARGAS PIRATEQUE</t>
  </si>
  <si>
    <t>PROFESIONAL ESPECIALIZADO</t>
  </si>
  <si>
    <t>6653-2021</t>
  </si>
  <si>
    <t>AMANDA ROMERO GONZALEZ</t>
  </si>
  <si>
    <t>TECNOLOGO EN SALUD OCUPACIONAL</t>
  </si>
  <si>
    <t>6656-2021</t>
  </si>
  <si>
    <t>TECNICO AUXILIAR DE ENFERMERIA</t>
  </si>
  <si>
    <t>DIRECCION DE GESTION DEL RIESGO EN SALUD</t>
  </si>
  <si>
    <t>PIC ENTORNO EDUCATIVO -CONVNEIO 2612819-2021</t>
  </si>
  <si>
    <t xml:space="preserve">MANUELA BELTRAN </t>
  </si>
  <si>
    <t>K29PI819</t>
  </si>
  <si>
    <t>DOS MILLONES DOSCIENTOS NOVENTA Y NUEVE MIL CIUATROCIENTOS QUINCE PESOS</t>
  </si>
  <si>
    <t>APOYAR EN LA ADECUADA IMPLEMENTACION DE LOS PROTOCOLOS INSTITUCIONALES PARA EL MANEJO, LA PREVENCION, CONTENCION Y MITIGACION DE LA PANDEMIA POR COVID 19.</t>
  </si>
  <si>
    <t>CHARLA INFORMATIVA SOBRE BIOSEGURIDAD-REVISION PROTOCOLO DE LA IED PARA PREVENCION DE CONTAGIO POR COVID-19.</t>
  </si>
  <si>
    <t>PROTOCOLO DE BIOSEGURIDAD</t>
  </si>
  <si>
    <t>DILIGENCIAR EL INSTRUMENTO DE REGISTRO DE CONDICIONES AL INGRESO DE LOS ESTUDIANTES, DOCENTES Y ADMINISTRATIVOS DE LA IED ASIGNADA, DE ACUERDO CON EL LINEAMIENTO DEL MEN, LA SED Y EL RESPECTIVO PROTOCOLO INSTIRUCIONAL.</t>
  </si>
  <si>
    <t>REVISION DEL CORRECTO USO DEL TAPABOCAS POR PARTE DEL PERSONAL ESTUDIANTIL, DOCENTE Y ADMINISTRATIVO DE IED.</t>
  </si>
  <si>
    <t>FOTOGRAFIA USO DEL TAPABOCAS</t>
  </si>
  <si>
    <t>EFECTUAR BAJO LA DIRECTRIZ DE LA IED ASIGNADA, EL REPORTE DE CASOS COVID 19 DE LA IED EN EL FORMULARIO ALOJADO EN LA PARTE INSTITUCIONAL DE LA SED.</t>
  </si>
  <si>
    <t>REPORTE DE TRES CASOS SOSPECHOSOS DE CONTAGIO POR COVID-19 EN ESTUDIANTES DE LA IED.</t>
  </si>
  <si>
    <t>INFORME DIARIO EN IED</t>
  </si>
  <si>
    <t>APLICAR DE MANERA INMEDIATA EL PROTOCOLO DE LA IED MANEJO INICIAL A PRESUNTOS CASOS COVID-19 Y ACTIVAR RUTA DE ATENCION.</t>
  </si>
  <si>
    <t>INFORME A RECTORIA Y A LOS ACUDIENTES DE LOS ESTUDIANTES CON POSIBLE CONTAGIO POR COVID-19 Y SOLICITUD A ELLOS DE AISLAMEINTO PREVENTIVO DE LOS ESTUDIANTES IMPLICADOS.</t>
  </si>
  <si>
    <t>INFORME DIARIO EN MINUTA IED</t>
  </si>
  <si>
    <t>ADELANTAR ACCIONES PEDAGOGICAS CON LA COMUNIDAD EDUCATIVA (ESTUDIANTES, DOCENTES Y PERSONAL ADMINISTRATIVO) PARA LA PREVENCION DEL COVID-19 EN LAS SEDES DE LA IED ASIGNADAS, DURANTE LAS FECHAS Y HORAS ACORDADAS PREVIAMENTE CON EL(LA) RECTORA(A) DEL COLEGIO.</t>
  </si>
  <si>
    <t>SE REALIZAN CHARLAS INFORMATIVAS EN AULAS DE CLASE SOBRE EL CORRECTO USO DEL TAPABOCAS Y EL LAVADO DE MANOS COMO HERRAMIENTA PREVENTIVA DE CONTAGIO POR COVID-19.</t>
  </si>
  <si>
    <t>FOTOGRAFIA LAVADO DE MANOS</t>
  </si>
  <si>
    <t>ADELANTAR ACCIONES PEDAGOGICAS PARA LA PROMOCION DE ESTILOS DE VIDA SALUDABLE, PARA MITIGACION DE CONTAGIO POR COVID-19, EN LAS SEDES DE LA IED ASIGNADAS, DURANTE LAS FECHAS Y HORAS ACORADADAS PREVIAMENTE CON EL(LA) RECTOR(A) DEL COLEGIO.</t>
  </si>
  <si>
    <t>SE INFORMA A LA COMUNIDAD ESTUDIANTIL, DOCENTES Y ADMINISTRATIVOS SOBRE LOS BUENOS HABITOS ALIMENTICIOS TENDIENTES A FACILITAR LA PREVENCION DEL CONTAGIO POR COVID-19.</t>
  </si>
  <si>
    <t>FOTOGRAFIA ALIMENTACION SALUDABLE</t>
  </si>
  <si>
    <t>PARTICIPAR EN LOS PROCESOS DE CAPACITACION QUE EFECTUE LA SED Y LA SDS PARA FACILITAR EL DESARROLLO DE SUS ACTIVIDADES EN LA IED ASIGNADA Y SUS RESPECTIVAS SEDES.</t>
  </si>
  <si>
    <t>SE REALIZA CAPACITACION VIRTUAL SOBRE VACUNACION PREVENTIVA COVID-19.</t>
  </si>
  <si>
    <t>CERTIFICADO DEL CURSO</t>
  </si>
  <si>
    <t>ASISTIR Y PARTICIPAR EN LAS REUNIONES DEL COMITÉ INSTITUCIONAL DE CONTINGENCIA POR COVID-19 EN EL MARCO DE LA REAPERTURA GRADUAL, PROGRESIVA Y SEGURA (RGPS).</t>
  </si>
  <si>
    <t>PENDIENTE REUNIONES CON EL COMITÉ RGPS</t>
  </si>
  <si>
    <t>SIN EVIDENCIA</t>
  </si>
  <si>
    <t>APOYAR EL COMITÉ PARITARIO DE SALUD Y SEGURIDAD EN EL TRABAJO COPASST - Y A LA BRIGADA ESCOLAR INSTITUCIONAL EN LA ACTUALIZACION DE LOS PLANES ESCOLARES DE GESTION DE RIESGO, DONDE SE INCLUYE EL PROCEDIMIENTO OPERATIVO NORMALIZADO POR COVID-19</t>
  </si>
  <si>
    <t>SE REALIZA ACTIVIDAD INSTRUCTIVA SOBRE PREVENCION DE ACCIDENTES EN LA IED.</t>
  </si>
  <si>
    <t>FOTOGRAFIA PREVENCION ACCIDENTES</t>
  </si>
  <si>
    <t>PRESENTAR INFORMES MENSUALES DE LAS ACTIVIDADDES DESARROLLADAS EN EL MARCO DEL OBJETIVO CONTRACTUAL.</t>
  </si>
  <si>
    <t>SE COMPARTEN INFOEMES SOBRE LAS ACTIVIDADES REALIZADAS EN LA IED A TRAVEZ DE CARPETA EN DRIVE.</t>
  </si>
  <si>
    <t>CARPETA DRIVE</t>
  </si>
  <si>
    <t>SEGUIR LOS PROTOCOLOS ESTABLECIDOS POR EL MINISTERIO DE SALUD Y PROTECCION SOCIAL, ASI COMO DE LAS AUTORIDADES POR COVID-19, ASI COMO CONSULTAR Y PONER EN PRACTICA LOS PROTOCOLOS ESTABLECIDOS POR LA ENTIDAD EN LA PREVENCION DE COVID-19.</t>
  </si>
  <si>
    <t>SE SIGUEN PROTOCOLOS PREVENTIVOS PARA EVITAR CONTAGIO POR COVID-19 EN LA IED.</t>
  </si>
  <si>
    <t>FOTOGRAFIA CUMPLIENDO PROTOCOLOS</t>
  </si>
  <si>
    <t>BANCO CAJA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</si>
</sst>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000000"/>
    <numFmt numFmtId="165" formatCode="_ &quot;$&quot;\ * #,##0_ ;_ &quot;$&quot;\ * \-#,##0_ ;_ &quot;$&quot;\ * &quot;-&quot;_ ;_ @_ "/>
    <numFmt numFmtId="166" formatCode="#,##0_ ;[Red]\-#,##0\ "/>
    <numFmt numFmtId="167" formatCode="_-&quot;$&quot;* #,##0_-;\-&quot;$&quot;* #,##0_-;_-&quot;$&quot;* &quot;-&quot;_-;_-@"/>
    <numFmt numFmtId="168" formatCode="yyyy\-mm\-dd"/>
    <numFmt numFmtId="169" formatCode="[$-C0A]mmmm\-yy"/>
    <numFmt numFmtId="170" formatCode="0.00000"/>
    <numFmt numFmtId="171" formatCode="_-&quot;$&quot;* #,##0_-;\-&quot;$&quot;* #,##0_-;_-&quot;$&quot;* &quot;-&quot;_-;_-@_-"/>
    <numFmt numFmtId="173" formatCode="[$-C0A]dd\-mmm\-yy;@"/>
  </numFmts>
  <fonts count="47" x14ac:knownFonts="1">
    <font>
      <sz val="11"/>
      <color theme="1"/>
      <name val="Arial"/>
    </font>
    <font>
      <sz val="10"/>
      <color rgb="FF000000"/>
      <name val="Calibri"/>
      <family val="2"/>
    </font>
    <font>
      <sz val="8"/>
      <color rgb="FF000000"/>
      <name val="Calibri"/>
      <family val="2"/>
    </font>
    <font>
      <sz val="11"/>
      <name val="Arial"/>
      <family val="2"/>
    </font>
    <font>
      <b/>
      <sz val="8"/>
      <color rgb="FF000000"/>
      <name val="Arial"/>
      <family val="2"/>
    </font>
    <font>
      <b/>
      <sz val="13"/>
      <color rgb="FF000000"/>
      <name val="Calibri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</font>
    <font>
      <b/>
      <sz val="7"/>
      <color theme="1"/>
      <name val="Calibri"/>
      <family val="2"/>
    </font>
    <font>
      <b/>
      <u/>
      <sz val="8"/>
      <color rgb="FF00206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u/>
      <sz val="8"/>
      <color rgb="FF002060"/>
      <name val="Arial"/>
      <family val="2"/>
    </font>
    <font>
      <b/>
      <u/>
      <sz val="8"/>
      <color rgb="FF002060"/>
      <name val="Calibri"/>
      <family val="2"/>
    </font>
    <font>
      <b/>
      <sz val="12"/>
      <color rgb="FF000000"/>
      <name val="Calibri"/>
      <family val="2"/>
    </font>
    <font>
      <b/>
      <sz val="10"/>
      <color theme="1"/>
      <name val="Calibri"/>
      <family val="2"/>
    </font>
    <font>
      <u/>
      <sz val="10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rgb="FF000000"/>
      <name val="Times New Roman"/>
      <family val="1"/>
    </font>
    <font>
      <sz val="8"/>
      <color theme="1"/>
      <name val="Times New Roman"/>
      <family val="1"/>
    </font>
    <font>
      <u/>
      <sz val="8"/>
      <color theme="1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7"/>
      <color rgb="FF00000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7"/>
      <color rgb="FF000000"/>
      <name val="Calibri"/>
      <family val="2"/>
    </font>
    <font>
      <u/>
      <sz val="11"/>
      <color theme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13"/>
      <color indexed="8"/>
      <name val="Calibri"/>
      <family val="2"/>
    </font>
    <font>
      <b/>
      <sz val="9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11"/>
      <name val="Arial"/>
      <family val="2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B6DDE8"/>
        <bgColor rgb="FFB6DDE8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1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364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3" fontId="11" fillId="0" borderId="14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0" fontId="1" fillId="0" borderId="0" xfId="0" quotePrefix="1" applyFont="1" applyAlignment="1">
      <alignment vertical="center"/>
    </xf>
    <xf numFmtId="3" fontId="2" fillId="0" borderId="21" xfId="0" applyNumberFormat="1" applyFont="1" applyBorder="1" applyAlignment="1">
      <alignment vertical="center"/>
    </xf>
    <xf numFmtId="3" fontId="2" fillId="0" borderId="21" xfId="0" applyNumberFormat="1" applyFont="1" applyBorder="1" applyAlignment="1">
      <alignment horizontal="center" vertical="center" wrapText="1"/>
    </xf>
    <xf numFmtId="166" fontId="12" fillId="0" borderId="21" xfId="0" applyNumberFormat="1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165" fontId="13" fillId="0" borderId="21" xfId="0" applyNumberFormat="1" applyFont="1" applyBorder="1" applyAlignment="1">
      <alignment horizontal="center" vertical="center" wrapText="1"/>
    </xf>
    <xf numFmtId="10" fontId="12" fillId="0" borderId="31" xfId="0" applyNumberFormat="1" applyFont="1" applyBorder="1" applyAlignment="1">
      <alignment horizontal="center" vertical="center" wrapText="1"/>
    </xf>
    <xf numFmtId="3" fontId="2" fillId="0" borderId="32" xfId="0" applyNumberFormat="1" applyFont="1" applyBorder="1" applyAlignment="1">
      <alignment vertical="center"/>
    </xf>
    <xf numFmtId="3" fontId="6" fillId="0" borderId="21" xfId="0" applyNumberFormat="1" applyFont="1" applyBorder="1" applyAlignment="1">
      <alignment horizontal="center" vertical="center" wrapText="1"/>
    </xf>
    <xf numFmtId="3" fontId="6" fillId="0" borderId="32" xfId="0" applyNumberFormat="1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3" fontId="2" fillId="0" borderId="32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3" fontId="15" fillId="0" borderId="6" xfId="0" applyNumberFormat="1" applyFont="1" applyBorder="1" applyAlignment="1">
      <alignment horizontal="center" vertical="center" wrapText="1"/>
    </xf>
    <xf numFmtId="3" fontId="2" fillId="0" borderId="33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3" fontId="2" fillId="0" borderId="20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3" fontId="2" fillId="0" borderId="24" xfId="0" applyNumberFormat="1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3" fontId="16" fillId="0" borderId="14" xfId="0" quotePrefix="1" applyNumberFormat="1" applyFont="1" applyBorder="1" applyAlignment="1">
      <alignment horizontal="center" vertical="center" wrapText="1"/>
    </xf>
    <xf numFmtId="0" fontId="12" fillId="0" borderId="21" xfId="0" applyFont="1" applyBorder="1" applyAlignment="1">
      <alignment horizontal="right" vertical="center" wrapText="1"/>
    </xf>
    <xf numFmtId="0" fontId="12" fillId="0" borderId="32" xfId="0" applyFont="1" applyBorder="1" applyAlignment="1">
      <alignment horizontal="right" vertical="center" wrapText="1"/>
    </xf>
    <xf numFmtId="165" fontId="13" fillId="0" borderId="32" xfId="0" applyNumberFormat="1" applyFont="1" applyBorder="1" applyAlignment="1">
      <alignment horizontal="center" vertical="center" wrapText="1"/>
    </xf>
    <xf numFmtId="10" fontId="12" fillId="0" borderId="3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3" fontId="2" fillId="0" borderId="36" xfId="0" applyNumberFormat="1" applyFont="1" applyBorder="1" applyAlignment="1">
      <alignment vertical="center"/>
    </xf>
    <xf numFmtId="3" fontId="2" fillId="0" borderId="36" xfId="0" applyNumberFormat="1" applyFont="1" applyBorder="1" applyAlignment="1">
      <alignment horizontal="center" vertical="center" wrapText="1"/>
    </xf>
    <xf numFmtId="0" fontId="12" fillId="0" borderId="36" xfId="0" applyFont="1" applyBorder="1" applyAlignment="1">
      <alignment horizontal="right" vertical="center" wrapText="1"/>
    </xf>
    <xf numFmtId="0" fontId="12" fillId="0" borderId="36" xfId="0" applyFont="1" applyBorder="1" applyAlignment="1">
      <alignment horizontal="center" vertical="center" wrapText="1"/>
    </xf>
    <xf numFmtId="10" fontId="12" fillId="0" borderId="37" xfId="0" applyNumberFormat="1" applyFont="1" applyBorder="1" applyAlignment="1">
      <alignment horizontal="center" vertical="center" wrapText="1"/>
    </xf>
    <xf numFmtId="3" fontId="2" fillId="0" borderId="38" xfId="0" applyNumberFormat="1" applyFont="1" applyBorder="1" applyAlignment="1">
      <alignment vertical="center"/>
    </xf>
    <xf numFmtId="3" fontId="6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3" fontId="2" fillId="0" borderId="15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horizontal="center" vertical="center" wrapText="1"/>
    </xf>
    <xf numFmtId="10" fontId="12" fillId="0" borderId="48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9" fillId="3" borderId="52" xfId="0" applyFont="1" applyFill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167" fontId="9" fillId="0" borderId="36" xfId="0" applyNumberFormat="1" applyFont="1" applyBorder="1" applyAlignment="1">
      <alignment horizontal="center" vertical="center" wrapText="1"/>
    </xf>
    <xf numFmtId="167" fontId="18" fillId="0" borderId="37" xfId="0" applyNumberFormat="1" applyFont="1" applyBorder="1" applyAlignment="1">
      <alignment horizontal="center" vertical="center" wrapText="1"/>
    </xf>
    <xf numFmtId="168" fontId="20" fillId="3" borderId="53" xfId="0" applyNumberFormat="1" applyFont="1" applyFill="1" applyBorder="1" applyAlignment="1">
      <alignment horizontal="center" vertical="center" wrapText="1"/>
    </xf>
    <xf numFmtId="168" fontId="20" fillId="0" borderId="21" xfId="0" applyNumberFormat="1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167" fontId="20" fillId="0" borderId="21" xfId="0" applyNumberFormat="1" applyFont="1" applyBorder="1" applyAlignment="1">
      <alignment horizontal="left" vertical="center" wrapText="1"/>
    </xf>
    <xf numFmtId="0" fontId="21" fillId="0" borderId="31" xfId="0" applyFont="1" applyBorder="1" applyAlignment="1">
      <alignment horizontal="center" vertical="center" wrapText="1"/>
    </xf>
    <xf numFmtId="168" fontId="20" fillId="3" borderId="54" xfId="0" applyNumberFormat="1" applyFont="1" applyFill="1" applyBorder="1" applyAlignment="1">
      <alignment horizontal="center" vertical="center" wrapText="1"/>
    </xf>
    <xf numFmtId="168" fontId="20" fillId="0" borderId="55" xfId="0" applyNumberFormat="1" applyFont="1" applyBorder="1" applyAlignment="1">
      <alignment horizontal="center" vertical="center" wrapText="1"/>
    </xf>
    <xf numFmtId="0" fontId="20" fillId="0" borderId="55" xfId="0" applyFont="1" applyBorder="1" applyAlignment="1">
      <alignment horizontal="center" vertical="center" wrapText="1"/>
    </xf>
    <xf numFmtId="167" fontId="20" fillId="0" borderId="55" xfId="0" applyNumberFormat="1" applyFont="1" applyBorder="1" applyAlignment="1">
      <alignment horizontal="left" vertical="center" wrapText="1"/>
    </xf>
    <xf numFmtId="0" fontId="21" fillId="0" borderId="56" xfId="0" applyFont="1" applyBorder="1" applyAlignment="1">
      <alignment horizontal="center" vertical="center" wrapText="1"/>
    </xf>
    <xf numFmtId="168" fontId="20" fillId="3" borderId="21" xfId="0" applyNumberFormat="1" applyFont="1" applyFill="1" applyBorder="1" applyAlignment="1">
      <alignment horizontal="center" vertical="center" wrapText="1"/>
    </xf>
    <xf numFmtId="168" fontId="20" fillId="3" borderId="32" xfId="0" applyNumberFormat="1" applyFont="1" applyFill="1" applyBorder="1" applyAlignment="1">
      <alignment horizontal="center" vertical="center" wrapText="1"/>
    </xf>
    <xf numFmtId="168" fontId="20" fillId="0" borderId="32" xfId="0" applyNumberFormat="1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167" fontId="20" fillId="0" borderId="35" xfId="0" applyNumberFormat="1" applyFont="1" applyBorder="1" applyAlignment="1">
      <alignment horizontal="left" vertical="center" wrapText="1"/>
    </xf>
    <xf numFmtId="0" fontId="9" fillId="3" borderId="39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3" borderId="3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23" fillId="0" borderId="49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4" fillId="2" borderId="60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left" vertical="center" wrapText="1"/>
    </xf>
    <xf numFmtId="0" fontId="2" fillId="3" borderId="67" xfId="0" applyFont="1" applyFill="1" applyBorder="1" applyAlignment="1">
      <alignment horizontal="left" vertical="center" wrapText="1"/>
    </xf>
    <xf numFmtId="0" fontId="2" fillId="3" borderId="69" xfId="0" applyFont="1" applyFill="1" applyBorder="1" applyAlignment="1">
      <alignment horizontal="right" vertical="center" wrapText="1"/>
    </xf>
    <xf numFmtId="0" fontId="2" fillId="3" borderId="60" xfId="0" applyFont="1" applyFill="1" applyBorder="1" applyAlignment="1">
      <alignment horizontal="left" vertical="center" shrinkToFit="1"/>
    </xf>
    <xf numFmtId="0" fontId="2" fillId="3" borderId="61" xfId="0" applyFont="1" applyFill="1" applyBorder="1" applyAlignment="1">
      <alignment horizontal="left" vertical="center" shrinkToFit="1"/>
    </xf>
    <xf numFmtId="0" fontId="2" fillId="3" borderId="29" xfId="0" applyFont="1" applyFill="1" applyBorder="1" applyAlignment="1">
      <alignment horizontal="left" vertical="center" shrinkToFit="1"/>
    </xf>
    <xf numFmtId="0" fontId="2" fillId="3" borderId="60" xfId="0" applyFont="1" applyFill="1" applyBorder="1" applyAlignment="1">
      <alignment horizontal="center" vertical="center" shrinkToFit="1"/>
    </xf>
    <xf numFmtId="0" fontId="2" fillId="3" borderId="61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6" fillId="3" borderId="70" xfId="0" applyFont="1" applyFill="1" applyBorder="1" applyAlignment="1">
      <alignment horizontal="right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28" fillId="0" borderId="28" xfId="0" applyFont="1" applyBorder="1" applyAlignment="1">
      <alignment horizontal="center" vertical="center"/>
    </xf>
    <xf numFmtId="0" fontId="27" fillId="0" borderId="6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4" borderId="39" xfId="0" applyFont="1" applyFill="1" applyBorder="1" applyAlignment="1">
      <alignment vertical="center"/>
    </xf>
    <xf numFmtId="0" fontId="31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9" fontId="21" fillId="0" borderId="0" xfId="0" applyNumberFormat="1" applyFont="1" applyAlignment="1">
      <alignment horizontal="left" vertical="center"/>
    </xf>
    <xf numFmtId="14" fontId="21" fillId="0" borderId="0" xfId="0" applyNumberFormat="1" applyFont="1" applyAlignment="1">
      <alignment horizontal="center" vertical="center"/>
    </xf>
    <xf numFmtId="170" fontId="21" fillId="0" borderId="0" xfId="0" applyNumberFormat="1" applyFont="1" applyAlignment="1">
      <alignment vertical="center"/>
    </xf>
    <xf numFmtId="3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14" fontId="21" fillId="0" borderId="0" xfId="0" applyNumberFormat="1" applyFont="1" applyAlignment="1">
      <alignment horizontal="left" vertical="center"/>
    </xf>
    <xf numFmtId="168" fontId="21" fillId="0" borderId="0" xfId="0" applyNumberFormat="1" applyFont="1" applyAlignment="1">
      <alignment vertical="center"/>
    </xf>
    <xf numFmtId="3" fontId="21" fillId="0" borderId="0" xfId="0" applyNumberFormat="1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28" fillId="0" borderId="78" xfId="0" applyFont="1" applyBorder="1" applyAlignment="1">
      <alignment horizontal="center" vertical="center" wrapText="1"/>
    </xf>
    <xf numFmtId="165" fontId="13" fillId="0" borderId="55" xfId="0" applyNumberFormat="1" applyFont="1" applyBorder="1" applyAlignment="1">
      <alignment horizontal="center" vertical="center" wrapText="1"/>
    </xf>
    <xf numFmtId="10" fontId="12" fillId="0" borderId="56" xfId="0" applyNumberFormat="1" applyFont="1" applyBorder="1" applyAlignment="1">
      <alignment horizontal="center" vertical="center" wrapText="1"/>
    </xf>
    <xf numFmtId="165" fontId="13" fillId="0" borderId="88" xfId="0" applyNumberFormat="1" applyFont="1" applyBorder="1" applyAlignment="1">
      <alignment horizontal="center" vertical="center"/>
    </xf>
    <xf numFmtId="0" fontId="0" fillId="0" borderId="0" xfId="0" applyFont="1" applyAlignment="1"/>
    <xf numFmtId="0" fontId="37" fillId="0" borderId="93" xfId="0" applyFont="1" applyBorder="1" applyAlignment="1" applyProtection="1">
      <alignment horizontal="center" vertical="center"/>
      <protection hidden="1"/>
    </xf>
    <xf numFmtId="0" fontId="37" fillId="0" borderId="88" xfId="0" applyFont="1" applyBorder="1" applyAlignment="1" applyProtection="1">
      <alignment horizontal="center" vertical="center"/>
      <protection hidden="1"/>
    </xf>
    <xf numFmtId="0" fontId="36" fillId="0" borderId="98" xfId="0" applyFont="1" applyBorder="1" applyAlignment="1" applyProtection="1">
      <alignment vertical="center"/>
      <protection locked="0" hidden="1"/>
    </xf>
    <xf numFmtId="0" fontId="39" fillId="0" borderId="96" xfId="0" applyFont="1" applyBorder="1" applyAlignment="1" applyProtection="1">
      <alignment vertical="center"/>
      <protection locked="0" hidden="1"/>
    </xf>
    <xf numFmtId="0" fontId="39" fillId="0" borderId="99" xfId="0" applyNumberFormat="1" applyFont="1" applyBorder="1" applyAlignment="1" applyProtection="1">
      <alignment horizontal="right" vertical="center"/>
      <protection locked="0" hidden="1"/>
    </xf>
    <xf numFmtId="0" fontId="36" fillId="0" borderId="98" xfId="0" applyFont="1" applyBorder="1" applyAlignment="1" applyProtection="1">
      <alignment horizontal="left" vertical="center"/>
      <protection locked="0" hidden="1"/>
    </xf>
    <xf numFmtId="0" fontId="39" fillId="0" borderId="96" xfId="0" applyFont="1" applyBorder="1" applyAlignment="1" applyProtection="1">
      <alignment horizontal="left" vertical="center"/>
      <protection locked="0" hidden="1"/>
    </xf>
    <xf numFmtId="0" fontId="39" fillId="0" borderId="99" xfId="0" applyFont="1" applyBorder="1" applyAlignment="1" applyProtection="1">
      <alignment horizontal="left" vertical="center"/>
      <protection locked="0" hidden="1"/>
    </xf>
    <xf numFmtId="0" fontId="36" fillId="0" borderId="58" xfId="0" applyFont="1" applyBorder="1" applyAlignment="1" applyProtection="1">
      <alignment horizontal="left" vertical="center"/>
      <protection locked="0" hidden="1"/>
    </xf>
    <xf numFmtId="0" fontId="39" fillId="0" borderId="58" xfId="0" applyFont="1" applyBorder="1" applyAlignment="1" applyProtection="1">
      <alignment horizontal="left" vertical="center"/>
      <protection locked="0" hidden="1"/>
    </xf>
    <xf numFmtId="0" fontId="39" fillId="0" borderId="87" xfId="0" applyFont="1" applyBorder="1" applyAlignment="1" applyProtection="1">
      <alignment horizontal="left" vertical="center"/>
      <protection locked="0" hidden="1"/>
    </xf>
    <xf numFmtId="0" fontId="41" fillId="0" borderId="94" xfId="0" applyFont="1" applyBorder="1" applyAlignment="1" applyProtection="1">
      <alignment horizontal="center" vertical="center"/>
      <protection locked="0" hidden="1"/>
    </xf>
    <xf numFmtId="3" fontId="6" fillId="0" borderId="21" xfId="0" applyNumberFormat="1" applyFont="1" applyBorder="1" applyAlignment="1">
      <alignment vertical="center"/>
    </xf>
    <xf numFmtId="168" fontId="44" fillId="6" borderId="92" xfId="0" applyNumberFormat="1" applyFont="1" applyFill="1" applyBorder="1" applyAlignment="1" applyProtection="1">
      <alignment horizontal="center" vertical="center" wrapText="1"/>
      <protection locked="0" hidden="1"/>
    </xf>
    <xf numFmtId="168" fontId="44" fillId="0" borderId="106" xfId="0" applyNumberFormat="1" applyFont="1" applyBorder="1" applyAlignment="1" applyProtection="1">
      <alignment horizontal="center" vertical="center" wrapText="1"/>
      <protection locked="0" hidden="1"/>
    </xf>
    <xf numFmtId="0" fontId="44" fillId="0" borderId="106" xfId="0" applyFont="1" applyBorder="1" applyAlignment="1" applyProtection="1">
      <alignment horizontal="center" vertical="center" wrapText="1"/>
      <protection locked="0" hidden="1"/>
    </xf>
    <xf numFmtId="171" fontId="44" fillId="0" borderId="106" xfId="0" applyNumberFormat="1" applyFont="1" applyBorder="1" applyAlignment="1" applyProtection="1">
      <alignment horizontal="left" vertical="center" wrapText="1" indent="1"/>
      <protection locked="0" hidden="1"/>
    </xf>
    <xf numFmtId="0" fontId="42" fillId="0" borderId="107" xfId="0" applyNumberFormat="1" applyFont="1" applyBorder="1" applyAlignment="1" applyProtection="1">
      <alignment horizontal="center" vertical="center" wrapText="1"/>
      <protection locked="0" hidden="1"/>
    </xf>
    <xf numFmtId="168" fontId="44" fillId="6" borderId="97" xfId="0" applyNumberFormat="1" applyFont="1" applyFill="1" applyBorder="1" applyAlignment="1" applyProtection="1">
      <alignment horizontal="center" vertical="center" wrapText="1"/>
      <protection locked="0" hidden="1"/>
    </xf>
    <xf numFmtId="168" fontId="44" fillId="0" borderId="88" xfId="0" applyNumberFormat="1" applyFont="1" applyBorder="1" applyAlignment="1" applyProtection="1">
      <alignment horizontal="center" vertical="center" wrapText="1"/>
      <protection locked="0" hidden="1"/>
    </xf>
    <xf numFmtId="0" fontId="44" fillId="0" borderId="88" xfId="0" applyFont="1" applyBorder="1" applyAlignment="1" applyProtection="1">
      <alignment horizontal="center" vertical="center" wrapText="1"/>
      <protection locked="0" hidden="1"/>
    </xf>
    <xf numFmtId="171" fontId="44" fillId="0" borderId="88" xfId="0" applyNumberFormat="1" applyFont="1" applyBorder="1" applyAlignment="1" applyProtection="1">
      <alignment horizontal="left" vertical="center" wrapText="1" indent="1"/>
      <protection locked="0" hidden="1"/>
    </xf>
    <xf numFmtId="0" fontId="42" fillId="0" borderId="108" xfId="0" applyNumberFormat="1" applyFont="1" applyBorder="1" applyAlignment="1" applyProtection="1">
      <alignment horizontal="center" vertical="center" wrapText="1"/>
      <protection locked="0" hidden="1"/>
    </xf>
    <xf numFmtId="0" fontId="46" fillId="0" borderId="97" xfId="0" applyFont="1" applyBorder="1" applyAlignment="1" applyProtection="1">
      <alignment horizontal="center" vertical="center" wrapText="1"/>
      <protection locked="0" hidden="1"/>
    </xf>
    <xf numFmtId="0" fontId="36" fillId="6" borderId="90" xfId="0" applyFont="1" applyFill="1" applyBorder="1" applyAlignment="1" applyProtection="1">
      <alignment horizontal="right" vertical="center" wrapText="1"/>
      <protection hidden="1"/>
    </xf>
    <xf numFmtId="0" fontId="36" fillId="6" borderId="109" xfId="0" applyFont="1" applyFill="1" applyBorder="1" applyAlignment="1" applyProtection="1">
      <alignment horizontal="right" vertical="center" wrapText="1"/>
      <protection hidden="1"/>
    </xf>
    <xf numFmtId="0" fontId="36" fillId="6" borderId="110" xfId="0" applyFont="1" applyFill="1" applyBorder="1" applyAlignment="1" applyProtection="1">
      <alignment horizontal="right" vertical="center" wrapText="1"/>
      <protection hidden="1"/>
    </xf>
    <xf numFmtId="0" fontId="36" fillId="6" borderId="94" xfId="0" applyFont="1" applyFill="1" applyBorder="1" applyAlignment="1" applyProtection="1">
      <alignment horizontal="left" vertical="center" wrapText="1"/>
      <protection locked="0" hidden="1"/>
    </xf>
    <xf numFmtId="0" fontId="36" fillId="6" borderId="91" xfId="0" applyFont="1" applyFill="1" applyBorder="1" applyAlignment="1" applyProtection="1">
      <alignment horizontal="left" vertical="center" wrapText="1"/>
      <protection locked="0" hidden="1"/>
    </xf>
    <xf numFmtId="0" fontId="36" fillId="6" borderId="83" xfId="0" applyFont="1" applyFill="1" applyBorder="1" applyAlignment="1" applyProtection="1">
      <alignment horizontal="left" vertical="center" wrapText="1" shrinkToFit="1"/>
      <protection locked="0" hidden="1"/>
    </xf>
    <xf numFmtId="0" fontId="36" fillId="6" borderId="81" xfId="0" applyFont="1" applyFill="1" applyBorder="1" applyAlignment="1" applyProtection="1">
      <alignment horizontal="left" vertical="center" wrapText="1" shrinkToFit="1"/>
      <protection locked="0" hidden="1"/>
    </xf>
    <xf numFmtId="0" fontId="36" fillId="6" borderId="84" xfId="0" applyFont="1" applyFill="1" applyBorder="1" applyAlignment="1" applyProtection="1">
      <alignment horizontal="left" vertical="center" wrapText="1" shrinkToFit="1"/>
      <protection locked="0" hidden="1"/>
    </xf>
    <xf numFmtId="0" fontId="36" fillId="6" borderId="83" xfId="0" applyFont="1" applyFill="1" applyBorder="1" applyAlignment="1" applyProtection="1">
      <alignment horizontal="center" vertical="center" wrapText="1" shrinkToFit="1"/>
      <protection locked="0" hidden="1"/>
    </xf>
    <xf numFmtId="0" fontId="36" fillId="6" borderId="81" xfId="0" applyFont="1" applyFill="1" applyBorder="1" applyAlignment="1" applyProtection="1">
      <alignment horizontal="center" vertical="center" wrapText="1" shrinkToFit="1"/>
      <protection locked="0" hidden="1"/>
    </xf>
    <xf numFmtId="0" fontId="36" fillId="6" borderId="84" xfId="0" applyFont="1" applyFill="1" applyBorder="1" applyAlignment="1" applyProtection="1">
      <alignment horizontal="center" vertical="center" wrapText="1" shrinkToFit="1"/>
      <protection locked="0" hidden="1"/>
    </xf>
    <xf numFmtId="0" fontId="2" fillId="0" borderId="17" xfId="0" applyFont="1" applyBorder="1" applyAlignment="1">
      <alignment horizontal="left" vertical="center"/>
    </xf>
    <xf numFmtId="0" fontId="3" fillId="0" borderId="18" xfId="0" applyFont="1" applyBorder="1"/>
    <xf numFmtId="0" fontId="3" fillId="0" borderId="19" xfId="0" applyFont="1" applyBorder="1"/>
    <xf numFmtId="0" fontId="6" fillId="0" borderId="17" xfId="0" applyFont="1" applyBorder="1" applyAlignment="1">
      <alignment horizontal="left" vertical="center"/>
    </xf>
    <xf numFmtId="0" fontId="43" fillId="0" borderId="18" xfId="0" applyFont="1" applyBorder="1"/>
    <xf numFmtId="0" fontId="43" fillId="0" borderId="19" xfId="0" applyFont="1" applyBorder="1"/>
    <xf numFmtId="0" fontId="2" fillId="0" borderId="22" xfId="0" applyFont="1" applyBorder="1" applyAlignment="1">
      <alignment horizontal="left" vertical="center"/>
    </xf>
    <xf numFmtId="0" fontId="3" fillId="0" borderId="23" xfId="0" applyFont="1" applyBorder="1"/>
    <xf numFmtId="0" fontId="3" fillId="0" borderId="25" xfId="0" applyFont="1" applyBorder="1"/>
    <xf numFmtId="0" fontId="5" fillId="2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8" fillId="2" borderId="62" xfId="0" applyFont="1" applyFill="1" applyBorder="1" applyAlignment="1">
      <alignment horizontal="center" vertical="center" wrapText="1"/>
    </xf>
    <xf numFmtId="0" fontId="8" fillId="2" borderId="63" xfId="0" applyFont="1" applyFill="1" applyBorder="1" applyAlignment="1">
      <alignment horizontal="center" vertical="center" wrapText="1"/>
    </xf>
    <xf numFmtId="0" fontId="3" fillId="0" borderId="64" xfId="0" applyFont="1" applyBorder="1"/>
    <xf numFmtId="0" fontId="3" fillId="0" borderId="65" xfId="0" applyFont="1" applyBorder="1"/>
    <xf numFmtId="165" fontId="14" fillId="2" borderId="20" xfId="0" applyNumberFormat="1" applyFont="1" applyFill="1" applyBorder="1" applyAlignment="1">
      <alignment horizontal="center" vertical="center" wrapText="1"/>
    </xf>
    <xf numFmtId="3" fontId="6" fillId="0" borderId="16" xfId="0" applyNumberFormat="1" applyFont="1" applyBorder="1" applyAlignment="1">
      <alignment horizontal="right" vertical="center" wrapText="1"/>
    </xf>
    <xf numFmtId="0" fontId="3" fillId="0" borderId="13" xfId="0" applyFont="1" applyBorder="1"/>
    <xf numFmtId="0" fontId="3" fillId="0" borderId="30" xfId="0" applyFont="1" applyBorder="1"/>
    <xf numFmtId="3" fontId="6" fillId="0" borderId="4" xfId="0" applyNumberFormat="1" applyFont="1" applyBorder="1" applyAlignment="1">
      <alignment horizontal="right" vertical="center" wrapText="1"/>
    </xf>
    <xf numFmtId="3" fontId="6" fillId="0" borderId="26" xfId="0" applyNumberFormat="1" applyFont="1" applyBorder="1" applyAlignment="1">
      <alignment horizontal="right" vertical="center" wrapText="1"/>
    </xf>
    <xf numFmtId="165" fontId="14" fillId="2" borderId="46" xfId="0" applyNumberFormat="1" applyFont="1" applyFill="1" applyBorder="1" applyAlignment="1">
      <alignment horizontal="center" vertical="center" wrapText="1"/>
    </xf>
    <xf numFmtId="0" fontId="3" fillId="0" borderId="47" xfId="0" applyFont="1" applyBorder="1"/>
    <xf numFmtId="3" fontId="6" fillId="0" borderId="43" xfId="0" applyNumberFormat="1" applyFont="1" applyBorder="1" applyAlignment="1">
      <alignment horizontal="right" vertical="center" wrapText="1"/>
    </xf>
    <xf numFmtId="0" fontId="3" fillId="0" borderId="44" xfId="0" applyFont="1" applyBorder="1"/>
    <xf numFmtId="0" fontId="3" fillId="0" borderId="45" xfId="0" applyFont="1" applyBorder="1"/>
    <xf numFmtId="0" fontId="3" fillId="0" borderId="49" xfId="0" applyFont="1" applyBorder="1"/>
    <xf numFmtId="0" fontId="0" fillId="0" borderId="0" xfId="0" applyFont="1" applyAlignment="1"/>
    <xf numFmtId="0" fontId="3" fillId="0" borderId="50" xfId="0" applyFont="1" applyBorder="1"/>
    <xf numFmtId="0" fontId="3" fillId="0" borderId="38" xfId="0" applyFont="1" applyBorder="1"/>
    <xf numFmtId="0" fontId="3" fillId="0" borderId="8" xfId="0" applyFont="1" applyBorder="1"/>
    <xf numFmtId="0" fontId="3" fillId="0" borderId="51" xfId="0" applyFont="1" applyBorder="1"/>
    <xf numFmtId="165" fontId="14" fillId="2" borderId="53" xfId="0" applyNumberFormat="1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left" vertical="center"/>
    </xf>
    <xf numFmtId="0" fontId="3" fillId="0" borderId="41" xfId="0" applyFont="1" applyBorder="1"/>
    <xf numFmtId="0" fontId="3" fillId="0" borderId="42" xfId="0" applyFont="1" applyBorder="1"/>
    <xf numFmtId="165" fontId="14" fillId="2" borderId="24" xfId="0" applyNumberFormat="1" applyFont="1" applyFill="1" applyBorder="1" applyAlignment="1">
      <alignment horizontal="center" vertical="center" wrapText="1"/>
    </xf>
    <xf numFmtId="165" fontId="14" fillId="2" borderId="89" xfId="0" applyNumberFormat="1" applyFont="1" applyFill="1" applyBorder="1" applyAlignment="1">
      <alignment horizontal="center" vertical="center" wrapText="1"/>
    </xf>
    <xf numFmtId="0" fontId="3" fillId="0" borderId="54" xfId="0" applyFont="1" applyBorder="1"/>
    <xf numFmtId="0" fontId="9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6" fillId="0" borderId="66" xfId="0" applyNumberFormat="1" applyFont="1" applyBorder="1" applyAlignment="1">
      <alignment horizontal="right" vertical="center" wrapText="1"/>
    </xf>
    <xf numFmtId="3" fontId="6" fillId="0" borderId="68" xfId="0" applyNumberFormat="1" applyFont="1" applyBorder="1" applyAlignment="1">
      <alignment horizontal="right" vertical="center" wrapText="1"/>
    </xf>
    <xf numFmtId="3" fontId="6" fillId="0" borderId="30" xfId="0" applyNumberFormat="1" applyFont="1" applyBorder="1" applyAlignment="1">
      <alignment horizontal="right" vertical="center" wrapText="1"/>
    </xf>
    <xf numFmtId="0" fontId="36" fillId="0" borderId="102" xfId="0" applyFont="1" applyBorder="1" applyAlignment="1" applyProtection="1">
      <alignment horizontal="left" vertical="center"/>
      <protection locked="0" hidden="1"/>
    </xf>
    <xf numFmtId="0" fontId="36" fillId="0" borderId="101" xfId="0" applyFont="1" applyBorder="1" applyAlignment="1" applyProtection="1">
      <alignment horizontal="left" vertical="center"/>
      <protection locked="0" hidden="1"/>
    </xf>
    <xf numFmtId="0" fontId="36" fillId="0" borderId="103" xfId="0" applyFont="1" applyBorder="1" applyAlignment="1" applyProtection="1">
      <alignment horizontal="left" vertical="center"/>
      <protection locked="0" hidden="1"/>
    </xf>
    <xf numFmtId="0" fontId="37" fillId="6" borderId="83" xfId="0" applyFont="1" applyFill="1" applyBorder="1" applyAlignment="1" applyProtection="1">
      <alignment horizontal="left" vertical="center" wrapText="1"/>
      <protection hidden="1"/>
    </xf>
    <xf numFmtId="0" fontId="37" fillId="6" borderId="81" xfId="0" applyFont="1" applyFill="1" applyBorder="1" applyAlignment="1" applyProtection="1">
      <alignment horizontal="left" vertical="center" wrapText="1"/>
      <protection hidden="1"/>
    </xf>
    <xf numFmtId="0" fontId="37" fillId="6" borderId="100" xfId="0" applyFont="1" applyFill="1" applyBorder="1" applyAlignment="1" applyProtection="1">
      <alignment horizontal="left" vertical="center" wrapText="1"/>
      <protection hidden="1"/>
    </xf>
    <xf numFmtId="0" fontId="37" fillId="6" borderId="101" xfId="0" applyFont="1" applyFill="1" applyBorder="1" applyAlignment="1" applyProtection="1">
      <alignment horizontal="left" vertical="center" wrapText="1"/>
      <protection hidden="1"/>
    </xf>
    <xf numFmtId="0" fontId="40" fillId="7" borderId="104" xfId="0" applyFont="1" applyFill="1" applyBorder="1" applyAlignment="1" applyProtection="1">
      <alignment horizontal="center" vertical="center" wrapText="1"/>
      <protection hidden="1"/>
    </xf>
    <xf numFmtId="0" fontId="37" fillId="6" borderId="90" xfId="0" applyFont="1" applyFill="1" applyBorder="1" applyAlignment="1" applyProtection="1">
      <alignment horizontal="justify" vertical="center" wrapText="1"/>
      <protection hidden="1"/>
    </xf>
    <xf numFmtId="0" fontId="37" fillId="6" borderId="91" xfId="0" applyFont="1" applyFill="1" applyBorder="1" applyAlignment="1" applyProtection="1">
      <alignment horizontal="justify" vertical="center" wrapText="1"/>
      <protection hidden="1"/>
    </xf>
    <xf numFmtId="0" fontId="39" fillId="0" borderId="92" xfId="0" applyFont="1" applyBorder="1" applyAlignment="1" applyProtection="1">
      <alignment horizontal="justify" vertical="center" wrapText="1"/>
      <protection hidden="1"/>
    </xf>
    <xf numFmtId="164" fontId="36" fillId="0" borderId="94" xfId="0" applyNumberFormat="1" applyFont="1" applyBorder="1" applyAlignment="1" applyProtection="1">
      <alignment horizontal="center" vertical="center"/>
      <protection locked="0" hidden="1"/>
    </xf>
    <xf numFmtId="164" fontId="39" fillId="0" borderId="92" xfId="0" applyNumberFormat="1" applyFont="1" applyBorder="1" applyAlignment="1" applyProtection="1">
      <alignment horizontal="center" vertical="center"/>
      <protection locked="0" hidden="1"/>
    </xf>
    <xf numFmtId="0" fontId="41" fillId="0" borderId="94" xfId="0" applyFont="1" applyBorder="1" applyAlignment="1" applyProtection="1">
      <alignment horizontal="center" vertical="center"/>
      <protection hidden="1"/>
    </xf>
    <xf numFmtId="0" fontId="42" fillId="0" borderId="92" xfId="0" applyFont="1" applyBorder="1" applyAlignment="1" applyProtection="1">
      <alignment horizontal="center" vertical="center"/>
      <protection hidden="1"/>
    </xf>
    <xf numFmtId="0" fontId="37" fillId="0" borderId="94" xfId="0" applyNumberFormat="1" applyFont="1" applyBorder="1" applyAlignment="1" applyProtection="1">
      <alignment horizontal="center" vertical="center"/>
      <protection locked="0" hidden="1"/>
    </xf>
    <xf numFmtId="0" fontId="39" fillId="0" borderId="91" xfId="0" applyNumberFormat="1" applyFont="1" applyBorder="1" applyAlignment="1" applyProtection="1">
      <alignment horizontal="center" vertical="center"/>
      <protection locked="0" hidden="1"/>
    </xf>
    <xf numFmtId="164" fontId="36" fillId="0" borderId="102" xfId="0" applyNumberFormat="1" applyFont="1" applyBorder="1" applyAlignment="1" applyProtection="1">
      <alignment horizontal="left" vertical="center"/>
      <protection locked="0" hidden="1"/>
    </xf>
    <xf numFmtId="164" fontId="36" fillId="0" borderId="101" xfId="0" applyNumberFormat="1" applyFont="1" applyBorder="1" applyAlignment="1" applyProtection="1">
      <alignment horizontal="left" vertical="center"/>
      <protection locked="0" hidden="1"/>
    </xf>
    <xf numFmtId="164" fontId="36" fillId="0" borderId="103" xfId="0" applyNumberFormat="1" applyFont="1" applyBorder="1" applyAlignment="1" applyProtection="1">
      <alignment horizontal="left" vertical="center"/>
      <protection locked="0" hidden="1"/>
    </xf>
    <xf numFmtId="164" fontId="36" fillId="0" borderId="105" xfId="0" applyNumberFormat="1" applyFont="1" applyBorder="1" applyAlignment="1" applyProtection="1">
      <alignment horizontal="left" vertical="center"/>
      <protection locked="0" hidden="1"/>
    </xf>
    <xf numFmtId="164" fontId="36" fillId="0" borderId="81" xfId="0" applyNumberFormat="1" applyFont="1" applyBorder="1" applyAlignment="1" applyProtection="1">
      <alignment horizontal="left" vertical="center"/>
      <protection locked="0" hidden="1"/>
    </xf>
    <xf numFmtId="164" fontId="36" fillId="0" borderId="82" xfId="0" applyNumberFormat="1" applyFont="1" applyBorder="1" applyAlignment="1" applyProtection="1">
      <alignment horizontal="left" vertical="center"/>
      <protection locked="0" hidden="1"/>
    </xf>
    <xf numFmtId="0" fontId="37" fillId="6" borderId="95" xfId="0" applyFont="1" applyFill="1" applyBorder="1" applyAlignment="1" applyProtection="1">
      <alignment horizontal="justify" vertical="center" wrapText="1"/>
      <protection hidden="1"/>
    </xf>
    <xf numFmtId="0" fontId="37" fillId="6" borderId="96" xfId="0" applyFont="1" applyFill="1" applyBorder="1" applyAlignment="1" applyProtection="1">
      <alignment horizontal="justify" vertical="center" wrapText="1"/>
      <protection hidden="1"/>
    </xf>
    <xf numFmtId="0" fontId="39" fillId="0" borderId="97" xfId="0" applyFont="1" applyBorder="1" applyAlignment="1" applyProtection="1">
      <alignment horizontal="justify" vertical="center" wrapText="1"/>
      <protection hidden="1"/>
    </xf>
    <xf numFmtId="0" fontId="33" fillId="0" borderId="98" xfId="1" applyBorder="1" applyAlignment="1" applyProtection="1">
      <alignment horizontal="left" vertical="center"/>
      <protection locked="0" hidden="1"/>
    </xf>
    <xf numFmtId="0" fontId="39" fillId="0" borderId="96" xfId="0" applyFont="1" applyBorder="1" applyAlignment="1" applyProtection="1">
      <alignment horizontal="left" vertical="center"/>
      <protection locked="0" hidden="1"/>
    </xf>
    <xf numFmtId="1" fontId="36" fillId="0" borderId="98" xfId="0" applyNumberFormat="1" applyFont="1" applyBorder="1" applyAlignment="1" applyProtection="1">
      <alignment horizontal="left" vertical="center"/>
      <protection locked="0" hidden="1"/>
    </xf>
    <xf numFmtId="1" fontId="39" fillId="0" borderId="96" xfId="0" applyNumberFormat="1" applyFont="1" applyBorder="1" applyAlignment="1" applyProtection="1">
      <alignment horizontal="left" vertical="center"/>
      <protection locked="0" hidden="1"/>
    </xf>
    <xf numFmtId="1" fontId="39" fillId="0" borderId="99" xfId="0" applyNumberFormat="1" applyFont="1" applyBorder="1" applyAlignment="1" applyProtection="1">
      <alignment horizontal="left" vertical="center"/>
      <protection locked="0" hidden="1"/>
    </xf>
    <xf numFmtId="0" fontId="36" fillId="0" borderId="98" xfId="0" applyFont="1" applyBorder="1" applyAlignment="1" applyProtection="1">
      <alignment horizontal="center" vertical="center"/>
      <protection locked="0" hidden="1"/>
    </xf>
    <xf numFmtId="0" fontId="36" fillId="0" borderId="96" xfId="0" applyFont="1" applyBorder="1" applyAlignment="1" applyProtection="1">
      <alignment horizontal="center" vertical="center"/>
      <protection locked="0" hidden="1"/>
    </xf>
    <xf numFmtId="0" fontId="36" fillId="0" borderId="97" xfId="0" applyFont="1" applyBorder="1" applyAlignment="1" applyProtection="1">
      <alignment horizontal="center" vertical="center"/>
      <protection locked="0" hidden="1"/>
    </xf>
    <xf numFmtId="0" fontId="36" fillId="0" borderId="98" xfId="0" applyFont="1" applyBorder="1" applyAlignment="1" applyProtection="1">
      <alignment horizontal="left" vertical="center"/>
      <protection locked="0" hidden="1"/>
    </xf>
    <xf numFmtId="0" fontId="36" fillId="0" borderId="96" xfId="0" applyFont="1" applyBorder="1" applyAlignment="1" applyProtection="1">
      <alignment horizontal="left" vertical="center"/>
      <protection locked="0" hidden="1"/>
    </xf>
    <xf numFmtId="0" fontId="36" fillId="0" borderId="97" xfId="0" applyFont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0" fontId="3" fillId="0" borderId="9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73" fontId="37" fillId="0" borderId="94" xfId="0" applyNumberFormat="1" applyFont="1" applyBorder="1" applyAlignment="1" applyProtection="1">
      <alignment horizontal="center" vertical="center"/>
      <protection locked="0" hidden="1"/>
    </xf>
    <xf numFmtId="173" fontId="39" fillId="0" borderId="91" xfId="0" applyNumberFormat="1" applyFont="1" applyBorder="1" applyAlignment="1" applyProtection="1">
      <alignment horizontal="center" vertical="center"/>
      <protection locked="0" hidden="1"/>
    </xf>
    <xf numFmtId="173" fontId="37" fillId="0" borderId="91" xfId="0" applyNumberFormat="1" applyFont="1" applyBorder="1" applyAlignment="1" applyProtection="1">
      <alignment horizontal="center" vertical="center"/>
      <protection locked="0" hidden="1"/>
    </xf>
    <xf numFmtId="173" fontId="37" fillId="0" borderId="92" xfId="0" applyNumberFormat="1" applyFont="1" applyBorder="1" applyAlignment="1" applyProtection="1">
      <alignment horizontal="center" vertical="center"/>
      <protection locked="0" hidden="1"/>
    </xf>
    <xf numFmtId="0" fontId="5" fillId="2" borderId="57" xfId="0" applyFont="1" applyFill="1" applyBorder="1" applyAlignment="1">
      <alignment horizontal="center" vertical="center" wrapText="1"/>
    </xf>
    <xf numFmtId="0" fontId="3" fillId="0" borderId="58" xfId="0" applyFont="1" applyBorder="1"/>
    <xf numFmtId="0" fontId="3" fillId="0" borderId="79" xfId="0" applyFont="1" applyBorder="1"/>
    <xf numFmtId="0" fontId="6" fillId="0" borderId="4" xfId="0" applyFont="1" applyBorder="1" applyAlignment="1">
      <alignment vertical="center"/>
    </xf>
    <xf numFmtId="0" fontId="36" fillId="0" borderId="83" xfId="0" applyFont="1" applyBorder="1" applyAlignment="1" applyProtection="1">
      <alignment horizontal="center" vertical="center" wrapText="1"/>
      <protection locked="0" hidden="1"/>
    </xf>
    <xf numFmtId="0" fontId="0" fillId="0" borderId="81" xfId="0" applyBorder="1" applyAlignment="1" applyProtection="1">
      <alignment horizontal="center" vertical="center" wrapText="1"/>
      <protection locked="0" hidden="1"/>
    </xf>
    <xf numFmtId="0" fontId="0" fillId="0" borderId="84" xfId="0" applyBorder="1" applyAlignment="1" applyProtection="1">
      <alignment horizontal="center" vertical="center" wrapText="1"/>
      <protection locked="0" hidden="1"/>
    </xf>
    <xf numFmtId="164" fontId="38" fillId="0" borderId="83" xfId="0" quotePrefix="1" applyNumberFormat="1" applyFont="1" applyBorder="1" applyAlignment="1" applyProtection="1">
      <alignment vertical="center"/>
      <protection locked="0" hidden="1"/>
    </xf>
    <xf numFmtId="164" fontId="0" fillId="0" borderId="81" xfId="0" applyNumberFormat="1" applyFont="1" applyBorder="1" applyAlignment="1" applyProtection="1">
      <alignment vertical="center"/>
      <protection locked="0" hidden="1"/>
    </xf>
    <xf numFmtId="164" fontId="0" fillId="0" borderId="84" xfId="0" applyNumberFormat="1" applyFont="1" applyBorder="1" applyAlignment="1" applyProtection="1">
      <alignment vertical="center"/>
      <protection locked="0" hidden="1"/>
    </xf>
    <xf numFmtId="0" fontId="2" fillId="0" borderId="80" xfId="0" applyFont="1" applyBorder="1" applyAlignment="1">
      <alignment horizontal="center" vertical="center"/>
    </xf>
    <xf numFmtId="0" fontId="3" fillId="0" borderId="80" xfId="0" applyFont="1" applyBorder="1"/>
    <xf numFmtId="0" fontId="9" fillId="0" borderId="12" xfId="0" applyFont="1" applyBorder="1" applyAlignment="1">
      <alignment vertical="center" wrapText="1"/>
    </xf>
    <xf numFmtId="0" fontId="37" fillId="6" borderId="85" xfId="0" applyFont="1" applyFill="1" applyBorder="1" applyAlignment="1" applyProtection="1">
      <alignment horizontal="center" vertical="center" wrapText="1"/>
      <protection locked="0" hidden="1"/>
    </xf>
    <xf numFmtId="0" fontId="37" fillId="6" borderId="86" xfId="0" applyFont="1" applyFill="1" applyBorder="1" applyAlignment="1" applyProtection="1">
      <alignment horizontal="center" vertical="center" wrapText="1"/>
      <protection locked="0" hidden="1"/>
    </xf>
    <xf numFmtId="0" fontId="37" fillId="6" borderId="58" xfId="0" applyFont="1" applyFill="1" applyBorder="1" applyAlignment="1" applyProtection="1">
      <alignment horizontal="center" vertical="center" wrapText="1"/>
      <protection locked="0" hidden="1"/>
    </xf>
    <xf numFmtId="0" fontId="37" fillId="6" borderId="87" xfId="0" applyFont="1" applyFill="1" applyBorder="1" applyAlignment="1" applyProtection="1">
      <alignment horizontal="center" vertical="center" wrapText="1"/>
      <protection locked="0" hidden="1"/>
    </xf>
    <xf numFmtId="0" fontId="6" fillId="0" borderId="4" xfId="0" applyFont="1" applyBorder="1" applyAlignment="1">
      <alignment vertical="center" wrapText="1"/>
    </xf>
    <xf numFmtId="0" fontId="3" fillId="0" borderId="62" xfId="0" applyFont="1" applyBorder="1"/>
    <xf numFmtId="0" fontId="4" fillId="0" borderId="83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84" xfId="0" applyFont="1" applyBorder="1" applyAlignment="1">
      <alignment horizontal="center" vertical="center" wrapText="1"/>
    </xf>
    <xf numFmtId="0" fontId="29" fillId="3" borderId="57" xfId="0" applyFont="1" applyFill="1" applyBorder="1" applyAlignment="1">
      <alignment horizontal="center" vertical="center" wrapText="1"/>
    </xf>
    <xf numFmtId="167" fontId="30" fillId="0" borderId="88" xfId="0" applyNumberFormat="1" applyFont="1" applyBorder="1" applyAlignment="1">
      <alignment vertical="center" shrinkToFit="1"/>
    </xf>
    <xf numFmtId="0" fontId="3" fillId="0" borderId="88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8" fontId="2" fillId="0" borderId="7" xfId="0" applyNumberFormat="1" applyFont="1" applyBorder="1" applyAlignment="1">
      <alignment horizontal="center" wrapText="1"/>
    </xf>
    <xf numFmtId="3" fontId="2" fillId="0" borderId="0" xfId="0" applyNumberFormat="1" applyFont="1" applyAlignment="1">
      <alignment horizontal="center" vertical="center"/>
    </xf>
    <xf numFmtId="0" fontId="5" fillId="2" borderId="6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9" fillId="3" borderId="71" xfId="0" applyFont="1" applyFill="1" applyBorder="1" applyAlignment="1">
      <alignment horizontal="left" vertical="center" wrapText="1"/>
    </xf>
    <xf numFmtId="0" fontId="3" fillId="0" borderId="72" xfId="0" applyFont="1" applyBorder="1"/>
    <xf numFmtId="0" fontId="3" fillId="0" borderId="73" xfId="0" applyFont="1" applyBorder="1"/>
    <xf numFmtId="0" fontId="9" fillId="3" borderId="17" xfId="0" applyFont="1" applyFill="1" applyBorder="1" applyAlignment="1">
      <alignment horizontal="left" vertical="center" wrapText="1"/>
    </xf>
    <xf numFmtId="0" fontId="3" fillId="0" borderId="74" xfId="0" applyFont="1" applyBorder="1"/>
    <xf numFmtId="0" fontId="9" fillId="3" borderId="75" xfId="0" applyFont="1" applyFill="1" applyBorder="1" applyAlignment="1">
      <alignment horizontal="left" vertical="center" wrapText="1"/>
    </xf>
    <xf numFmtId="0" fontId="3" fillId="0" borderId="76" xfId="0" applyFont="1" applyBorder="1"/>
    <xf numFmtId="0" fontId="3" fillId="0" borderId="77" xfId="0" applyFont="1" applyBorder="1"/>
    <xf numFmtId="0" fontId="2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57" xfId="0" applyFont="1" applyBorder="1"/>
    <xf numFmtId="167" fontId="27" fillId="0" borderId="1" xfId="0" applyNumberFormat="1" applyFont="1" applyBorder="1" applyAlignment="1">
      <alignment vertical="center" wrapText="1"/>
    </xf>
    <xf numFmtId="171" fontId="46" fillId="0" borderId="98" xfId="0" applyNumberFormat="1" applyFont="1" applyBorder="1" applyAlignment="1" applyProtection="1">
      <alignment horizontal="center" vertical="center" wrapText="1"/>
      <protection locked="0" hidden="1"/>
    </xf>
    <xf numFmtId="171" fontId="46" fillId="0" borderId="99" xfId="0" applyNumberFormat="1" applyFont="1" applyBorder="1" applyAlignment="1" applyProtection="1">
      <alignment horizontal="center" vertical="center" wrapText="1"/>
      <protection locked="0" hidden="1"/>
    </xf>
    <xf numFmtId="0" fontId="22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 wrapText="1"/>
    </xf>
    <xf numFmtId="167" fontId="30" fillId="0" borderId="63" xfId="0" applyNumberFormat="1" applyFont="1" applyBorder="1" applyAlignment="1">
      <alignment horizontal="center" vertical="center"/>
    </xf>
    <xf numFmtId="0" fontId="2" fillId="3" borderId="16" xfId="0" applyFont="1" applyFill="1" applyBorder="1" applyAlignment="1">
      <alignment horizontal="left" vertical="center" wrapText="1"/>
    </xf>
    <xf numFmtId="0" fontId="3" fillId="0" borderId="68" xfId="0" applyFont="1" applyBorder="1"/>
    <xf numFmtId="0" fontId="2" fillId="3" borderId="4" xfId="0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168" fontId="24" fillId="0" borderId="20" xfId="0" applyNumberFormat="1" applyFont="1" applyBorder="1" applyAlignment="1">
      <alignment horizontal="left" vertical="center"/>
    </xf>
    <xf numFmtId="0" fontId="23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2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vertical="center" wrapText="1"/>
    </xf>
    <xf numFmtId="167" fontId="17" fillId="0" borderId="4" xfId="0" applyNumberFormat="1" applyFont="1" applyBorder="1" applyAlignment="1">
      <alignment horizontal="center" vertical="center" wrapText="1"/>
    </xf>
    <xf numFmtId="171" fontId="34" fillId="0" borderId="81" xfId="0" applyNumberFormat="1" applyFont="1" applyBorder="1" applyAlignment="1" applyProtection="1">
      <alignment vertical="center" wrapText="1"/>
      <protection hidden="1"/>
    </xf>
    <xf numFmtId="0" fontId="35" fillId="0" borderId="81" xfId="0" applyFont="1" applyBorder="1" applyAlignment="1" applyProtection="1">
      <alignment vertical="center" wrapText="1"/>
      <protection hidden="1"/>
    </xf>
    <xf numFmtId="0" fontId="35" fillId="0" borderId="82" xfId="0" applyFont="1" applyBorder="1" applyAlignment="1" applyProtection="1">
      <alignment vertical="center" wrapText="1"/>
      <protection hidden="1"/>
    </xf>
    <xf numFmtId="0" fontId="8" fillId="2" borderId="4" xfId="0" applyFont="1" applyFill="1" applyBorder="1" applyAlignment="1">
      <alignment horizontal="center" vertical="center" wrapText="1"/>
    </xf>
    <xf numFmtId="14" fontId="8" fillId="4" borderId="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6" fillId="0" borderId="90" xfId="0" applyFont="1" applyBorder="1" applyAlignment="1" applyProtection="1">
      <alignment horizontal="center" vertical="center" wrapText="1"/>
      <protection locked="0" hidden="1"/>
    </xf>
    <xf numFmtId="0" fontId="46" fillId="0" borderId="91" xfId="0" applyFont="1" applyBorder="1" applyAlignment="1" applyProtection="1">
      <alignment horizontal="center" vertical="center" wrapText="1"/>
      <protection locked="0" hidden="1"/>
    </xf>
    <xf numFmtId="0" fontId="46" fillId="0" borderId="92" xfId="0" applyFont="1" applyBorder="1" applyAlignment="1" applyProtection="1">
      <alignment horizontal="center" vertical="center" wrapText="1"/>
      <protection locked="0" hidden="1"/>
    </xf>
    <xf numFmtId="171" fontId="46" fillId="0" borderId="88" xfId="0" applyNumberFormat="1" applyFont="1" applyBorder="1" applyAlignment="1" applyProtection="1">
      <alignment horizontal="center" vertical="center" wrapText="1"/>
      <protection locked="0" hidden="1"/>
    </xf>
    <xf numFmtId="171" fontId="46" fillId="0" borderId="108" xfId="0" applyNumberFormat="1" applyFont="1" applyBorder="1" applyAlignment="1" applyProtection="1">
      <alignment horizontal="center" vertical="center" wrapText="1"/>
      <protection locked="0" hidden="1"/>
    </xf>
    <xf numFmtId="0" fontId="8" fillId="4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3" fillId="0" borderId="27" xfId="0" applyFont="1" applyBorder="1"/>
    <xf numFmtId="0" fontId="44" fillId="6" borderId="90" xfId="0" applyFont="1" applyFill="1" applyBorder="1" applyAlignment="1" applyProtection="1">
      <alignment horizontal="center" vertical="center" wrapText="1"/>
      <protection locked="0" hidden="1"/>
    </xf>
    <xf numFmtId="0" fontId="44" fillId="6" borderId="92" xfId="0" applyFont="1" applyFill="1" applyBorder="1" applyAlignment="1" applyProtection="1">
      <alignment horizontal="center" vertical="center" wrapText="1"/>
      <protection locked="0" hidden="1"/>
    </xf>
    <xf numFmtId="0" fontId="44" fillId="6" borderId="95" xfId="0" applyFont="1" applyFill="1" applyBorder="1" applyAlignment="1" applyProtection="1">
      <alignment horizontal="center" vertical="center" wrapText="1"/>
      <protection locked="0" hidden="1"/>
    </xf>
    <xf numFmtId="0" fontId="44" fillId="6" borderId="97" xfId="0" applyFont="1" applyFill="1" applyBorder="1" applyAlignment="1" applyProtection="1">
      <alignment horizontal="center" vertical="center" wrapText="1"/>
      <protection locked="0" hidden="1"/>
    </xf>
    <xf numFmtId="0" fontId="45" fillId="0" borderId="95" xfId="0" applyFont="1" applyBorder="1" applyAlignment="1" applyProtection="1">
      <alignment horizontal="center" vertical="center" wrapText="1"/>
      <protection hidden="1"/>
    </xf>
    <xf numFmtId="0" fontId="45" fillId="0" borderId="96" xfId="0" applyFont="1" applyBorder="1" applyAlignment="1" applyProtection="1">
      <alignment horizontal="center" vertical="center" wrapText="1"/>
      <protection hidden="1"/>
    </xf>
    <xf numFmtId="0" fontId="46" fillId="0" borderId="95" xfId="0" applyFont="1" applyBorder="1" applyAlignment="1" applyProtection="1">
      <alignment horizontal="center" vertical="center" wrapText="1"/>
      <protection locked="0" hidden="1"/>
    </xf>
    <xf numFmtId="0" fontId="46" fillId="0" borderId="96" xfId="0" applyFont="1" applyBorder="1" applyAlignment="1" applyProtection="1">
      <alignment horizontal="center" vertical="center" wrapText="1"/>
      <protection locked="0" hidden="1"/>
    </xf>
    <xf numFmtId="0" fontId="46" fillId="0" borderId="97" xfId="0" applyFont="1" applyBorder="1" applyAlignment="1" applyProtection="1">
      <alignment horizontal="center" vertical="center" wrapText="1"/>
      <protection locked="0" hidden="1"/>
    </xf>
    <xf numFmtId="0" fontId="22" fillId="0" borderId="22" xfId="0" applyFont="1" applyBorder="1" applyAlignment="1">
      <alignment horizontal="center" vertical="center" wrapText="1"/>
    </xf>
    <xf numFmtId="0" fontId="9" fillId="3" borderId="57" xfId="0" applyFont="1" applyFill="1" applyBorder="1" applyAlignment="1">
      <alignment horizontal="center" vertical="center" wrapText="1"/>
    </xf>
    <xf numFmtId="0" fontId="3" fillId="0" borderId="59" xfId="0" applyFont="1" applyBorder="1"/>
    <xf numFmtId="0" fontId="9" fillId="5" borderId="4" xfId="0" applyFont="1" applyFill="1" applyBorder="1" applyAlignment="1">
      <alignment horizontal="center" vertical="center" wrapText="1"/>
    </xf>
    <xf numFmtId="167" fontId="5" fillId="3" borderId="4" xfId="0" applyNumberFormat="1" applyFont="1" applyFill="1" applyBorder="1" applyAlignment="1">
      <alignment horizontal="center" vertical="center" wrapText="1"/>
    </xf>
    <xf numFmtId="167" fontId="5" fillId="0" borderId="4" xfId="0" applyNumberFormat="1" applyFont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167" fontId="18" fillId="0" borderId="4" xfId="0" applyNumberFormat="1" applyFont="1" applyBorder="1" applyAlignment="1">
      <alignment horizontal="center" vertical="center" wrapText="1"/>
    </xf>
    <xf numFmtId="167" fontId="18" fillId="0" borderId="26" xfId="0" applyNumberFormat="1" applyFont="1" applyBorder="1" applyAlignment="1">
      <alignment horizontal="center" vertical="center" wrapText="1"/>
    </xf>
    <xf numFmtId="0" fontId="45" fillId="0" borderId="90" xfId="0" applyFont="1" applyBorder="1" applyAlignment="1" applyProtection="1">
      <alignment horizontal="center" vertical="center" wrapText="1"/>
      <protection hidden="1"/>
    </xf>
    <xf numFmtId="0" fontId="45" fillId="0" borderId="91" xfId="0" applyFont="1" applyBorder="1" applyAlignment="1" applyProtection="1">
      <alignment horizontal="center" vertical="center" wrapText="1"/>
      <protection hidden="1"/>
    </xf>
  </cellXfs>
  <cellStyles count="2">
    <cellStyle name="Hipervínculo" xfId="1" builtinId="8"/>
    <cellStyle name="Normal" xfId="0" builtinId="0"/>
  </cellStyles>
  <dxfs count="44">
    <dxf>
      <fill>
        <patternFill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numFmt numFmtId="3" formatCode="#,##0"/>
      <fill>
        <patternFill patternType="solid">
          <fgColor rgb="FFE36C09"/>
          <bgColor rgb="FFE36C09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E36C09"/>
          <bgColor rgb="FFE36C09"/>
        </patternFill>
      </fill>
    </dxf>
    <dxf>
      <font>
        <b/>
        <color theme="0"/>
      </font>
      <fill>
        <patternFill patternType="solid">
          <fgColor rgb="FFE36C09"/>
          <bgColor rgb="FFE36C09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E36C09"/>
          <bgColor rgb="FFE36C09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ont>
        <b/>
        <color theme="0"/>
      </font>
      <numFmt numFmtId="3" formatCode="#,##0"/>
      <fill>
        <patternFill patternType="solid">
          <fgColor rgb="FFE36C09"/>
          <bgColor rgb="FFE36C09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4"/>
          <bgColor theme="4"/>
        </patternFill>
      </fill>
    </dxf>
  </dxfs>
  <tableStyles count="2">
    <tableStyle name="MAESTROS-style" pivot="0" count="3" xr9:uid="{00000000-0011-0000-FFFF-FFFF00000000}">
      <tableStyleElement type="headerRow" dxfId="43"/>
      <tableStyleElement type="firstRowStripe" dxfId="42"/>
      <tableStyleElement type="secondRowStripe" dxfId="41"/>
    </tableStyle>
    <tableStyle name="MAESTROS-style 2" pivot="0" count="3" xr9:uid="{00000000-0011-0000-FFFF-FFFF01000000}">
      <tableStyleElement type="headerRow" dxfId="40"/>
      <tableStyleElement type="firstRowStripe" dxfId="39"/>
      <tableStyleElement type="secondRowStripe" dxfId="3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11" Type="http://customschemas.google.com/relationships/workbookmetadata" Target="NULL"/><Relationship Id="rId15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0" cy="15240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152400</xdr:colOff>
      <xdr:row>1</xdr:row>
      <xdr:rowOff>0</xdr:rowOff>
    </xdr:from>
    <xdr:ext cx="742950" cy="704850"/>
    <xdr:pic>
      <xdr:nvPicPr>
        <xdr:cNvPr id="3" name="image1.png" descr="escudo_subred_su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UENTA%20DE%20COBRO%20MENSUAL\ultimoooooo%20formato%20en%20excel\AGOSTO%202021\CUENTA%20DE%20COBRO%20MES%20DE%20JULIO%20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OPS"/>
      <sheetName val="Hoja3"/>
      <sheetName val="Hoja2"/>
      <sheetName val="CONSOLIDADO POR DIRECCION"/>
      <sheetName val="MAPA DE COSTOS"/>
      <sheetName val="Hoja1"/>
      <sheetName val="MAESTROS"/>
      <sheetName val="CUENTA DE COBRO MES DE JULIO 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Q1:T20">
  <tableColumns count="4">
    <tableColumn id="1" xr3:uid="{00000000-0010-0000-0000-000001000000}" name="ENTIDAD"/>
    <tableColumn id="2" xr3:uid="{00000000-0010-0000-0000-000002000000}" name="COD"/>
    <tableColumn id="3" xr3:uid="{00000000-0010-0000-0000-000003000000}" name="AHORROS"/>
    <tableColumn id="4" xr3:uid="{00000000-0010-0000-0000-000004000000}" name="CORRIENTE"/>
  </tableColumns>
  <tableStyleInfo name="MAESTR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V1:V3">
  <tableColumns count="1">
    <tableColumn id="1" xr3:uid="{00000000-0010-0000-0100-000001000000}" name="TIPOCTA"/>
  </tableColumns>
  <tableStyleInfo name="MAESTROS-style 2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C1001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3" sqref="G3:M3"/>
    </sheetView>
  </sheetViews>
  <sheetFormatPr baseColWidth="10" defaultColWidth="12.625" defaultRowHeight="15" customHeight="1" x14ac:dyDescent="0.2"/>
  <cols>
    <col min="1" max="1" width="5" customWidth="1"/>
    <col min="2" max="3" width="5.5" customWidth="1"/>
    <col min="4" max="4" width="10.25" customWidth="1"/>
    <col min="5" max="5" width="10.5" customWidth="1"/>
    <col min="6" max="6" width="10.25" customWidth="1"/>
    <col min="7" max="7" width="13.125" customWidth="1"/>
    <col min="8" max="8" width="12" bestFit="1" customWidth="1"/>
    <col min="9" max="9" width="13.125" customWidth="1"/>
    <col min="10" max="10" width="9.25" customWidth="1"/>
    <col min="11" max="11" width="12.5" customWidth="1"/>
    <col min="12" max="12" width="24.5" customWidth="1"/>
    <col min="13" max="13" width="0.625" hidden="1" customWidth="1"/>
    <col min="14" max="14" width="17" customWidth="1"/>
    <col min="15" max="15" width="13.875" customWidth="1"/>
    <col min="16" max="16" width="5" customWidth="1"/>
    <col min="17" max="17" width="13.75" hidden="1" customWidth="1"/>
    <col min="18" max="18" width="2.375" hidden="1" customWidth="1"/>
    <col min="19" max="19" width="88.5" hidden="1" customWidth="1"/>
    <col min="20" max="55" width="10" hidden="1" customWidth="1"/>
  </cols>
  <sheetData>
    <row r="1" spans="1:55" ht="6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</row>
    <row r="2" spans="1:55" ht="27.75" customHeight="1" x14ac:dyDescent="0.2">
      <c r="A2" s="1"/>
      <c r="B2" s="251"/>
      <c r="C2" s="252"/>
      <c r="D2" s="252"/>
      <c r="E2" s="252"/>
      <c r="F2" s="253"/>
      <c r="G2" s="256" t="s">
        <v>0</v>
      </c>
      <c r="H2" s="179"/>
      <c r="I2" s="179"/>
      <c r="J2" s="179"/>
      <c r="K2" s="179"/>
      <c r="L2" s="179"/>
      <c r="M2" s="179"/>
      <c r="N2" s="179"/>
      <c r="O2" s="180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27.75" customHeight="1" x14ac:dyDescent="0.2">
      <c r="A3" s="1"/>
      <c r="B3" s="254"/>
      <c r="C3" s="200"/>
      <c r="D3" s="200"/>
      <c r="E3" s="200"/>
      <c r="F3" s="255"/>
      <c r="G3" s="257" t="s">
        <v>1</v>
      </c>
      <c r="H3" s="179"/>
      <c r="I3" s="179"/>
      <c r="J3" s="179"/>
      <c r="K3" s="179"/>
      <c r="L3" s="179"/>
      <c r="M3" s="180"/>
      <c r="N3" s="256" t="s">
        <v>2</v>
      </c>
      <c r="O3" s="180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3" customHeight="1" x14ac:dyDescent="0.2">
      <c r="A4" s="1"/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ht="22.5" customHeight="1" thickBot="1" x14ac:dyDescent="0.25">
      <c r="A5" s="1"/>
      <c r="B5" s="178" t="s">
        <v>3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80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ht="12" customHeight="1" x14ac:dyDescent="0.2">
      <c r="A6" s="1"/>
      <c r="B6" s="222" t="s">
        <v>4</v>
      </c>
      <c r="C6" s="223"/>
      <c r="D6" s="223"/>
      <c r="E6" s="223"/>
      <c r="F6" s="224"/>
      <c r="G6" s="134" t="s">
        <v>5</v>
      </c>
      <c r="H6" s="258">
        <v>44682</v>
      </c>
      <c r="I6" s="259"/>
      <c r="J6" s="259"/>
      <c r="K6" s="134" t="s">
        <v>6</v>
      </c>
      <c r="L6" s="258">
        <v>44712</v>
      </c>
      <c r="M6" s="260"/>
      <c r="N6" s="260"/>
      <c r="O6" s="26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 ht="12" customHeight="1" x14ac:dyDescent="0.2">
      <c r="A7" s="1"/>
      <c r="B7" s="237" t="s">
        <v>7</v>
      </c>
      <c r="C7" s="238"/>
      <c r="D7" s="238"/>
      <c r="E7" s="238"/>
      <c r="F7" s="239"/>
      <c r="G7" s="248" t="s">
        <v>224</v>
      </c>
      <c r="H7" s="241"/>
      <c r="I7" s="241"/>
      <c r="J7" s="241"/>
      <c r="K7" s="135" t="s">
        <v>8</v>
      </c>
      <c r="L7" s="242">
        <v>52303117</v>
      </c>
      <c r="M7" s="243"/>
      <c r="N7" s="243"/>
      <c r="O7" s="244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12" customHeight="1" x14ac:dyDescent="0.2">
      <c r="A8" s="1"/>
      <c r="B8" s="237" t="s">
        <v>9</v>
      </c>
      <c r="C8" s="238"/>
      <c r="D8" s="238"/>
      <c r="E8" s="238"/>
      <c r="F8" s="239"/>
      <c r="G8" s="240" t="s">
        <v>225</v>
      </c>
      <c r="H8" s="241"/>
      <c r="I8" s="241"/>
      <c r="J8" s="241"/>
      <c r="K8" s="135" t="s">
        <v>10</v>
      </c>
      <c r="L8" s="242">
        <v>3138255310</v>
      </c>
      <c r="M8" s="243"/>
      <c r="N8" s="243"/>
      <c r="O8" s="244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12" customHeight="1" x14ac:dyDescent="0.2">
      <c r="A9" s="1"/>
      <c r="B9" s="237" t="s">
        <v>11</v>
      </c>
      <c r="C9" s="238"/>
      <c r="D9" s="238"/>
      <c r="E9" s="238"/>
      <c r="F9" s="239"/>
      <c r="G9" s="245"/>
      <c r="H9" s="246"/>
      <c r="I9" s="246"/>
      <c r="J9" s="247"/>
      <c r="K9" s="135" t="s">
        <v>12</v>
      </c>
      <c r="L9" s="136"/>
      <c r="M9" s="137"/>
      <c r="N9" s="135" t="s">
        <v>13</v>
      </c>
      <c r="O9" s="138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12" customHeight="1" x14ac:dyDescent="0.2">
      <c r="A10" s="1"/>
      <c r="B10" s="237" t="s">
        <v>14</v>
      </c>
      <c r="C10" s="238"/>
      <c r="D10" s="238"/>
      <c r="E10" s="238"/>
      <c r="F10" s="239"/>
      <c r="G10" s="248" t="s">
        <v>226</v>
      </c>
      <c r="H10" s="249"/>
      <c r="I10" s="249"/>
      <c r="J10" s="250"/>
      <c r="K10" s="135" t="s">
        <v>15</v>
      </c>
      <c r="L10" s="139" t="s">
        <v>227</v>
      </c>
      <c r="M10" s="140"/>
      <c r="N10" s="135" t="s">
        <v>16</v>
      </c>
      <c r="O10" s="141" t="s">
        <v>228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12" customHeight="1" thickBot="1" x14ac:dyDescent="0.25">
      <c r="A11" s="1"/>
      <c r="B11" s="219" t="s">
        <v>17</v>
      </c>
      <c r="C11" s="220"/>
      <c r="D11" s="220"/>
      <c r="E11" s="220"/>
      <c r="F11" s="220"/>
      <c r="G11" s="248"/>
      <c r="H11" s="249"/>
      <c r="I11" s="249"/>
      <c r="J11" s="250"/>
      <c r="K11" s="135" t="s">
        <v>12</v>
      </c>
      <c r="L11" s="136"/>
      <c r="M11" s="137"/>
      <c r="N11" s="135" t="s">
        <v>18</v>
      </c>
      <c r="O11" s="14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12" customHeight="1" thickBot="1" x14ac:dyDescent="0.25">
      <c r="A12" s="1"/>
      <c r="B12" s="219" t="s">
        <v>19</v>
      </c>
      <c r="C12" s="220"/>
      <c r="D12" s="220"/>
      <c r="E12" s="220"/>
      <c r="F12" s="220"/>
      <c r="G12" s="214" t="s">
        <v>229</v>
      </c>
      <c r="H12" s="215"/>
      <c r="I12" s="215"/>
      <c r="J12" s="216"/>
      <c r="K12" s="135" t="s">
        <v>15</v>
      </c>
      <c r="L12" s="142" t="s">
        <v>230</v>
      </c>
      <c r="M12" s="143"/>
      <c r="N12" s="135" t="s">
        <v>16</v>
      </c>
      <c r="O12" s="144" t="s">
        <v>231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13.5" customHeight="1" thickBot="1" x14ac:dyDescent="0.25">
      <c r="A13" s="1"/>
      <c r="B13" s="221" t="s">
        <v>20</v>
      </c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ht="15" customHeight="1" thickBot="1" x14ac:dyDescent="0.25">
      <c r="A14" s="1"/>
      <c r="B14" s="222" t="s">
        <v>21</v>
      </c>
      <c r="C14" s="223"/>
      <c r="D14" s="223"/>
      <c r="E14" s="223"/>
      <c r="F14" s="224"/>
      <c r="G14" s="225">
        <v>1517</v>
      </c>
      <c r="H14" s="226"/>
      <c r="I14" s="134" t="s">
        <v>22</v>
      </c>
      <c r="J14" s="145">
        <v>2022</v>
      </c>
      <c r="K14" s="227" t="s">
        <v>23</v>
      </c>
      <c r="L14" s="228"/>
      <c r="M14" s="229">
        <v>493</v>
      </c>
      <c r="N14" s="230"/>
      <c r="O14" s="230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 ht="15" customHeight="1" thickBot="1" x14ac:dyDescent="0.25">
      <c r="A15" s="1"/>
      <c r="B15" s="217" t="s">
        <v>24</v>
      </c>
      <c r="C15" s="218"/>
      <c r="D15" s="218"/>
      <c r="E15" s="218"/>
      <c r="F15" s="218"/>
      <c r="G15" s="231" t="s">
        <v>232</v>
      </c>
      <c r="H15" s="232"/>
      <c r="I15" s="232"/>
      <c r="J15" s="232"/>
      <c r="K15" s="232"/>
      <c r="L15" s="232"/>
      <c r="M15" s="232"/>
      <c r="N15" s="232"/>
      <c r="O15" s="233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ht="15" customHeight="1" thickBot="1" x14ac:dyDescent="0.25">
      <c r="A16" s="1"/>
      <c r="B16" s="217" t="s">
        <v>25</v>
      </c>
      <c r="C16" s="218"/>
      <c r="D16" s="218"/>
      <c r="E16" s="218"/>
      <c r="F16" s="218"/>
      <c r="G16" s="234" t="s">
        <v>233</v>
      </c>
      <c r="H16" s="235"/>
      <c r="I16" s="235"/>
      <c r="J16" s="235"/>
      <c r="K16" s="235"/>
      <c r="L16" s="235"/>
      <c r="M16" s="235"/>
      <c r="N16" s="235"/>
      <c r="O16" s="236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1:55" ht="15" customHeight="1" thickBot="1" x14ac:dyDescent="0.25">
      <c r="A17" s="1"/>
      <c r="B17" s="217" t="s">
        <v>26</v>
      </c>
      <c r="C17" s="218"/>
      <c r="D17" s="218"/>
      <c r="E17" s="218"/>
      <c r="F17" s="218"/>
      <c r="G17" s="234" t="s">
        <v>142</v>
      </c>
      <c r="H17" s="235"/>
      <c r="I17" s="235"/>
      <c r="J17" s="235"/>
      <c r="K17" s="235"/>
      <c r="L17" s="235"/>
      <c r="M17" s="235"/>
      <c r="N17" s="235"/>
      <c r="O17" s="236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</row>
    <row r="18" spans="1:55" ht="21" customHeight="1" thickBot="1" x14ac:dyDescent="0.25">
      <c r="A18" s="1"/>
      <c r="B18" s="178" t="s">
        <v>27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80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</row>
    <row r="19" spans="1:55" ht="33" customHeight="1" thickBot="1" x14ac:dyDescent="0.25">
      <c r="A19" s="1"/>
      <c r="B19" s="209" t="s">
        <v>28</v>
      </c>
      <c r="C19" s="179"/>
      <c r="D19" s="179"/>
      <c r="E19" s="179"/>
      <c r="F19" s="179"/>
      <c r="G19" s="180"/>
      <c r="H19" s="5" t="s">
        <v>29</v>
      </c>
      <c r="I19" s="5" t="s">
        <v>30</v>
      </c>
      <c r="J19" s="6" t="s">
        <v>31</v>
      </c>
      <c r="K19" s="6" t="s">
        <v>32</v>
      </c>
      <c r="L19" s="5" t="s">
        <v>33</v>
      </c>
      <c r="M19" s="210" t="s">
        <v>34</v>
      </c>
      <c r="N19" s="180"/>
      <c r="O19" s="5" t="s">
        <v>35</v>
      </c>
      <c r="P19" s="1"/>
      <c r="Q19" s="1">
        <f>+COUNTIF(TOTPORC,"&gt;0")</f>
        <v>1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1:55" ht="18" customHeight="1" x14ac:dyDescent="0.2">
      <c r="A20" s="1"/>
      <c r="B20" s="7" t="s">
        <v>36</v>
      </c>
      <c r="C20" s="8"/>
      <c r="D20" s="8"/>
      <c r="E20" s="9"/>
      <c r="F20" s="9"/>
      <c r="G20" s="10" t="s">
        <v>37</v>
      </c>
      <c r="H20" s="211"/>
      <c r="I20" s="212"/>
      <c r="J20" s="212"/>
      <c r="K20" s="212"/>
      <c r="L20" s="212"/>
      <c r="M20" s="212"/>
      <c r="N20" s="212"/>
      <c r="O20" s="213"/>
      <c r="P20" s="1"/>
      <c r="Q20" s="11">
        <f>+SUM(TOTAMB)</f>
        <v>0</v>
      </c>
      <c r="R20" s="1"/>
      <c r="S20" s="12" t="s">
        <v>38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1:55" ht="15" customHeight="1" x14ac:dyDescent="0.2">
      <c r="A21" s="1"/>
      <c r="B21" s="169" t="str">
        <f>+IF(I21&lt;&gt;"",+VLOOKUP(I21,CENCOS,2,0),"")</f>
        <v/>
      </c>
      <c r="C21" s="170"/>
      <c r="D21" s="170"/>
      <c r="E21" s="170"/>
      <c r="F21" s="170"/>
      <c r="G21" s="171"/>
      <c r="H21" s="13"/>
      <c r="I21" s="14"/>
      <c r="J21" s="15"/>
      <c r="K21" s="16"/>
      <c r="L21" s="16"/>
      <c r="M21" s="185">
        <f t="shared" ref="M21:M23" si="0">IF(AND(COUNTA(H21:I21)=2,SUM(J21:K21)&gt;0),+(J21+K21)*L21,0)</f>
        <v>0</v>
      </c>
      <c r="N21" s="171"/>
      <c r="O21" s="16"/>
      <c r="P21" s="1"/>
      <c r="Q21" s="1"/>
      <c r="R21" s="1"/>
      <c r="S21" s="12" t="s">
        <v>39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</row>
    <row r="22" spans="1:55" ht="15" customHeight="1" x14ac:dyDescent="0.2">
      <c r="A22" s="1"/>
      <c r="B22" s="169" t="str">
        <f>+IF(I22&lt;&gt;"",+VLOOKUP(I22,CENCOS,2,0),"")</f>
        <v/>
      </c>
      <c r="C22" s="170"/>
      <c r="D22" s="170"/>
      <c r="E22" s="170"/>
      <c r="F22" s="170"/>
      <c r="G22" s="171"/>
      <c r="H22" s="13"/>
      <c r="I22" s="14"/>
      <c r="J22" s="15"/>
      <c r="K22" s="16"/>
      <c r="L22" s="16"/>
      <c r="M22" s="185">
        <f t="shared" si="0"/>
        <v>0</v>
      </c>
      <c r="N22" s="171"/>
      <c r="O22" s="16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</row>
    <row r="23" spans="1:55" ht="15" customHeight="1" x14ac:dyDescent="0.2">
      <c r="A23" s="1"/>
      <c r="B23" s="175" t="str">
        <f>+IF(I23&lt;&gt;"",+VLOOKUP(I23,CENCOS,2,0),"")</f>
        <v/>
      </c>
      <c r="C23" s="176"/>
      <c r="D23" s="176"/>
      <c r="E23" s="176"/>
      <c r="F23" s="176"/>
      <c r="G23" s="177"/>
      <c r="H23" s="19"/>
      <c r="I23" s="14"/>
      <c r="J23" s="15"/>
      <c r="K23" s="16"/>
      <c r="L23" s="16"/>
      <c r="M23" s="185">
        <f t="shared" si="0"/>
        <v>0</v>
      </c>
      <c r="N23" s="171"/>
      <c r="O23" s="16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1:55" ht="18" customHeight="1" thickBot="1" x14ac:dyDescent="0.25">
      <c r="A24" s="1"/>
      <c r="B24" s="7" t="s">
        <v>40</v>
      </c>
      <c r="C24" s="8"/>
      <c r="D24" s="8"/>
      <c r="E24" s="9"/>
      <c r="F24" s="9"/>
      <c r="G24" s="10" t="s">
        <v>37</v>
      </c>
      <c r="H24" s="186"/>
      <c r="I24" s="187"/>
      <c r="J24" s="187"/>
      <c r="K24" s="187"/>
      <c r="L24" s="187"/>
      <c r="M24" s="187"/>
      <c r="N24" s="187"/>
      <c r="O24" s="188"/>
      <c r="P24" s="1"/>
      <c r="Q24" s="11">
        <f>+SUM(TOTURG)</f>
        <v>0</v>
      </c>
      <c r="R24" s="1"/>
      <c r="S24" s="12" t="s">
        <v>41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1:55" ht="15" hidden="1" customHeight="1" x14ac:dyDescent="0.2">
      <c r="A25" s="1"/>
      <c r="B25" s="169" t="str">
        <f>+IF(I25&lt;&gt;"",+VLOOKUP(I25,CENCOS,2,0),"")</f>
        <v/>
      </c>
      <c r="C25" s="170"/>
      <c r="D25" s="170"/>
      <c r="E25" s="170"/>
      <c r="F25" s="170"/>
      <c r="G25" s="171"/>
      <c r="H25" s="13"/>
      <c r="I25" s="20"/>
      <c r="J25" s="16"/>
      <c r="K25" s="16"/>
      <c r="L25" s="17"/>
      <c r="M25" s="185">
        <f t="shared" ref="M25:M27" si="1">IF(AND(COUNTA(H25:I25)=2,SUM(J25:K25)&gt;0),+(J25+K25)*L25,0)</f>
        <v>0</v>
      </c>
      <c r="N25" s="171"/>
      <c r="O25" s="18">
        <f>+IF(M25&gt;0,+M25/SUM(TOTPORC),0)</f>
        <v>0</v>
      </c>
      <c r="P25" s="1"/>
      <c r="Q25" s="1"/>
      <c r="R25" s="1"/>
      <c r="S25" s="12" t="s">
        <v>42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</row>
    <row r="26" spans="1:55" ht="15" hidden="1" customHeight="1" x14ac:dyDescent="0.2">
      <c r="A26" s="1"/>
      <c r="B26" s="169" t="str">
        <f>+IF(I26&lt;&gt;"",+VLOOKUP(I26,CENCOS,2,0),"")</f>
        <v/>
      </c>
      <c r="C26" s="170"/>
      <c r="D26" s="170"/>
      <c r="E26" s="170"/>
      <c r="F26" s="170"/>
      <c r="G26" s="171"/>
      <c r="H26" s="13"/>
      <c r="I26" s="20"/>
      <c r="J26" s="16"/>
      <c r="K26" s="16"/>
      <c r="L26" s="17"/>
      <c r="M26" s="185">
        <f t="shared" si="1"/>
        <v>0</v>
      </c>
      <c r="N26" s="171"/>
      <c r="O26" s="18">
        <f>+IF(M26&gt;0,+M26/SUM(TOTPORC),0)</f>
        <v>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</row>
    <row r="27" spans="1:55" ht="15" hidden="1" customHeight="1" x14ac:dyDescent="0.2">
      <c r="A27" s="1"/>
      <c r="B27" s="175" t="str">
        <f>+IF(I27&lt;&gt;"",+VLOOKUP(I27,CENCOS,2,0),"")</f>
        <v/>
      </c>
      <c r="C27" s="176"/>
      <c r="D27" s="176"/>
      <c r="E27" s="176"/>
      <c r="F27" s="176"/>
      <c r="G27" s="177"/>
      <c r="H27" s="19"/>
      <c r="I27" s="21"/>
      <c r="J27" s="22"/>
      <c r="K27" s="16"/>
      <c r="L27" s="17"/>
      <c r="M27" s="185">
        <f t="shared" si="1"/>
        <v>0</v>
      </c>
      <c r="N27" s="171"/>
      <c r="O27" s="18">
        <f>+IF(M27&gt;0,+M27/SUM(TOTPORC),0)</f>
        <v>0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1:55" ht="18" customHeight="1" thickBot="1" x14ac:dyDescent="0.25">
      <c r="A28" s="1"/>
      <c r="B28" s="7" t="s">
        <v>43</v>
      </c>
      <c r="C28" s="8"/>
      <c r="D28" s="8"/>
      <c r="E28" s="9"/>
      <c r="F28" s="9"/>
      <c r="G28" s="10" t="s">
        <v>37</v>
      </c>
      <c r="H28" s="186"/>
      <c r="I28" s="187"/>
      <c r="J28" s="187"/>
      <c r="K28" s="187"/>
      <c r="L28" s="187"/>
      <c r="M28" s="187"/>
      <c r="N28" s="187"/>
      <c r="O28" s="188"/>
      <c r="P28" s="1"/>
      <c r="Q28" s="11">
        <f>+SUM(TOTHOS)</f>
        <v>0</v>
      </c>
      <c r="R28" s="1"/>
      <c r="S28" s="12" t="s">
        <v>44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1:55" ht="15" hidden="1" customHeight="1" x14ac:dyDescent="0.2">
      <c r="A29" s="1"/>
      <c r="B29" s="169" t="str">
        <f>+IF(I29&lt;&gt;"",+VLOOKUP(I29,CENCOS,2,0),"")</f>
        <v/>
      </c>
      <c r="C29" s="170"/>
      <c r="D29" s="170"/>
      <c r="E29" s="170"/>
      <c r="F29" s="170"/>
      <c r="G29" s="171"/>
      <c r="H29" s="13"/>
      <c r="I29" s="14"/>
      <c r="J29" s="16"/>
      <c r="K29" s="16"/>
      <c r="L29" s="17"/>
      <c r="M29" s="185">
        <f t="shared" ref="M29:M31" si="2">IF(AND(COUNTA(H29:I29)=2,SUM(J29:K29)&gt;0),+(J29+K29)*L29,0)</f>
        <v>0</v>
      </c>
      <c r="N29" s="171"/>
      <c r="O29" s="18">
        <f>+IF(M29&gt;0,+M29/SUM(TOTPORC),0)</f>
        <v>0</v>
      </c>
      <c r="P29" s="1"/>
      <c r="Q29" s="1"/>
      <c r="R29" s="1"/>
      <c r="S29" s="12" t="s">
        <v>45</v>
      </c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</row>
    <row r="30" spans="1:55" ht="15" hidden="1" customHeight="1" x14ac:dyDescent="0.2">
      <c r="A30" s="1"/>
      <c r="B30" s="169" t="str">
        <f>+IF(I30&lt;&gt;"",+VLOOKUP(I30,CENCOS,2,0),"")</f>
        <v/>
      </c>
      <c r="C30" s="170"/>
      <c r="D30" s="170"/>
      <c r="E30" s="170"/>
      <c r="F30" s="170"/>
      <c r="G30" s="171"/>
      <c r="H30" s="13"/>
      <c r="I30" s="14"/>
      <c r="J30" s="16"/>
      <c r="K30" s="16"/>
      <c r="L30" s="17"/>
      <c r="M30" s="185">
        <f t="shared" si="2"/>
        <v>0</v>
      </c>
      <c r="N30" s="171"/>
      <c r="O30" s="18">
        <f>+IF(M30&gt;0,+M30/SUM(TOTPORC),0)</f>
        <v>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</row>
    <row r="31" spans="1:55" ht="15" hidden="1" customHeight="1" x14ac:dyDescent="0.2">
      <c r="A31" s="1"/>
      <c r="B31" s="175" t="str">
        <f>+IF(I31&lt;&gt;"",+VLOOKUP(I31,CENCOS,2,0),"")</f>
        <v/>
      </c>
      <c r="C31" s="176"/>
      <c r="D31" s="176"/>
      <c r="E31" s="176"/>
      <c r="F31" s="176"/>
      <c r="G31" s="177"/>
      <c r="H31" s="19"/>
      <c r="I31" s="23"/>
      <c r="J31" s="22"/>
      <c r="K31" s="16"/>
      <c r="L31" s="17"/>
      <c r="M31" s="185">
        <f t="shared" si="2"/>
        <v>0</v>
      </c>
      <c r="N31" s="171"/>
      <c r="O31" s="18">
        <f>+IF(M31&gt;0,+M31/SUM(TOTPORC),0)</f>
        <v>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 ht="18" customHeight="1" thickBot="1" x14ac:dyDescent="0.25">
      <c r="A32" s="1"/>
      <c r="B32" s="7" t="s">
        <v>46</v>
      </c>
      <c r="C32" s="8"/>
      <c r="D32" s="8"/>
      <c r="E32" s="9"/>
      <c r="F32" s="9"/>
      <c r="G32" s="10" t="s">
        <v>37</v>
      </c>
      <c r="H32" s="186"/>
      <c r="I32" s="187"/>
      <c r="J32" s="187"/>
      <c r="K32" s="187"/>
      <c r="L32" s="187"/>
      <c r="M32" s="187"/>
      <c r="N32" s="187"/>
      <c r="O32" s="188"/>
      <c r="P32" s="1"/>
      <c r="Q32" s="11">
        <f>+SUM(TOTUCIP)</f>
        <v>0</v>
      </c>
      <c r="R32" s="1"/>
      <c r="S32" s="12" t="s">
        <v>47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 ht="15" hidden="1" customHeight="1" x14ac:dyDescent="0.2">
      <c r="A33" s="1"/>
      <c r="B33" s="169" t="str">
        <f>+IF(I33&lt;&gt;"",+VLOOKUP(I33,CENCOS,2,0),"")</f>
        <v/>
      </c>
      <c r="C33" s="170"/>
      <c r="D33" s="170"/>
      <c r="E33" s="170"/>
      <c r="F33" s="170"/>
      <c r="G33" s="171"/>
      <c r="H33" s="13"/>
      <c r="I33" s="14"/>
      <c r="J33" s="16"/>
      <c r="K33" s="16"/>
      <c r="L33" s="17"/>
      <c r="M33" s="185">
        <f t="shared" ref="M33:M35" si="3">IF(AND(COUNTA(H33:I33)=2,SUM(J33:K33)&gt;0),+(J33+K33)*L33,0)</f>
        <v>0</v>
      </c>
      <c r="N33" s="171"/>
      <c r="O33" s="18">
        <f>+IF(M33&gt;0,+M33/SUM(TOTPORC),0)</f>
        <v>0</v>
      </c>
      <c r="P33" s="1"/>
      <c r="Q33" s="1"/>
      <c r="R33" s="1"/>
      <c r="S33" s="12" t="s">
        <v>48</v>
      </c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  <row r="34" spans="1:55" ht="15" hidden="1" customHeight="1" x14ac:dyDescent="0.2">
      <c r="A34" s="1"/>
      <c r="B34" s="169" t="str">
        <f>+IF(I34&lt;&gt;"",+VLOOKUP(I34,CENCOS,2,0),"")</f>
        <v/>
      </c>
      <c r="C34" s="170"/>
      <c r="D34" s="170"/>
      <c r="E34" s="170"/>
      <c r="F34" s="170"/>
      <c r="G34" s="171"/>
      <c r="H34" s="13"/>
      <c r="I34" s="14"/>
      <c r="J34" s="16"/>
      <c r="K34" s="16"/>
      <c r="L34" s="17"/>
      <c r="M34" s="185">
        <f t="shared" si="3"/>
        <v>0</v>
      </c>
      <c r="N34" s="171"/>
      <c r="O34" s="18">
        <f>+IF(M34&gt;0,+M34/SUM(TOTPORC),0)</f>
        <v>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</row>
    <row r="35" spans="1:55" ht="15" hidden="1" customHeight="1" x14ac:dyDescent="0.2">
      <c r="A35" s="1"/>
      <c r="B35" s="175" t="str">
        <f>+IF(I35&lt;&gt;"",+VLOOKUP(I35,CENCOS,2,0),"")</f>
        <v/>
      </c>
      <c r="C35" s="176"/>
      <c r="D35" s="176"/>
      <c r="E35" s="176"/>
      <c r="F35" s="176"/>
      <c r="G35" s="177"/>
      <c r="H35" s="19"/>
      <c r="I35" s="23"/>
      <c r="J35" s="22"/>
      <c r="K35" s="16"/>
      <c r="L35" s="17"/>
      <c r="M35" s="185">
        <f t="shared" si="3"/>
        <v>0</v>
      </c>
      <c r="N35" s="171"/>
      <c r="O35" s="18">
        <f>+IF(M35&gt;0,+M35/SUM(TOTPORC),0)</f>
        <v>0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</row>
    <row r="36" spans="1:55" ht="18" customHeight="1" thickBot="1" x14ac:dyDescent="0.25">
      <c r="A36" s="1"/>
      <c r="B36" s="24" t="s">
        <v>49</v>
      </c>
      <c r="C36" s="25"/>
      <c r="D36" s="25"/>
      <c r="E36" s="26"/>
      <c r="F36" s="26"/>
      <c r="G36" s="27" t="s">
        <v>37</v>
      </c>
      <c r="H36" s="189"/>
      <c r="I36" s="179"/>
      <c r="J36" s="179"/>
      <c r="K36" s="179"/>
      <c r="L36" s="179"/>
      <c r="M36" s="179"/>
      <c r="N36" s="179"/>
      <c r="O36" s="180"/>
      <c r="P36" s="1"/>
      <c r="Q36" s="11">
        <f>+SUM(TOTUCIN)</f>
        <v>0</v>
      </c>
      <c r="R36" s="1"/>
      <c r="S36" s="12" t="s">
        <v>50</v>
      </c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</row>
    <row r="37" spans="1:55" ht="15" hidden="1" customHeight="1" x14ac:dyDescent="0.2">
      <c r="A37" s="1"/>
      <c r="B37" s="169" t="str">
        <f>+IF(I37&lt;&gt;"",+VLOOKUP(I37,CENCOS,2,0),"")</f>
        <v/>
      </c>
      <c r="C37" s="170"/>
      <c r="D37" s="170"/>
      <c r="E37" s="170"/>
      <c r="F37" s="170"/>
      <c r="G37" s="171"/>
      <c r="H37" s="28"/>
      <c r="I37" s="29"/>
      <c r="J37" s="30"/>
      <c r="K37" s="16"/>
      <c r="L37" s="17"/>
      <c r="M37" s="185">
        <f t="shared" ref="M37:M39" si="4">IF(AND(COUNTA(H37:I37)=2,SUM(J37:K37)&gt;0),+(J37+K37)*L37,0)</f>
        <v>0</v>
      </c>
      <c r="N37" s="171"/>
      <c r="O37" s="18">
        <f>+IF(M37&gt;0,+M37/SUM(TOTPORC),0)</f>
        <v>0</v>
      </c>
      <c r="P37" s="1"/>
      <c r="Q37" s="1"/>
      <c r="R37" s="1"/>
      <c r="S37" s="12" t="s">
        <v>51</v>
      </c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ht="15" hidden="1" customHeight="1" x14ac:dyDescent="0.2">
      <c r="A38" s="1"/>
      <c r="B38" s="169" t="str">
        <f>+IF(I38&lt;&gt;"",+VLOOKUP(I38,CENCOS,2,0),"")</f>
        <v/>
      </c>
      <c r="C38" s="170"/>
      <c r="D38" s="170"/>
      <c r="E38" s="170"/>
      <c r="F38" s="170"/>
      <c r="G38" s="171"/>
      <c r="H38" s="13"/>
      <c r="I38" s="31"/>
      <c r="J38" s="32"/>
      <c r="K38" s="16"/>
      <c r="L38" s="17"/>
      <c r="M38" s="185">
        <f t="shared" si="4"/>
        <v>0</v>
      </c>
      <c r="N38" s="171"/>
      <c r="O38" s="18">
        <f>+IF(M38&gt;0,+M38/SUM(TOTPORC),0)</f>
        <v>0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ht="15" hidden="1" customHeight="1" x14ac:dyDescent="0.2">
      <c r="A39" s="1"/>
      <c r="B39" s="175" t="str">
        <f>+IF(I39&lt;&gt;"",+VLOOKUP(I39,CENCOS,2,0),"")</f>
        <v/>
      </c>
      <c r="C39" s="176"/>
      <c r="D39" s="176"/>
      <c r="E39" s="176"/>
      <c r="F39" s="176"/>
      <c r="G39" s="177"/>
      <c r="H39" s="19"/>
      <c r="I39" s="33"/>
      <c r="J39" s="34"/>
      <c r="K39" s="16"/>
      <c r="L39" s="17"/>
      <c r="M39" s="185">
        <f t="shared" si="4"/>
        <v>0</v>
      </c>
      <c r="N39" s="171"/>
      <c r="O39" s="18">
        <f>+IF(M39&gt;0,+M39/SUM(TOTPORC),0)</f>
        <v>0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  <row r="40" spans="1:55" ht="18" customHeight="1" thickBot="1" x14ac:dyDescent="0.25">
      <c r="A40" s="1"/>
      <c r="B40" s="7" t="s">
        <v>52</v>
      </c>
      <c r="C40" s="8"/>
      <c r="D40" s="8"/>
      <c r="E40" s="9"/>
      <c r="F40" s="9"/>
      <c r="G40" s="10" t="s">
        <v>37</v>
      </c>
      <c r="H40" s="186"/>
      <c r="I40" s="187"/>
      <c r="J40" s="187"/>
      <c r="K40" s="187"/>
      <c r="L40" s="187"/>
      <c r="M40" s="187"/>
      <c r="N40" s="187"/>
      <c r="O40" s="188"/>
      <c r="P40" s="1"/>
      <c r="Q40" s="11">
        <f>+SUM(TOTUCIA)</f>
        <v>0</v>
      </c>
      <c r="R40" s="1"/>
      <c r="S40" s="12" t="s">
        <v>53</v>
      </c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</row>
    <row r="41" spans="1:55" ht="15" hidden="1" customHeight="1" x14ac:dyDescent="0.2">
      <c r="A41" s="1"/>
      <c r="B41" s="169" t="str">
        <f>+IF(I41&lt;&gt;"",+VLOOKUP(I41,CENCOS,2,0),"")</f>
        <v/>
      </c>
      <c r="C41" s="170"/>
      <c r="D41" s="170"/>
      <c r="E41" s="170"/>
      <c r="F41" s="170"/>
      <c r="G41" s="171"/>
      <c r="H41" s="13"/>
      <c r="I41" s="14"/>
      <c r="J41" s="16"/>
      <c r="K41" s="16"/>
      <c r="L41" s="17"/>
      <c r="M41" s="185">
        <f t="shared" ref="M41:M43" si="5">IF(AND(COUNTA(H41:I41)=2,SUM(J41:K41)&gt;0),+(J41+K41)*L41,0)</f>
        <v>0</v>
      </c>
      <c r="N41" s="171"/>
      <c r="O41" s="18">
        <f>+IF(M41&gt;0,+M41/SUM(TOTPORC),0)</f>
        <v>0</v>
      </c>
      <c r="P41" s="1"/>
      <c r="Q41" s="1"/>
      <c r="R41" s="1"/>
      <c r="S41" s="12" t="s">
        <v>54</v>
      </c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5" ht="15" hidden="1" customHeight="1" x14ac:dyDescent="0.2">
      <c r="A42" s="1"/>
      <c r="B42" s="169" t="str">
        <f>+IF(I42&lt;&gt;"",+VLOOKUP(I42,CENCOS,2,0),"")</f>
        <v/>
      </c>
      <c r="C42" s="170"/>
      <c r="D42" s="170"/>
      <c r="E42" s="170"/>
      <c r="F42" s="170"/>
      <c r="G42" s="171"/>
      <c r="H42" s="13"/>
      <c r="I42" s="14"/>
      <c r="J42" s="16"/>
      <c r="K42" s="16"/>
      <c r="L42" s="17"/>
      <c r="M42" s="185">
        <f t="shared" si="5"/>
        <v>0</v>
      </c>
      <c r="N42" s="171"/>
      <c r="O42" s="18">
        <f>+IF(M42&gt;0,+M42/SUM(TOTPORC),0)</f>
        <v>0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ht="15" hidden="1" customHeight="1" x14ac:dyDescent="0.2">
      <c r="A43" s="1"/>
      <c r="B43" s="175" t="str">
        <f>+IF(I43&lt;&gt;"",+VLOOKUP(I43,CENCOS,2,0),"")</f>
        <v/>
      </c>
      <c r="C43" s="176"/>
      <c r="D43" s="176"/>
      <c r="E43" s="176"/>
      <c r="F43" s="176"/>
      <c r="G43" s="177"/>
      <c r="H43" s="19"/>
      <c r="I43" s="23"/>
      <c r="J43" s="22"/>
      <c r="K43" s="16"/>
      <c r="L43" s="17"/>
      <c r="M43" s="185">
        <f t="shared" si="5"/>
        <v>0</v>
      </c>
      <c r="N43" s="171"/>
      <c r="O43" s="18">
        <f>+IF(M43&gt;0,+M43/SUM(TOTPORC),0)</f>
        <v>0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ht="18" customHeight="1" thickBot="1" x14ac:dyDescent="0.25">
      <c r="A44" s="1"/>
      <c r="B44" s="7" t="s">
        <v>55</v>
      </c>
      <c r="C44" s="8"/>
      <c r="D44" s="8"/>
      <c r="E44" s="9"/>
      <c r="F44" s="9"/>
      <c r="G44" s="10" t="s">
        <v>37</v>
      </c>
      <c r="H44" s="186"/>
      <c r="I44" s="187"/>
      <c r="J44" s="187"/>
      <c r="K44" s="187"/>
      <c r="L44" s="187"/>
      <c r="M44" s="187"/>
      <c r="N44" s="187"/>
      <c r="O44" s="188"/>
      <c r="P44" s="1"/>
      <c r="Q44" s="11">
        <f>+SUM(TOTCOM)</f>
        <v>0</v>
      </c>
      <c r="R44" s="1"/>
      <c r="S44" s="12" t="s">
        <v>56</v>
      </c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 ht="15" hidden="1" customHeight="1" x14ac:dyDescent="0.2">
      <c r="A45" s="1"/>
      <c r="B45" s="169" t="str">
        <f>+IF(I45&lt;&gt;"",+VLOOKUP(I45,CENCOS,2,0),"")</f>
        <v/>
      </c>
      <c r="C45" s="170"/>
      <c r="D45" s="170"/>
      <c r="E45" s="170"/>
      <c r="F45" s="170"/>
      <c r="G45" s="171"/>
      <c r="H45" s="13"/>
      <c r="I45" s="14"/>
      <c r="J45" s="16"/>
      <c r="K45" s="16"/>
      <c r="L45" s="17"/>
      <c r="M45" s="185">
        <f t="shared" ref="M45:M47" si="6">IF(AND(COUNTA(H45:I45)=2,SUM(J45:K45)&gt;0),+(J45+K45)*L45,0)</f>
        <v>0</v>
      </c>
      <c r="N45" s="171"/>
      <c r="O45" s="18">
        <f>+IF(M45&gt;0,+M45/SUM(TOTPORC),0)</f>
        <v>0</v>
      </c>
      <c r="P45" s="1"/>
      <c r="Q45" s="1"/>
      <c r="R45" s="1"/>
      <c r="S45" s="12" t="s">
        <v>57</v>
      </c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 ht="15" hidden="1" customHeight="1" x14ac:dyDescent="0.2">
      <c r="A46" s="1"/>
      <c r="B46" s="169" t="str">
        <f>+IF(I46&lt;&gt;"",+VLOOKUP(I46,CENCOS,2,0),"")</f>
        <v/>
      </c>
      <c r="C46" s="170"/>
      <c r="D46" s="170"/>
      <c r="E46" s="170"/>
      <c r="F46" s="170"/>
      <c r="G46" s="171"/>
      <c r="H46" s="13"/>
      <c r="I46" s="14"/>
      <c r="J46" s="16"/>
      <c r="K46" s="16"/>
      <c r="L46" s="17"/>
      <c r="M46" s="185">
        <f t="shared" si="6"/>
        <v>0</v>
      </c>
      <c r="N46" s="171"/>
      <c r="O46" s="18">
        <f>+IF(M46&gt;0,+M46/SUM(TOTPORC),0)</f>
        <v>0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 ht="15" hidden="1" customHeight="1" x14ac:dyDescent="0.2">
      <c r="A47" s="1"/>
      <c r="B47" s="175" t="str">
        <f>+IF(I47&lt;&gt;"",+VLOOKUP(I47,CENCOS,2,0),"")</f>
        <v/>
      </c>
      <c r="C47" s="176"/>
      <c r="D47" s="176"/>
      <c r="E47" s="176"/>
      <c r="F47" s="176"/>
      <c r="G47" s="177"/>
      <c r="H47" s="19"/>
      <c r="I47" s="23"/>
      <c r="J47" s="22"/>
      <c r="K47" s="16"/>
      <c r="L47" s="17"/>
      <c r="M47" s="185">
        <f t="shared" si="6"/>
        <v>0</v>
      </c>
      <c r="N47" s="171"/>
      <c r="O47" s="18">
        <f>+IF(M47&gt;0,+M47/SUM(TOTPORC),0)</f>
        <v>0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5" ht="15" customHeight="1" thickBot="1" x14ac:dyDescent="0.25">
      <c r="A48" s="1"/>
      <c r="B48" s="7" t="s">
        <v>58</v>
      </c>
      <c r="C48" s="8"/>
      <c r="D48" s="8"/>
      <c r="E48" s="9"/>
      <c r="F48" s="9"/>
      <c r="G48" s="35" t="s">
        <v>37</v>
      </c>
      <c r="H48" s="186"/>
      <c r="I48" s="187"/>
      <c r="J48" s="187"/>
      <c r="K48" s="187"/>
      <c r="L48" s="187"/>
      <c r="M48" s="187"/>
      <c r="N48" s="187"/>
      <c r="O48" s="188"/>
      <c r="P48" s="1"/>
      <c r="Q48" s="11">
        <f>+SUM(TOTAPH)</f>
        <v>0</v>
      </c>
      <c r="R48" s="1"/>
      <c r="S48" s="12" t="s">
        <v>59</v>
      </c>
      <c r="T48" s="1"/>
      <c r="U48" s="12" t="s">
        <v>60</v>
      </c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 ht="15" hidden="1" customHeight="1" x14ac:dyDescent="0.2">
      <c r="A49" s="1"/>
      <c r="B49" s="169" t="str">
        <f>+IF(I49&lt;&gt;"",+VLOOKUP(I49,CENCOS,2,0),"")</f>
        <v/>
      </c>
      <c r="C49" s="170"/>
      <c r="D49" s="170"/>
      <c r="E49" s="170"/>
      <c r="F49" s="170"/>
      <c r="G49" s="171"/>
      <c r="H49" s="13"/>
      <c r="I49" s="14"/>
      <c r="J49" s="36"/>
      <c r="K49" s="16"/>
      <c r="L49" s="17"/>
      <c r="M49" s="185">
        <f t="shared" ref="M49:M52" si="7">IF(AND(COUNTA(H49:I49)=2,SUM(J49:K49)&gt;0),+(J49+K49)*L49,0)</f>
        <v>0</v>
      </c>
      <c r="N49" s="171"/>
      <c r="O49" s="18">
        <f>+IF(M49&gt;0,+M49/SUM(TOTPORC),0)</f>
        <v>0</v>
      </c>
      <c r="P49" s="1"/>
      <c r="Q49" s="1"/>
      <c r="R49" s="1"/>
      <c r="S49" s="12" t="s">
        <v>61</v>
      </c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 ht="15" hidden="1" customHeight="1" x14ac:dyDescent="0.2">
      <c r="A50" s="1"/>
      <c r="B50" s="169" t="str">
        <f>+IF(I50&lt;&gt;"",+VLOOKUP(I50,CENCOS,2,0),"")</f>
        <v/>
      </c>
      <c r="C50" s="170"/>
      <c r="D50" s="170"/>
      <c r="E50" s="170"/>
      <c r="F50" s="170"/>
      <c r="G50" s="171"/>
      <c r="H50" s="19"/>
      <c r="I50" s="23"/>
      <c r="J50" s="37"/>
      <c r="K50" s="22"/>
      <c r="L50" s="38"/>
      <c r="M50" s="206">
        <f t="shared" si="7"/>
        <v>0</v>
      </c>
      <c r="N50" s="177"/>
      <c r="O50" s="39">
        <f>+IF(M50&gt;0,+M50/SUM(TOTPORC),0)</f>
        <v>0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 ht="15" hidden="1" customHeight="1" x14ac:dyDescent="0.2">
      <c r="A51" s="1"/>
      <c r="B51" s="169" t="str">
        <f>+IF(I51&lt;&gt;"",+VLOOKUP(I51,CENCOS,2,0),"")</f>
        <v/>
      </c>
      <c r="C51" s="170"/>
      <c r="D51" s="170"/>
      <c r="E51" s="170"/>
      <c r="F51" s="170"/>
      <c r="G51" s="171"/>
      <c r="H51" s="19"/>
      <c r="I51" s="23"/>
      <c r="J51" s="37"/>
      <c r="K51" s="22"/>
      <c r="L51" s="38"/>
      <c r="M51" s="206">
        <f t="shared" si="7"/>
        <v>0</v>
      </c>
      <c r="N51" s="177"/>
      <c r="O51" s="39">
        <f>+IF(M51&gt;0,+M51/SUM(TOTPORC),0)</f>
        <v>0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 ht="15" customHeight="1" thickBot="1" x14ac:dyDescent="0.25">
      <c r="A52" s="1"/>
      <c r="B52" s="7" t="s">
        <v>62</v>
      </c>
      <c r="C52" s="40"/>
      <c r="D52" s="40"/>
      <c r="E52" s="26"/>
      <c r="F52" s="26"/>
      <c r="G52" s="26"/>
      <c r="H52" s="41"/>
      <c r="I52" s="42"/>
      <c r="J52" s="43"/>
      <c r="K52" s="44"/>
      <c r="L52" s="44"/>
      <c r="M52" s="185">
        <f t="shared" si="7"/>
        <v>0</v>
      </c>
      <c r="N52" s="171"/>
      <c r="O52" s="44"/>
      <c r="P52" s="1"/>
      <c r="Q52" s="1"/>
      <c r="R52" s="1"/>
      <c r="S52" s="12" t="s">
        <v>63</v>
      </c>
      <c r="T52" s="1"/>
      <c r="U52" s="12" t="s">
        <v>64</v>
      </c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 ht="15" customHeight="1" thickBot="1" x14ac:dyDescent="0.25">
      <c r="A53" s="1"/>
      <c r="B53" s="7" t="s">
        <v>65</v>
      </c>
      <c r="C53" s="8"/>
      <c r="D53" s="8"/>
      <c r="E53" s="9"/>
      <c r="F53" s="9"/>
      <c r="G53" s="35" t="s">
        <v>37</v>
      </c>
      <c r="H53" s="186"/>
      <c r="I53" s="187"/>
      <c r="J53" s="187"/>
      <c r="K53" s="187"/>
      <c r="L53" s="187"/>
      <c r="M53" s="187"/>
      <c r="N53" s="187"/>
      <c r="O53" s="188"/>
      <c r="P53" s="1"/>
      <c r="Q53" s="11">
        <f>+SUM(TOTRUR)</f>
        <v>0</v>
      </c>
      <c r="R53" s="1"/>
      <c r="S53" s="12" t="s">
        <v>66</v>
      </c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 ht="15" hidden="1" customHeight="1" x14ac:dyDescent="0.2">
      <c r="A54" s="1"/>
      <c r="B54" s="169" t="str">
        <f>+IF(I54&lt;&gt;"",+VLOOKUP(I54,CENCOS,2,0),"")</f>
        <v/>
      </c>
      <c r="C54" s="170"/>
      <c r="D54" s="170"/>
      <c r="E54" s="170"/>
      <c r="F54" s="170"/>
      <c r="G54" s="171"/>
      <c r="H54" s="13"/>
      <c r="I54" s="14"/>
      <c r="J54" s="16"/>
      <c r="K54" s="16"/>
      <c r="L54" s="17"/>
      <c r="M54" s="185">
        <f t="shared" ref="M54:M56" si="8">IF(AND(COUNTA(H54:I54)=2,SUM(J54:K54)&gt;0),+(J54+K54)*L54,0)</f>
        <v>0</v>
      </c>
      <c r="N54" s="171"/>
      <c r="O54" s="45">
        <f>+IF(M54&gt;0,+M54/SUM(TOTPORC),0)</f>
        <v>0</v>
      </c>
      <c r="P54" s="1"/>
      <c r="Q54" s="1"/>
      <c r="R54" s="1"/>
      <c r="S54" s="12" t="s">
        <v>67</v>
      </c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1:55" ht="15" hidden="1" customHeight="1" x14ac:dyDescent="0.2">
      <c r="A55" s="1"/>
      <c r="B55" s="169" t="str">
        <f>+IF(I55&lt;&gt;"",+VLOOKUP(I55,CENCOS,2,0),"")</f>
        <v/>
      </c>
      <c r="C55" s="170"/>
      <c r="D55" s="170"/>
      <c r="E55" s="170"/>
      <c r="F55" s="170"/>
      <c r="G55" s="171"/>
      <c r="H55" s="13"/>
      <c r="I55" s="14"/>
      <c r="J55" s="16"/>
      <c r="K55" s="16"/>
      <c r="L55" s="17"/>
      <c r="M55" s="185">
        <f t="shared" si="8"/>
        <v>0</v>
      </c>
      <c r="N55" s="171"/>
      <c r="O55" s="18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</row>
    <row r="56" spans="1:55" ht="15" hidden="1" customHeight="1" x14ac:dyDescent="0.2">
      <c r="A56" s="1"/>
      <c r="B56" s="175" t="str">
        <f>+IF(I56&lt;&gt;"",+VLOOKUP(I56,CENCOS,2,0),"")</f>
        <v/>
      </c>
      <c r="C56" s="176"/>
      <c r="D56" s="176"/>
      <c r="E56" s="176"/>
      <c r="F56" s="176"/>
      <c r="G56" s="177"/>
      <c r="H56" s="19"/>
      <c r="I56" s="23"/>
      <c r="J56" s="22"/>
      <c r="K56" s="16"/>
      <c r="L56" s="17"/>
      <c r="M56" s="185">
        <f t="shared" si="8"/>
        <v>0</v>
      </c>
      <c r="N56" s="171"/>
      <c r="O56" s="39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</row>
    <row r="57" spans="1:55" ht="39.75" customHeight="1" thickBot="1" x14ac:dyDescent="0.25">
      <c r="A57" s="1"/>
      <c r="B57" s="274" t="s">
        <v>68</v>
      </c>
      <c r="C57" s="187"/>
      <c r="D57" s="187"/>
      <c r="E57" s="187"/>
      <c r="F57" s="187"/>
      <c r="G57" s="35" t="s">
        <v>37</v>
      </c>
      <c r="H57" s="186"/>
      <c r="I57" s="187"/>
      <c r="J57" s="187"/>
      <c r="K57" s="187"/>
      <c r="L57" s="187"/>
      <c r="M57" s="187"/>
      <c r="N57" s="187"/>
      <c r="O57" s="188"/>
      <c r="P57" s="1"/>
      <c r="Q57" s="11">
        <f>+SUM(TOTPAR)</f>
        <v>0</v>
      </c>
      <c r="R57" s="1"/>
      <c r="S57" s="12" t="s">
        <v>69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</row>
    <row r="58" spans="1:55" ht="15" hidden="1" customHeight="1" x14ac:dyDescent="0.2">
      <c r="A58" s="1"/>
      <c r="B58" s="169" t="str">
        <f>+IF(I58&lt;&gt;"",+VLOOKUP(I58,CENCOS,2,0),"")</f>
        <v/>
      </c>
      <c r="C58" s="170"/>
      <c r="D58" s="170"/>
      <c r="E58" s="170"/>
      <c r="F58" s="170"/>
      <c r="G58" s="171"/>
      <c r="H58" s="13"/>
      <c r="I58" s="14"/>
      <c r="J58" s="36"/>
      <c r="K58" s="16"/>
      <c r="L58" s="17"/>
      <c r="M58" s="185">
        <f t="shared" ref="M58:M60" si="9">IF(AND(COUNTA(H58:I58)=2,SUM(J58:K58)&gt;0),+(J58+K58)*L58,0)</f>
        <v>0</v>
      </c>
      <c r="N58" s="171"/>
      <c r="O58" s="18">
        <f>+IF(M58&gt;0,+M58/SUM(TOTPORC),0)</f>
        <v>0</v>
      </c>
      <c r="P58" s="1"/>
      <c r="Q58" s="1"/>
      <c r="R58" s="1"/>
      <c r="S58" s="12" t="s">
        <v>70</v>
      </c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 ht="15" hidden="1" customHeight="1" x14ac:dyDescent="0.2">
      <c r="A59" s="1"/>
      <c r="B59" s="169" t="str">
        <f>+IF(I59&lt;&gt;"",+VLOOKUP(I59,CENCOS,2,0),"")</f>
        <v/>
      </c>
      <c r="C59" s="170"/>
      <c r="D59" s="170"/>
      <c r="E59" s="170"/>
      <c r="F59" s="170"/>
      <c r="G59" s="171"/>
      <c r="H59" s="13"/>
      <c r="I59" s="20"/>
      <c r="J59" s="36"/>
      <c r="K59" s="16"/>
      <c r="L59" s="17"/>
      <c r="M59" s="185">
        <f t="shared" si="9"/>
        <v>0</v>
      </c>
      <c r="N59" s="171"/>
      <c r="O59" s="18">
        <f>+IF(M59&gt;0,+M59/SUM(TOTPORC),0)</f>
        <v>0</v>
      </c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 ht="15" hidden="1" customHeight="1" thickBot="1" x14ac:dyDescent="0.25">
      <c r="A60" s="1"/>
      <c r="B60" s="175" t="str">
        <f>+IF(I60&lt;&gt;"",+VLOOKUP(I60,CENCOS,2,0),"")</f>
        <v/>
      </c>
      <c r="C60" s="176"/>
      <c r="D60" s="176"/>
      <c r="E60" s="176"/>
      <c r="F60" s="176"/>
      <c r="G60" s="177"/>
      <c r="H60" s="19"/>
      <c r="I60" s="21"/>
      <c r="J60" s="37"/>
      <c r="K60" s="16"/>
      <c r="L60" s="130"/>
      <c r="M60" s="207">
        <f t="shared" si="9"/>
        <v>0</v>
      </c>
      <c r="N60" s="208"/>
      <c r="O60" s="131">
        <f>+IF(M60&gt;0,+M60/SUM(TOTPORC),0)</f>
        <v>0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 ht="15" customHeight="1" thickBot="1" x14ac:dyDescent="0.25">
      <c r="A61" s="1"/>
      <c r="B61" s="24" t="s">
        <v>71</v>
      </c>
      <c r="C61" s="25"/>
      <c r="D61" s="25"/>
      <c r="E61" s="26"/>
      <c r="F61" s="26"/>
      <c r="G61" s="35" t="s">
        <v>37</v>
      </c>
      <c r="H61" s="46"/>
      <c r="I61" s="47"/>
      <c r="J61" s="48"/>
      <c r="K61" s="49"/>
      <c r="L61" s="132"/>
      <c r="M61" s="132"/>
      <c r="N61" s="132"/>
      <c r="O61" s="132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  <row r="62" spans="1:55" ht="15" hidden="1" customHeight="1" x14ac:dyDescent="0.2">
      <c r="A62" s="1"/>
      <c r="B62" s="203" t="str">
        <f>+IF(I62&lt;&gt;"",+VLOOKUP(I62,CENCOS,2,0),"")</f>
        <v/>
      </c>
      <c r="C62" s="204"/>
      <c r="D62" s="204"/>
      <c r="E62" s="204"/>
      <c r="F62" s="204"/>
      <c r="G62" s="205"/>
      <c r="H62" s="50"/>
      <c r="I62" s="51"/>
      <c r="J62" s="193"/>
      <c r="K62" s="194"/>
      <c r="L62" s="195"/>
      <c r="M62" s="191">
        <v>0</v>
      </c>
      <c r="N62" s="192"/>
      <c r="O62" s="52">
        <f>+IF(M62&gt;0,+M62/SUM(TOTPORC),0)</f>
        <v>0</v>
      </c>
      <c r="P62" s="1"/>
      <c r="Q62" s="1"/>
      <c r="R62" s="1"/>
      <c r="S62" s="12" t="s">
        <v>72</v>
      </c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</row>
    <row r="63" spans="1:55" ht="15" hidden="1" customHeight="1" x14ac:dyDescent="0.2">
      <c r="A63" s="1"/>
      <c r="B63" s="169" t="str">
        <f>+IF(I63&lt;&gt;"",+VLOOKUP(I63,CENCOS,2,0),"")</f>
        <v/>
      </c>
      <c r="C63" s="170"/>
      <c r="D63" s="170"/>
      <c r="E63" s="170"/>
      <c r="F63" s="170"/>
      <c r="G63" s="171"/>
      <c r="H63" s="13"/>
      <c r="I63" s="14"/>
      <c r="J63" s="196"/>
      <c r="K63" s="197"/>
      <c r="L63" s="198"/>
      <c r="M63" s="191">
        <v>0</v>
      </c>
      <c r="N63" s="192"/>
      <c r="O63" s="18">
        <f>+IF(M63&gt;0,+M63/SUM(TOTPORC),0)</f>
        <v>0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</row>
    <row r="64" spans="1:55" ht="15" hidden="1" customHeight="1" thickBot="1" x14ac:dyDescent="0.25">
      <c r="A64" s="1"/>
      <c r="B64" s="175" t="str">
        <f>+IF(I64&lt;&gt;"",+VLOOKUP(I64,CENCOS,2,0),"")</f>
        <v/>
      </c>
      <c r="C64" s="176"/>
      <c r="D64" s="176"/>
      <c r="E64" s="176"/>
      <c r="F64" s="176"/>
      <c r="G64" s="177"/>
      <c r="H64" s="13"/>
      <c r="I64" s="14"/>
      <c r="J64" s="199"/>
      <c r="K64" s="200"/>
      <c r="L64" s="201"/>
      <c r="M64" s="191">
        <v>0</v>
      </c>
      <c r="N64" s="192"/>
      <c r="O64" s="18">
        <f>+IF(M64&gt;0,+M64/SUM(TOTPORC),0)</f>
        <v>0</v>
      </c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</row>
    <row r="65" spans="1:55" ht="15" customHeight="1" thickBot="1" x14ac:dyDescent="0.25">
      <c r="A65" s="1"/>
      <c r="B65" s="24" t="s">
        <v>73</v>
      </c>
      <c r="C65" s="25"/>
      <c r="D65" s="25"/>
      <c r="E65" s="26"/>
      <c r="F65" s="26"/>
      <c r="G65" s="35" t="s">
        <v>37</v>
      </c>
      <c r="H65" s="190"/>
      <c r="I65" s="179"/>
      <c r="J65" s="179"/>
      <c r="K65" s="179"/>
      <c r="L65" s="179"/>
      <c r="M65" s="179"/>
      <c r="N65" s="179"/>
      <c r="O65" s="180"/>
      <c r="P65" s="1"/>
      <c r="Q65" s="11">
        <f>+SUM(TOTPIC)</f>
        <v>0</v>
      </c>
      <c r="R65" s="1"/>
      <c r="S65" s="12" t="s">
        <v>74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</row>
    <row r="66" spans="1:55" ht="15" hidden="1" customHeight="1" x14ac:dyDescent="0.2">
      <c r="A66" s="1"/>
      <c r="B66" s="203" t="str">
        <f>+IF(I66&lt;&gt;"",+VLOOKUP(I66,CENCOS,2,0),"")</f>
        <v/>
      </c>
      <c r="C66" s="204"/>
      <c r="D66" s="204"/>
      <c r="E66" s="204"/>
      <c r="F66" s="204"/>
      <c r="G66" s="205"/>
      <c r="H66" s="50"/>
      <c r="I66" s="51"/>
      <c r="J66" s="193"/>
      <c r="K66" s="194"/>
      <c r="L66" s="195"/>
      <c r="M66" s="191">
        <v>0</v>
      </c>
      <c r="N66" s="192"/>
      <c r="O66" s="52">
        <f>+IF(M66&gt;0,+M66/SUM(TOTPORC),0)</f>
        <v>0</v>
      </c>
      <c r="P66" s="1"/>
      <c r="Q66" s="1"/>
      <c r="R66" s="1"/>
      <c r="S66" s="12" t="s">
        <v>72</v>
      </c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</row>
    <row r="67" spans="1:55" ht="15" hidden="1" customHeight="1" x14ac:dyDescent="0.2">
      <c r="A67" s="1"/>
      <c r="B67" s="169" t="str">
        <f>+IF(I67&lt;&gt;"",+VLOOKUP(I67,CENCOS,2,0),"")</f>
        <v/>
      </c>
      <c r="C67" s="170"/>
      <c r="D67" s="170"/>
      <c r="E67" s="170"/>
      <c r="F67" s="170"/>
      <c r="G67" s="171"/>
      <c r="H67" s="13"/>
      <c r="I67" s="14"/>
      <c r="J67" s="196"/>
      <c r="K67" s="197"/>
      <c r="L67" s="198"/>
      <c r="M67" s="191">
        <v>0</v>
      </c>
      <c r="N67" s="192"/>
      <c r="O67" s="18">
        <f>+IF(M67&gt;0,+M67/SUM(TOTPORC),0)</f>
        <v>0</v>
      </c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</row>
    <row r="68" spans="1:55" ht="15" hidden="1" customHeight="1" thickBot="1" x14ac:dyDescent="0.25">
      <c r="A68" s="1"/>
      <c r="B68" s="175" t="str">
        <f>+IF(I68&lt;&gt;"",+VLOOKUP(I68,CENCOS,2,0),"")</f>
        <v/>
      </c>
      <c r="C68" s="176"/>
      <c r="D68" s="176"/>
      <c r="E68" s="176"/>
      <c r="F68" s="176"/>
      <c r="G68" s="177"/>
      <c r="H68" s="13"/>
      <c r="I68" s="14"/>
      <c r="J68" s="199"/>
      <c r="K68" s="200"/>
      <c r="L68" s="201"/>
      <c r="M68" s="191">
        <v>0</v>
      </c>
      <c r="N68" s="192"/>
      <c r="O68" s="18">
        <f>+IF(M68&gt;0,+M68/SUM(TOTPORC),0)</f>
        <v>0</v>
      </c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</row>
    <row r="69" spans="1:55" ht="15" customHeight="1" thickBot="1" x14ac:dyDescent="0.25">
      <c r="A69" s="1"/>
      <c r="B69" s="7" t="s">
        <v>75</v>
      </c>
      <c r="C69" s="40"/>
      <c r="D69" s="40"/>
      <c r="E69" s="26"/>
      <c r="F69" s="26"/>
      <c r="G69" s="35" t="s">
        <v>76</v>
      </c>
      <c r="H69" s="190"/>
      <c r="I69" s="179"/>
      <c r="J69" s="179"/>
      <c r="K69" s="179"/>
      <c r="L69" s="179"/>
      <c r="M69" s="179"/>
      <c r="N69" s="179"/>
      <c r="O69" s="180"/>
      <c r="P69" s="1"/>
      <c r="Q69" s="11">
        <f>+SUM(TOTHON)</f>
        <v>2299415</v>
      </c>
      <c r="R69" s="1"/>
      <c r="S69" s="12" t="s">
        <v>77</v>
      </c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</row>
    <row r="70" spans="1:55" ht="15" hidden="1" customHeight="1" x14ac:dyDescent="0.2">
      <c r="A70" s="1"/>
      <c r="B70" s="169"/>
      <c r="C70" s="170"/>
      <c r="D70" s="170"/>
      <c r="E70" s="170"/>
      <c r="F70" s="170"/>
      <c r="G70" s="171"/>
      <c r="H70" s="50"/>
      <c r="I70" s="51"/>
      <c r="J70" s="193"/>
      <c r="K70" s="194"/>
      <c r="L70" s="195"/>
      <c r="M70" s="191"/>
      <c r="N70" s="192"/>
      <c r="O70" s="52">
        <f>+IF(M70&gt;0,+M70/SUM(TOTPORC),0)</f>
        <v>0</v>
      </c>
      <c r="P70" s="1"/>
      <c r="Q70" s="1"/>
      <c r="R70" s="1"/>
      <c r="S70" s="12" t="s">
        <v>78</v>
      </c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</row>
    <row r="71" spans="1:55" ht="18" customHeight="1" x14ac:dyDescent="0.25">
      <c r="A71" s="1"/>
      <c r="B71" s="172" t="s">
        <v>234</v>
      </c>
      <c r="C71" s="173"/>
      <c r="D71" s="173"/>
      <c r="E71" s="173"/>
      <c r="F71" s="173"/>
      <c r="G71" s="174"/>
      <c r="H71" s="146" t="s">
        <v>235</v>
      </c>
      <c r="I71" s="20" t="s">
        <v>236</v>
      </c>
      <c r="J71" s="196"/>
      <c r="K71" s="197"/>
      <c r="L71" s="198"/>
      <c r="M71" s="185">
        <v>2299415</v>
      </c>
      <c r="N71" s="202"/>
      <c r="O71" s="18">
        <f>+IF(M71&gt;0,+M71/SUM(TOTPORC),0)</f>
        <v>1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</row>
    <row r="72" spans="1:55" ht="15" customHeight="1" thickBot="1" x14ac:dyDescent="0.25">
      <c r="A72" s="1"/>
      <c r="B72" s="175" t="str">
        <f>+IF(I72&lt;&gt;"",+VLOOKUP(I72,CENCOS,2,0),"")</f>
        <v/>
      </c>
      <c r="C72" s="176"/>
      <c r="D72" s="176"/>
      <c r="E72" s="176"/>
      <c r="F72" s="176"/>
      <c r="G72" s="177"/>
      <c r="H72" s="13"/>
      <c r="I72" s="14"/>
      <c r="J72" s="199"/>
      <c r="K72" s="200"/>
      <c r="L72" s="201"/>
      <c r="M72" s="191">
        <v>0</v>
      </c>
      <c r="N72" s="192"/>
      <c r="O72" s="132">
        <v>0</v>
      </c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</row>
    <row r="73" spans="1:55" ht="15" customHeight="1" thickBot="1" x14ac:dyDescent="0.25">
      <c r="A73" s="1"/>
      <c r="B73" s="53" t="s">
        <v>79</v>
      </c>
      <c r="C73" s="25"/>
      <c r="D73" s="25"/>
      <c r="E73" s="26"/>
      <c r="F73" s="26"/>
      <c r="G73" s="35" t="s">
        <v>37</v>
      </c>
      <c r="H73" s="190"/>
      <c r="I73" s="179"/>
      <c r="J73" s="179"/>
      <c r="K73" s="179"/>
      <c r="L73" s="179"/>
      <c r="M73" s="179"/>
      <c r="N73" s="179"/>
      <c r="O73" s="180"/>
      <c r="P73" s="1"/>
      <c r="Q73" s="11">
        <f>+SUM(TOTREM)</f>
        <v>0</v>
      </c>
      <c r="R73" s="1"/>
      <c r="S73" s="12" t="s">
        <v>80</v>
      </c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</row>
    <row r="74" spans="1:55" ht="15" customHeight="1" x14ac:dyDescent="0.2">
      <c r="A74" s="1"/>
      <c r="B74" s="169" t="str">
        <f>+IF(I74&lt;&gt;"",+VLOOKUP(I74,CENCOS,2,0),"")</f>
        <v/>
      </c>
      <c r="C74" s="170"/>
      <c r="D74" s="170"/>
      <c r="E74" s="170"/>
      <c r="F74" s="170"/>
      <c r="G74" s="171"/>
      <c r="H74" s="50"/>
      <c r="I74" s="51"/>
      <c r="J74" s="193"/>
      <c r="K74" s="194"/>
      <c r="L74" s="195"/>
      <c r="M74" s="191">
        <v>0</v>
      </c>
      <c r="N74" s="192"/>
      <c r="O74" s="132"/>
      <c r="P74" s="1"/>
      <c r="Q74" s="1"/>
      <c r="R74" s="1"/>
      <c r="S74" s="12" t="s">
        <v>81</v>
      </c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</row>
    <row r="75" spans="1:55" ht="15" customHeight="1" x14ac:dyDescent="0.2">
      <c r="A75" s="1"/>
      <c r="B75" s="169" t="str">
        <f>+IF(I75&lt;&gt;"",+VLOOKUP(I75,CENCOS,2,0),"")</f>
        <v/>
      </c>
      <c r="C75" s="170"/>
      <c r="D75" s="170"/>
      <c r="E75" s="170"/>
      <c r="F75" s="170"/>
      <c r="G75" s="171"/>
      <c r="H75" s="13"/>
      <c r="I75" s="14"/>
      <c r="J75" s="196"/>
      <c r="K75" s="197"/>
      <c r="L75" s="198"/>
      <c r="M75" s="185">
        <v>0</v>
      </c>
      <c r="N75" s="171"/>
      <c r="O75" s="132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</row>
    <row r="76" spans="1:55" ht="2.25" customHeight="1" thickBot="1" x14ac:dyDescent="0.25">
      <c r="A76" s="1"/>
      <c r="B76" s="175" t="str">
        <f>+IF(I76&lt;&gt;"",+VLOOKUP(I76,CENCOS,2,0),"")</f>
        <v/>
      </c>
      <c r="C76" s="176"/>
      <c r="D76" s="176"/>
      <c r="E76" s="176"/>
      <c r="F76" s="176"/>
      <c r="G76" s="177"/>
      <c r="H76" s="19"/>
      <c r="I76" s="23"/>
      <c r="J76" s="199"/>
      <c r="K76" s="200"/>
      <c r="L76" s="201"/>
      <c r="M76" s="185">
        <v>0</v>
      </c>
      <c r="N76" s="171"/>
      <c r="O76" s="18">
        <f>+IF(M76&gt;0,+M76/SUM(TOTPORC),0)</f>
        <v>0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</row>
    <row r="77" spans="1:55" ht="30" customHeight="1" thickBot="1" x14ac:dyDescent="0.25">
      <c r="A77" s="1"/>
      <c r="B77" s="326" t="s">
        <v>82</v>
      </c>
      <c r="C77" s="179"/>
      <c r="D77" s="179"/>
      <c r="E77" s="180"/>
      <c r="F77" s="327">
        <f>IF(SUM(TOTPORC)=0,0,+SUM(TOTPORC))</f>
        <v>2299415</v>
      </c>
      <c r="G77" s="180"/>
      <c r="H77" s="328" t="s">
        <v>237</v>
      </c>
      <c r="I77" s="329"/>
      <c r="J77" s="329"/>
      <c r="K77" s="329"/>
      <c r="L77" s="329"/>
      <c r="M77" s="329"/>
      <c r="N77" s="329"/>
      <c r="O77" s="330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</row>
    <row r="78" spans="1:55" ht="22.5" customHeight="1" thickBot="1" x14ac:dyDescent="0.25">
      <c r="A78" s="1"/>
      <c r="B78" s="331" t="s">
        <v>83</v>
      </c>
      <c r="C78" s="179"/>
      <c r="D78" s="179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80"/>
      <c r="P78" s="1"/>
      <c r="Q78" s="54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</row>
    <row r="79" spans="1:55" ht="22.5" customHeight="1" thickBot="1" x14ac:dyDescent="0.25">
      <c r="A79" s="1"/>
      <c r="B79" s="339" t="s">
        <v>84</v>
      </c>
      <c r="C79" s="179"/>
      <c r="D79" s="180"/>
      <c r="E79" s="332">
        <v>44599</v>
      </c>
      <c r="F79" s="179"/>
      <c r="G79" s="179"/>
      <c r="H79" s="180"/>
      <c r="I79" s="333" t="s">
        <v>85</v>
      </c>
      <c r="J79" s="180"/>
      <c r="K79" s="332">
        <v>44620</v>
      </c>
      <c r="L79" s="179"/>
      <c r="M79" s="179"/>
      <c r="N79" s="179"/>
      <c r="O79" s="180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</row>
    <row r="80" spans="1:55" ht="36" customHeight="1" thickBot="1" x14ac:dyDescent="0.25">
      <c r="A80" s="1"/>
      <c r="B80" s="340" t="s">
        <v>86</v>
      </c>
      <c r="C80" s="341"/>
      <c r="D80" s="55" t="s">
        <v>87</v>
      </c>
      <c r="E80" s="56" t="s">
        <v>88</v>
      </c>
      <c r="F80" s="56" t="s">
        <v>89</v>
      </c>
      <c r="G80" s="57" t="s">
        <v>90</v>
      </c>
      <c r="H80" s="58" t="s">
        <v>91</v>
      </c>
      <c r="I80" s="304" t="s">
        <v>92</v>
      </c>
      <c r="J80" s="253"/>
      <c r="K80" s="360" t="s">
        <v>93</v>
      </c>
      <c r="L80" s="179"/>
      <c r="M80" s="341"/>
      <c r="N80" s="361" t="s">
        <v>94</v>
      </c>
      <c r="O80" s="1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</row>
    <row r="81" spans="1:55" ht="12.75" customHeight="1" thickBot="1" x14ac:dyDescent="0.25">
      <c r="A81" s="1"/>
      <c r="B81" s="342">
        <v>1</v>
      </c>
      <c r="C81" s="343"/>
      <c r="D81" s="147">
        <v>44621</v>
      </c>
      <c r="E81" s="148">
        <v>44804</v>
      </c>
      <c r="F81" s="149">
        <v>1</v>
      </c>
      <c r="G81" s="150">
        <v>13796490</v>
      </c>
      <c r="H81" s="151">
        <v>710</v>
      </c>
      <c r="I81" s="362">
        <v>1</v>
      </c>
      <c r="J81" s="363"/>
      <c r="K81" s="334"/>
      <c r="L81" s="335"/>
      <c r="M81" s="336"/>
      <c r="N81" s="337"/>
      <c r="O81" s="338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</row>
    <row r="82" spans="1:55" ht="12.75" customHeight="1" x14ac:dyDescent="0.2">
      <c r="A82" s="1"/>
      <c r="B82" s="344"/>
      <c r="C82" s="345"/>
      <c r="D82" s="152"/>
      <c r="E82" s="153"/>
      <c r="F82" s="154"/>
      <c r="G82" s="155"/>
      <c r="H82" s="156"/>
      <c r="I82" s="346">
        <v>2</v>
      </c>
      <c r="J82" s="347"/>
      <c r="K82" s="334" t="s">
        <v>157</v>
      </c>
      <c r="L82" s="335"/>
      <c r="M82" s="336"/>
      <c r="N82" s="337">
        <v>1686237</v>
      </c>
      <c r="O82" s="338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</row>
    <row r="83" spans="1:55" ht="12.75" customHeight="1" x14ac:dyDescent="0.2">
      <c r="A83" s="1"/>
      <c r="B83" s="344"/>
      <c r="C83" s="345"/>
      <c r="D83" s="152"/>
      <c r="E83" s="153"/>
      <c r="F83" s="154"/>
      <c r="G83" s="155"/>
      <c r="H83" s="156"/>
      <c r="I83" s="346">
        <v>3</v>
      </c>
      <c r="J83" s="347"/>
      <c r="K83" s="348" t="s">
        <v>159</v>
      </c>
      <c r="L83" s="349"/>
      <c r="M83" s="157"/>
      <c r="N83" s="309">
        <v>2299415</v>
      </c>
      <c r="O83" s="310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</row>
    <row r="84" spans="1:55" ht="12.75" customHeight="1" x14ac:dyDescent="0.2">
      <c r="A84" s="1"/>
      <c r="B84" s="344"/>
      <c r="C84" s="345"/>
      <c r="D84" s="152"/>
      <c r="E84" s="153"/>
      <c r="F84" s="154"/>
      <c r="G84" s="155"/>
      <c r="H84" s="156"/>
      <c r="I84" s="346">
        <v>4</v>
      </c>
      <c r="J84" s="347"/>
      <c r="K84" s="348" t="s">
        <v>161</v>
      </c>
      <c r="L84" s="349"/>
      <c r="M84" s="157"/>
      <c r="N84" s="309">
        <v>2299415</v>
      </c>
      <c r="O84" s="310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</row>
    <row r="85" spans="1:55" ht="12.75" customHeight="1" x14ac:dyDescent="0.2">
      <c r="A85" s="1"/>
      <c r="B85" s="344"/>
      <c r="C85" s="345"/>
      <c r="D85" s="152"/>
      <c r="E85" s="153"/>
      <c r="F85" s="154"/>
      <c r="G85" s="155"/>
      <c r="H85" s="156"/>
      <c r="I85" s="346">
        <v>5</v>
      </c>
      <c r="J85" s="347"/>
      <c r="K85" s="348" t="s">
        <v>95</v>
      </c>
      <c r="L85" s="349"/>
      <c r="M85" s="350"/>
      <c r="N85" s="309">
        <v>2299415</v>
      </c>
      <c r="O85" s="310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</row>
    <row r="86" spans="1:55" ht="12.75" customHeight="1" x14ac:dyDescent="0.2">
      <c r="A86" s="1"/>
      <c r="B86" s="344"/>
      <c r="C86" s="345"/>
      <c r="D86" s="152"/>
      <c r="E86" s="153"/>
      <c r="F86" s="154"/>
      <c r="G86" s="155"/>
      <c r="H86" s="156"/>
      <c r="I86" s="346">
        <v>6</v>
      </c>
      <c r="J86" s="347"/>
      <c r="K86" s="348"/>
      <c r="L86" s="349"/>
      <c r="M86" s="350"/>
      <c r="N86" s="309"/>
      <c r="O86" s="310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</row>
    <row r="87" spans="1:55" ht="12.75" customHeight="1" x14ac:dyDescent="0.2">
      <c r="A87" s="1"/>
      <c r="B87" s="344"/>
      <c r="C87" s="345"/>
      <c r="D87" s="152"/>
      <c r="E87" s="153"/>
      <c r="F87" s="154"/>
      <c r="G87" s="155"/>
      <c r="H87" s="156"/>
      <c r="I87" s="346">
        <v>7</v>
      </c>
      <c r="J87" s="347"/>
      <c r="K87" s="348"/>
      <c r="L87" s="349"/>
      <c r="M87" s="350"/>
      <c r="N87" s="309"/>
      <c r="O87" s="310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</row>
    <row r="88" spans="1:55" ht="12.75" customHeight="1" x14ac:dyDescent="0.2">
      <c r="A88" s="1"/>
      <c r="B88" s="324"/>
      <c r="C88" s="171"/>
      <c r="D88" s="59"/>
      <c r="E88" s="60"/>
      <c r="F88" s="61"/>
      <c r="G88" s="62"/>
      <c r="H88" s="63"/>
      <c r="I88" s="312">
        <v>8</v>
      </c>
      <c r="J88" s="170"/>
      <c r="K88" s="311"/>
      <c r="L88" s="170"/>
      <c r="M88" s="171"/>
      <c r="N88" s="309"/>
      <c r="O88" s="310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</row>
    <row r="89" spans="1:55" ht="12.75" customHeight="1" x14ac:dyDescent="0.2">
      <c r="A89" s="1"/>
      <c r="B89" s="324"/>
      <c r="C89" s="171"/>
      <c r="D89" s="64"/>
      <c r="E89" s="65"/>
      <c r="F89" s="66"/>
      <c r="G89" s="67"/>
      <c r="H89" s="68"/>
      <c r="I89" s="312">
        <v>9</v>
      </c>
      <c r="J89" s="170"/>
      <c r="K89" s="311"/>
      <c r="L89" s="170"/>
      <c r="M89" s="171"/>
      <c r="N89" s="309"/>
      <c r="O89" s="310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</row>
    <row r="90" spans="1:55" ht="12.75" customHeight="1" x14ac:dyDescent="0.2">
      <c r="A90" s="1"/>
      <c r="B90" s="324"/>
      <c r="C90" s="171"/>
      <c r="D90" s="59"/>
      <c r="E90" s="60"/>
      <c r="F90" s="61"/>
      <c r="G90" s="62"/>
      <c r="H90" s="63"/>
      <c r="I90" s="312">
        <v>10</v>
      </c>
      <c r="J90" s="170"/>
      <c r="K90" s="311"/>
      <c r="L90" s="170"/>
      <c r="M90" s="171"/>
      <c r="N90" s="309"/>
      <c r="O90" s="31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</row>
    <row r="91" spans="1:55" ht="12.75" customHeight="1" x14ac:dyDescent="0.2">
      <c r="A91" s="1"/>
      <c r="B91" s="324"/>
      <c r="C91" s="171"/>
      <c r="D91" s="59"/>
      <c r="E91" s="60"/>
      <c r="F91" s="61"/>
      <c r="G91" s="62"/>
      <c r="H91" s="63"/>
      <c r="I91" s="312">
        <v>11</v>
      </c>
      <c r="J91" s="170"/>
      <c r="K91" s="311"/>
      <c r="L91" s="170"/>
      <c r="M91" s="171"/>
      <c r="N91" s="309"/>
      <c r="O91" s="310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</row>
    <row r="92" spans="1:55" ht="12.75" customHeight="1" x14ac:dyDescent="0.2">
      <c r="A92" s="1"/>
      <c r="B92" s="324"/>
      <c r="C92" s="171"/>
      <c r="D92" s="69"/>
      <c r="E92" s="60"/>
      <c r="F92" s="61"/>
      <c r="G92" s="62"/>
      <c r="H92" s="63"/>
      <c r="I92" s="312">
        <v>12</v>
      </c>
      <c r="J92" s="171"/>
      <c r="K92" s="311"/>
      <c r="L92" s="170"/>
      <c r="M92" s="171"/>
      <c r="N92" s="309"/>
      <c r="O92" s="310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5" ht="12.75" customHeight="1" thickBot="1" x14ac:dyDescent="0.25">
      <c r="A93" s="1"/>
      <c r="B93" s="325"/>
      <c r="C93" s="177"/>
      <c r="D93" s="70"/>
      <c r="E93" s="70"/>
      <c r="F93" s="71"/>
      <c r="G93" s="72"/>
      <c r="H93" s="73"/>
      <c r="I93" s="323">
        <v>13</v>
      </c>
      <c r="J93" s="177"/>
      <c r="K93" s="351"/>
      <c r="L93" s="176"/>
      <c r="M93" s="177"/>
      <c r="N93" s="309"/>
      <c r="O93" s="310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5" ht="15" customHeight="1" thickBot="1" x14ac:dyDescent="0.25">
      <c r="A94" s="1"/>
      <c r="B94" s="352"/>
      <c r="C94" s="263"/>
      <c r="D94" s="263"/>
      <c r="E94" s="263"/>
      <c r="F94" s="263"/>
      <c r="G94" s="263"/>
      <c r="H94" s="263"/>
      <c r="I94" s="263"/>
      <c r="J94" s="263"/>
      <c r="K94" s="263"/>
      <c r="L94" s="263"/>
      <c r="M94" s="263"/>
      <c r="N94" s="263"/>
      <c r="O94" s="353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5" ht="30" customHeight="1" x14ac:dyDescent="0.2">
      <c r="A95" s="1"/>
      <c r="B95" s="74"/>
      <c r="C95" s="354" t="s">
        <v>99</v>
      </c>
      <c r="D95" s="179"/>
      <c r="E95" s="180"/>
      <c r="F95" s="75"/>
      <c r="G95" s="354" t="s">
        <v>100</v>
      </c>
      <c r="H95" s="180"/>
      <c r="I95" s="49"/>
      <c r="J95" s="354" t="s">
        <v>101</v>
      </c>
      <c r="K95" s="180"/>
      <c r="L95" s="74"/>
      <c r="M95" s="76"/>
      <c r="N95" s="357" t="s">
        <v>102</v>
      </c>
      <c r="O95" s="180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5" ht="30" customHeight="1" x14ac:dyDescent="0.2">
      <c r="A96" s="1"/>
      <c r="B96" s="74"/>
      <c r="C96" s="355">
        <v>2299415</v>
      </c>
      <c r="D96" s="179"/>
      <c r="E96" s="180"/>
      <c r="F96" s="75"/>
      <c r="G96" s="356">
        <f>+VRINICTO+SUM(G81:G93)</f>
        <v>16095905</v>
      </c>
      <c r="H96" s="180"/>
      <c r="I96" s="77"/>
      <c r="J96" s="356">
        <f>N81+N82+N83+N84+N85+N86+N87+N88+N89+N90+N91+N92+N93</f>
        <v>8584482</v>
      </c>
      <c r="K96" s="180"/>
      <c r="L96" s="358"/>
      <c r="M96" s="197"/>
      <c r="N96" s="356">
        <f>+G96-J96</f>
        <v>7511423</v>
      </c>
      <c r="O96" s="180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1:55" ht="12.75" customHeight="1" x14ac:dyDescent="0.2">
      <c r="A97" s="78"/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359" t="s">
        <v>103</v>
      </c>
      <c r="V97" s="197"/>
      <c r="W97" s="197"/>
      <c r="X97" s="198"/>
      <c r="Y97" s="320" t="s">
        <v>104</v>
      </c>
      <c r="Z97" s="170"/>
      <c r="AA97" s="170"/>
      <c r="AB97" s="171"/>
      <c r="AC97" s="80"/>
      <c r="AD97" s="80"/>
      <c r="AE97" s="321" t="s">
        <v>6</v>
      </c>
      <c r="AF97" s="197"/>
      <c r="AG97" s="197"/>
      <c r="AH97" s="198"/>
      <c r="AI97" s="320" t="s">
        <v>104</v>
      </c>
      <c r="AJ97" s="170"/>
      <c r="AK97" s="170"/>
      <c r="AL97" s="170"/>
      <c r="AM97" s="171"/>
      <c r="AN97" s="80"/>
      <c r="AO97" s="80"/>
      <c r="AP97" s="80"/>
      <c r="AQ97" s="80"/>
      <c r="AR97" s="80"/>
      <c r="AS97" s="80"/>
      <c r="AT97" s="80"/>
      <c r="AU97" s="80"/>
      <c r="AV97" s="80"/>
      <c r="AW97" s="81"/>
      <c r="AX97" s="322"/>
      <c r="AY97" s="197"/>
      <c r="AZ97" s="197"/>
      <c r="BA97" s="322"/>
      <c r="BB97" s="197"/>
      <c r="BC97" s="197"/>
    </row>
    <row r="98" spans="1:55" ht="18" customHeight="1" x14ac:dyDescent="0.2">
      <c r="A98" s="1"/>
      <c r="B98" s="178" t="s">
        <v>105</v>
      </c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179"/>
      <c r="O98" s="180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1:55" ht="27" customHeight="1" thickBot="1" x14ac:dyDescent="0.25">
      <c r="A99" s="1"/>
      <c r="B99" s="82"/>
      <c r="C99" s="83"/>
      <c r="D99" s="83"/>
      <c r="E99" s="181" t="s">
        <v>106</v>
      </c>
      <c r="F99" s="179"/>
      <c r="G99" s="179"/>
      <c r="H99" s="180"/>
      <c r="I99" s="181" t="s">
        <v>107</v>
      </c>
      <c r="J99" s="179"/>
      <c r="K99" s="179"/>
      <c r="L99" s="180"/>
      <c r="M99" s="182" t="s">
        <v>108</v>
      </c>
      <c r="N99" s="183"/>
      <c r="O99" s="184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1:55" ht="29.25" customHeight="1" thickBot="1" x14ac:dyDescent="0.25">
      <c r="A100" s="1"/>
      <c r="B100" s="158">
        <v>1</v>
      </c>
      <c r="C100" s="161" t="s">
        <v>238</v>
      </c>
      <c r="D100" s="162"/>
      <c r="E100" s="162"/>
      <c r="F100" s="162"/>
      <c r="G100" s="162"/>
      <c r="H100" s="162"/>
      <c r="I100" s="163" t="s">
        <v>239</v>
      </c>
      <c r="J100" s="164"/>
      <c r="K100" s="164"/>
      <c r="L100" s="165"/>
      <c r="M100" s="166" t="s">
        <v>240</v>
      </c>
      <c r="N100" s="167"/>
      <c r="O100" s="168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1:55" ht="31.5" customHeight="1" thickBot="1" x14ac:dyDescent="0.25">
      <c r="A101" s="1"/>
      <c r="B101" s="159">
        <v>2</v>
      </c>
      <c r="C101" s="161" t="s">
        <v>241</v>
      </c>
      <c r="D101" s="162"/>
      <c r="E101" s="162"/>
      <c r="F101" s="162"/>
      <c r="G101" s="162"/>
      <c r="H101" s="162"/>
      <c r="I101" s="163" t="s">
        <v>242</v>
      </c>
      <c r="J101" s="164"/>
      <c r="K101" s="164"/>
      <c r="L101" s="165"/>
      <c r="M101" s="166" t="s">
        <v>243</v>
      </c>
      <c r="N101" s="167"/>
      <c r="O101" s="168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1:55" ht="27.75" customHeight="1" thickBot="1" x14ac:dyDescent="0.25">
      <c r="A102" s="1"/>
      <c r="B102" s="159">
        <v>3</v>
      </c>
      <c r="C102" s="161" t="s">
        <v>244</v>
      </c>
      <c r="D102" s="162"/>
      <c r="E102" s="162"/>
      <c r="F102" s="162"/>
      <c r="G102" s="162"/>
      <c r="H102" s="162"/>
      <c r="I102" s="163" t="s">
        <v>245</v>
      </c>
      <c r="J102" s="164"/>
      <c r="K102" s="164"/>
      <c r="L102" s="165"/>
      <c r="M102" s="166" t="s">
        <v>246</v>
      </c>
      <c r="N102" s="167"/>
      <c r="O102" s="168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1:55" ht="45" customHeight="1" thickBot="1" x14ac:dyDescent="0.25">
      <c r="A103" s="1"/>
      <c r="B103" s="158">
        <v>4</v>
      </c>
      <c r="C103" s="161" t="s">
        <v>247</v>
      </c>
      <c r="D103" s="162"/>
      <c r="E103" s="162"/>
      <c r="F103" s="162"/>
      <c r="G103" s="162"/>
      <c r="H103" s="162"/>
      <c r="I103" s="163" t="s">
        <v>248</v>
      </c>
      <c r="J103" s="164"/>
      <c r="K103" s="164"/>
      <c r="L103" s="165"/>
      <c r="M103" s="166" t="s">
        <v>249</v>
      </c>
      <c r="N103" s="167"/>
      <c r="O103" s="168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1:55" s="133" customFormat="1" ht="45" customHeight="1" thickBot="1" x14ac:dyDescent="0.25">
      <c r="A104" s="1"/>
      <c r="B104" s="159">
        <v>5</v>
      </c>
      <c r="C104" s="161" t="s">
        <v>250</v>
      </c>
      <c r="D104" s="162"/>
      <c r="E104" s="162"/>
      <c r="F104" s="162"/>
      <c r="G104" s="162"/>
      <c r="H104" s="162"/>
      <c r="I104" s="163" t="s">
        <v>251</v>
      </c>
      <c r="J104" s="164"/>
      <c r="K104" s="164"/>
      <c r="L104" s="165"/>
      <c r="M104" s="166" t="s">
        <v>252</v>
      </c>
      <c r="N104" s="167"/>
      <c r="O104" s="168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1:55" s="133" customFormat="1" ht="45" customHeight="1" thickBot="1" x14ac:dyDescent="0.25">
      <c r="A105" s="1"/>
      <c r="B105" s="159">
        <v>6</v>
      </c>
      <c r="C105" s="161" t="s">
        <v>253</v>
      </c>
      <c r="D105" s="162"/>
      <c r="E105" s="162"/>
      <c r="F105" s="162"/>
      <c r="G105" s="162"/>
      <c r="H105" s="162"/>
      <c r="I105" s="163" t="s">
        <v>254</v>
      </c>
      <c r="J105" s="164"/>
      <c r="K105" s="164"/>
      <c r="L105" s="165"/>
      <c r="M105" s="166" t="s">
        <v>255</v>
      </c>
      <c r="N105" s="167"/>
      <c r="O105" s="168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1:55" s="133" customFormat="1" ht="45" customHeight="1" thickBot="1" x14ac:dyDescent="0.25">
      <c r="A106" s="1"/>
      <c r="B106" s="158">
        <v>7</v>
      </c>
      <c r="C106" s="161" t="s">
        <v>256</v>
      </c>
      <c r="D106" s="162"/>
      <c r="E106" s="162"/>
      <c r="F106" s="162"/>
      <c r="G106" s="162"/>
      <c r="H106" s="162"/>
      <c r="I106" s="163" t="s">
        <v>257</v>
      </c>
      <c r="J106" s="164"/>
      <c r="K106" s="164"/>
      <c r="L106" s="165"/>
      <c r="M106" s="166" t="s">
        <v>258</v>
      </c>
      <c r="N106" s="167"/>
      <c r="O106" s="168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1:55" ht="75" customHeight="1" thickBot="1" x14ac:dyDescent="0.25">
      <c r="A107" s="1"/>
      <c r="B107" s="159">
        <v>8</v>
      </c>
      <c r="C107" s="161" t="s">
        <v>259</v>
      </c>
      <c r="D107" s="162"/>
      <c r="E107" s="162"/>
      <c r="F107" s="162"/>
      <c r="G107" s="162"/>
      <c r="H107" s="162"/>
      <c r="I107" s="163" t="s">
        <v>260</v>
      </c>
      <c r="J107" s="164"/>
      <c r="K107" s="164"/>
      <c r="L107" s="165"/>
      <c r="M107" s="166" t="s">
        <v>261</v>
      </c>
      <c r="N107" s="167"/>
      <c r="O107" s="168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1:55" s="133" customFormat="1" ht="75" customHeight="1" thickBot="1" x14ac:dyDescent="0.25">
      <c r="A108" s="1"/>
      <c r="B108" s="159">
        <v>9</v>
      </c>
      <c r="C108" s="161" t="s">
        <v>262</v>
      </c>
      <c r="D108" s="162"/>
      <c r="E108" s="162"/>
      <c r="F108" s="162"/>
      <c r="G108" s="162"/>
      <c r="H108" s="162"/>
      <c r="I108" s="163" t="s">
        <v>263</v>
      </c>
      <c r="J108" s="164"/>
      <c r="K108" s="164"/>
      <c r="L108" s="165"/>
      <c r="M108" s="166" t="s">
        <v>264</v>
      </c>
      <c r="N108" s="167"/>
      <c r="O108" s="16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  <row r="109" spans="1:55" s="133" customFormat="1" ht="75" customHeight="1" thickBot="1" x14ac:dyDescent="0.25">
      <c r="A109" s="1"/>
      <c r="B109" s="159">
        <v>10</v>
      </c>
      <c r="C109" s="161" t="s">
        <v>265</v>
      </c>
      <c r="D109" s="162"/>
      <c r="E109" s="162"/>
      <c r="F109" s="162"/>
      <c r="G109" s="162"/>
      <c r="H109" s="162"/>
      <c r="I109" s="163" t="s">
        <v>266</v>
      </c>
      <c r="J109" s="164"/>
      <c r="K109" s="164"/>
      <c r="L109" s="165"/>
      <c r="M109" s="166" t="s">
        <v>267</v>
      </c>
      <c r="N109" s="167"/>
      <c r="O109" s="168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</row>
    <row r="110" spans="1:55" s="133" customFormat="1" ht="75" customHeight="1" thickBot="1" x14ac:dyDescent="0.25">
      <c r="A110" s="1"/>
      <c r="B110" s="160">
        <v>11</v>
      </c>
      <c r="C110" s="161" t="s">
        <v>268</v>
      </c>
      <c r="D110" s="162"/>
      <c r="E110" s="162"/>
      <c r="F110" s="162"/>
      <c r="G110" s="162"/>
      <c r="H110" s="162"/>
      <c r="I110" s="163" t="s">
        <v>269</v>
      </c>
      <c r="J110" s="164"/>
      <c r="K110" s="164"/>
      <c r="L110" s="165"/>
      <c r="M110" s="166" t="s">
        <v>270</v>
      </c>
      <c r="N110" s="167"/>
      <c r="O110" s="168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</row>
    <row r="111" spans="1:55" ht="3.75" hidden="1" customHeight="1" x14ac:dyDescent="0.2">
      <c r="A111" s="1"/>
      <c r="B111" s="159">
        <v>10</v>
      </c>
      <c r="C111" s="161" t="s">
        <v>265</v>
      </c>
      <c r="D111" s="162"/>
      <c r="E111" s="162"/>
      <c r="F111" s="162"/>
      <c r="G111" s="162"/>
      <c r="H111" s="162"/>
      <c r="I111" s="163" t="s">
        <v>266</v>
      </c>
      <c r="J111" s="164"/>
      <c r="K111" s="164"/>
      <c r="L111" s="165"/>
      <c r="M111" s="166" t="s">
        <v>267</v>
      </c>
      <c r="N111" s="167"/>
      <c r="O111" s="168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</row>
    <row r="112" spans="1:55" ht="20.25" hidden="1" customHeight="1" x14ac:dyDescent="0.2">
      <c r="A112" s="1"/>
      <c r="B112" s="160">
        <v>11</v>
      </c>
      <c r="C112" s="161" t="s">
        <v>268</v>
      </c>
      <c r="D112" s="162"/>
      <c r="E112" s="162"/>
      <c r="F112" s="162"/>
      <c r="G112" s="162"/>
      <c r="H112" s="162"/>
      <c r="I112" s="163" t="s">
        <v>269</v>
      </c>
      <c r="J112" s="164"/>
      <c r="K112" s="164"/>
      <c r="L112" s="165"/>
      <c r="M112" s="166" t="s">
        <v>270</v>
      </c>
      <c r="N112" s="167"/>
      <c r="O112" s="168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</row>
    <row r="113" spans="1:55" ht="20.25" hidden="1" customHeight="1" x14ac:dyDescent="0.2">
      <c r="A113" s="1"/>
      <c r="B113" s="86">
        <v>13</v>
      </c>
      <c r="C113" s="84"/>
      <c r="D113" s="85"/>
      <c r="E113" s="85"/>
      <c r="F113" s="85"/>
      <c r="G113" s="85"/>
      <c r="H113" s="85"/>
      <c r="I113" s="87"/>
      <c r="J113" s="88"/>
      <c r="K113" s="88"/>
      <c r="L113" s="89"/>
      <c r="M113" s="90"/>
      <c r="N113" s="91"/>
      <c r="O113" s="92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</row>
    <row r="114" spans="1:55" ht="20.25" hidden="1" customHeight="1" x14ac:dyDescent="0.2">
      <c r="A114" s="1"/>
      <c r="B114" s="86">
        <v>14</v>
      </c>
      <c r="C114" s="84"/>
      <c r="D114" s="85"/>
      <c r="E114" s="85"/>
      <c r="F114" s="85"/>
      <c r="G114" s="85"/>
      <c r="H114" s="85"/>
      <c r="I114" s="87"/>
      <c r="J114" s="88"/>
      <c r="K114" s="88"/>
      <c r="L114" s="89"/>
      <c r="M114" s="90"/>
      <c r="N114" s="91"/>
      <c r="O114" s="92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</row>
    <row r="115" spans="1:55" ht="20.25" hidden="1" customHeight="1" x14ac:dyDescent="0.2">
      <c r="A115" s="1"/>
      <c r="B115" s="93">
        <v>15</v>
      </c>
      <c r="C115" s="316"/>
      <c r="D115" s="187"/>
      <c r="E115" s="187"/>
      <c r="F115" s="187"/>
      <c r="G115" s="187"/>
      <c r="H115" s="317"/>
      <c r="I115" s="318"/>
      <c r="J115" s="179"/>
      <c r="K115" s="179"/>
      <c r="L115" s="180"/>
      <c r="M115" s="319"/>
      <c r="N115" s="179"/>
      <c r="O115" s="180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</row>
    <row r="116" spans="1:55" ht="21.75" customHeight="1" thickBot="1" x14ac:dyDescent="0.25">
      <c r="A116" s="1"/>
      <c r="B116" s="292" t="s">
        <v>109</v>
      </c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83"/>
      <c r="O116" s="184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</row>
    <row r="117" spans="1:55" ht="20.25" customHeight="1" thickBot="1" x14ac:dyDescent="0.25">
      <c r="A117" s="1"/>
      <c r="B117" s="293" t="s">
        <v>110</v>
      </c>
      <c r="C117" s="179"/>
      <c r="D117" s="293" t="s">
        <v>111</v>
      </c>
      <c r="E117" s="179"/>
      <c r="F117" s="180"/>
      <c r="G117" s="303" t="s">
        <v>112</v>
      </c>
      <c r="H117" s="180"/>
      <c r="I117" s="304" t="s">
        <v>113</v>
      </c>
      <c r="J117" s="252"/>
      <c r="K117" s="252"/>
      <c r="L117" s="253"/>
      <c r="M117" s="308">
        <v>2299415</v>
      </c>
      <c r="N117" s="252"/>
      <c r="O117" s="253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</row>
    <row r="118" spans="1:55" ht="12" customHeight="1" thickBot="1" x14ac:dyDescent="0.25">
      <c r="A118" s="1"/>
      <c r="B118" s="94" t="s">
        <v>114</v>
      </c>
      <c r="C118" s="95" t="s">
        <v>115</v>
      </c>
      <c r="D118" s="96" t="s">
        <v>114</v>
      </c>
      <c r="E118" s="96" t="s">
        <v>115</v>
      </c>
      <c r="F118" s="97" t="s">
        <v>116</v>
      </c>
      <c r="G118" s="275">
        <v>58880606</v>
      </c>
      <c r="H118" s="276"/>
      <c r="I118" s="305"/>
      <c r="J118" s="197"/>
      <c r="K118" s="197"/>
      <c r="L118" s="306"/>
      <c r="M118" s="305"/>
      <c r="N118" s="197"/>
      <c r="O118" s="306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</row>
    <row r="119" spans="1:55" ht="15" customHeight="1" thickBot="1" x14ac:dyDescent="0.25">
      <c r="A119" s="1"/>
      <c r="B119" s="97">
        <v>2022</v>
      </c>
      <c r="C119" s="97">
        <v>4</v>
      </c>
      <c r="D119" s="97">
        <v>2022</v>
      </c>
      <c r="E119" s="97">
        <v>5</v>
      </c>
      <c r="F119" s="97">
        <v>12</v>
      </c>
      <c r="G119" s="277"/>
      <c r="H119" s="278"/>
      <c r="I119" s="307"/>
      <c r="J119" s="263"/>
      <c r="K119" s="263"/>
      <c r="L119" s="264"/>
      <c r="M119" s="307"/>
      <c r="N119" s="263"/>
      <c r="O119" s="264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</row>
    <row r="120" spans="1:55" ht="20.25" customHeight="1" thickBot="1" x14ac:dyDescent="0.25">
      <c r="A120" s="1"/>
      <c r="B120" s="279" t="s">
        <v>117</v>
      </c>
      <c r="C120" s="179"/>
      <c r="D120" s="179"/>
      <c r="E120" s="179"/>
      <c r="F120" s="280"/>
      <c r="G120" s="281" t="str">
        <f>NumLetras(VRCERTAPO)</f>
        <v>DOS MILLONES DOSCIENTOS NOVENTA Y NUEVE MIL CUATROCIENTOS QUINCE PESOS</v>
      </c>
      <c r="H120" s="282"/>
      <c r="I120" s="282"/>
      <c r="J120" s="282"/>
      <c r="K120" s="282"/>
      <c r="L120" s="282"/>
      <c r="M120" s="282"/>
      <c r="N120" s="282"/>
      <c r="O120" s="283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</row>
    <row r="121" spans="1:55" ht="39.75" customHeight="1" thickBot="1" x14ac:dyDescent="0.25">
      <c r="A121" s="1"/>
      <c r="B121" s="294" t="s">
        <v>118</v>
      </c>
      <c r="C121" s="179"/>
      <c r="D121" s="179"/>
      <c r="E121" s="179"/>
      <c r="F121" s="180"/>
      <c r="G121" s="313" t="s">
        <v>119</v>
      </c>
      <c r="H121" s="200"/>
      <c r="I121" s="200"/>
      <c r="J121" s="200"/>
      <c r="K121" s="129" t="s">
        <v>120</v>
      </c>
      <c r="L121" s="314" t="s">
        <v>121</v>
      </c>
      <c r="M121" s="263"/>
      <c r="N121" s="284" t="s">
        <v>122</v>
      </c>
      <c r="O121" s="264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</row>
    <row r="122" spans="1:55" ht="12" customHeight="1" thickBot="1" x14ac:dyDescent="0.25">
      <c r="A122" s="1"/>
      <c r="B122" s="295" t="s">
        <v>123</v>
      </c>
      <c r="C122" s="296"/>
      <c r="D122" s="296"/>
      <c r="E122" s="297"/>
      <c r="F122" s="98" t="s">
        <v>124</v>
      </c>
      <c r="G122" s="288" t="s">
        <v>125</v>
      </c>
      <c r="H122" s="187"/>
      <c r="I122" s="187"/>
      <c r="J122" s="187"/>
      <c r="K122" s="315">
        <v>1000000</v>
      </c>
      <c r="L122" s="285">
        <v>160000</v>
      </c>
      <c r="M122" s="286"/>
      <c r="N122" s="285">
        <f>+APOMINPEN</f>
        <v>160000</v>
      </c>
      <c r="O122" s="286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</row>
    <row r="123" spans="1:55" ht="12" customHeight="1" thickBot="1" x14ac:dyDescent="0.25">
      <c r="A123" s="1"/>
      <c r="B123" s="298" t="s">
        <v>126</v>
      </c>
      <c r="C123" s="170"/>
      <c r="D123" s="170"/>
      <c r="E123" s="170"/>
      <c r="F123" s="299"/>
      <c r="G123" s="288" t="s">
        <v>127</v>
      </c>
      <c r="H123" s="187"/>
      <c r="I123" s="187"/>
      <c r="J123" s="187"/>
      <c r="K123" s="307"/>
      <c r="L123" s="285">
        <v>125000</v>
      </c>
      <c r="M123" s="286"/>
      <c r="N123" s="285">
        <f>+APOMINSAL</f>
        <v>125000</v>
      </c>
      <c r="O123" s="286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</row>
    <row r="124" spans="1:55" ht="14.25" customHeight="1" thickBot="1" x14ac:dyDescent="0.25">
      <c r="A124" s="1"/>
      <c r="B124" s="300" t="s">
        <v>128</v>
      </c>
      <c r="C124" s="301"/>
      <c r="D124" s="301"/>
      <c r="E124" s="302"/>
      <c r="F124" s="98">
        <v>3</v>
      </c>
      <c r="G124" s="287" t="s">
        <v>129</v>
      </c>
      <c r="H124" s="187"/>
      <c r="I124" s="187"/>
      <c r="J124" s="187"/>
      <c r="K124" s="307"/>
      <c r="L124" s="285">
        <v>24400</v>
      </c>
      <c r="M124" s="286"/>
      <c r="N124" s="285">
        <f>+APOMINARL</f>
        <v>24400</v>
      </c>
      <c r="O124" s="286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</row>
    <row r="125" spans="1:55" ht="12.75" customHeight="1" thickBot="1" x14ac:dyDescent="0.25">
      <c r="A125" s="1"/>
      <c r="B125" s="99" t="s">
        <v>130</v>
      </c>
      <c r="C125" s="40"/>
      <c r="D125" s="40"/>
      <c r="E125" s="40"/>
      <c r="F125" s="98" t="s">
        <v>124</v>
      </c>
      <c r="G125" s="287" t="s">
        <v>131</v>
      </c>
      <c r="H125" s="187"/>
      <c r="I125" s="187"/>
      <c r="J125" s="187"/>
      <c r="K125" s="254"/>
      <c r="L125" s="285">
        <f>IF(SUM(L122:L124)=0,"",IF(COUNTIF(L122:L124,"&gt;=A"),"falta criterio",+SUM(L122:L124)))</f>
        <v>309400</v>
      </c>
      <c r="M125" s="286"/>
      <c r="N125" s="285">
        <f>IF(SUM(N122:N124)=0,"",IF(COUNTIF(N122:N124,"&gt;=A"),"falta criterio",+SUM(N122:N124)))</f>
        <v>309400</v>
      </c>
      <c r="O125" s="286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</row>
    <row r="126" spans="1:55" ht="18" customHeight="1" thickBot="1" x14ac:dyDescent="0.25">
      <c r="A126" s="1"/>
      <c r="B126" s="262" t="s">
        <v>132</v>
      </c>
      <c r="C126" s="263"/>
      <c r="D126" s="263"/>
      <c r="E126" s="263"/>
      <c r="F126" s="263"/>
      <c r="G126" s="263"/>
      <c r="H126" s="263"/>
      <c r="I126" s="263"/>
      <c r="J126" s="263"/>
      <c r="K126" s="263"/>
      <c r="L126" s="263"/>
      <c r="M126" s="263"/>
      <c r="N126" s="263"/>
      <c r="O126" s="264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</row>
    <row r="127" spans="1:55" ht="15" customHeight="1" thickBot="1" x14ac:dyDescent="0.25">
      <c r="A127" s="1"/>
      <c r="B127" s="265" t="s">
        <v>133</v>
      </c>
      <c r="C127" s="179"/>
      <c r="D127" s="179"/>
      <c r="E127" s="180"/>
      <c r="F127" s="266" t="s">
        <v>271</v>
      </c>
      <c r="G127" s="267"/>
      <c r="H127" s="268"/>
      <c r="I127" s="100" t="s">
        <v>135</v>
      </c>
      <c r="J127" s="98" t="s">
        <v>136</v>
      </c>
      <c r="K127" s="101" t="s">
        <v>137</v>
      </c>
      <c r="L127" s="269">
        <v>24106169694</v>
      </c>
      <c r="M127" s="270"/>
      <c r="N127" s="270"/>
      <c r="O127" s="27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</row>
    <row r="128" spans="1:55" ht="45" customHeight="1" x14ac:dyDescent="0.2">
      <c r="A128" s="1"/>
      <c r="B128" s="102"/>
      <c r="C128" s="103"/>
      <c r="D128" s="103"/>
      <c r="E128" s="103"/>
      <c r="F128" s="104"/>
      <c r="G128" s="104"/>
      <c r="H128" s="104"/>
      <c r="I128" s="105"/>
      <c r="J128" s="3"/>
      <c r="K128" s="3"/>
      <c r="L128" s="3"/>
      <c r="M128" s="3"/>
      <c r="N128" s="3"/>
      <c r="O128" s="4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</row>
    <row r="129" spans="1:55" ht="15" customHeight="1" x14ac:dyDescent="0.2">
      <c r="A129" s="1"/>
      <c r="B129" s="102"/>
      <c r="C129" s="103"/>
      <c r="D129" s="103"/>
      <c r="E129" s="103"/>
      <c r="F129" s="272" t="str">
        <f>+nombreContratista</f>
        <v>JEYDY LILIANA SERRATO GARZON</v>
      </c>
      <c r="G129" s="273"/>
      <c r="H129" s="273"/>
      <c r="I129" s="273"/>
      <c r="J129" s="3"/>
      <c r="K129" s="272" t="str">
        <f>IF(ISNONTEXT(nombreSuper1),nombreSuperCont,nombreSuper1)</f>
        <v>KAREN LORENA VARGAS PIRATEQUE</v>
      </c>
      <c r="L129" s="273"/>
      <c r="M129" s="273"/>
      <c r="N129" s="273"/>
      <c r="O129" s="106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</row>
    <row r="130" spans="1:55" ht="15" customHeight="1" x14ac:dyDescent="0.2">
      <c r="A130" s="1"/>
      <c r="B130" s="107"/>
      <c r="C130" s="108"/>
      <c r="D130" s="108"/>
      <c r="E130" s="108"/>
      <c r="F130" s="289" t="s">
        <v>138</v>
      </c>
      <c r="G130" s="197"/>
      <c r="H130" s="197"/>
      <c r="I130" s="197"/>
      <c r="J130" s="3"/>
      <c r="K130" s="289" t="s">
        <v>139</v>
      </c>
      <c r="L130" s="197"/>
      <c r="M130" s="197"/>
      <c r="N130" s="197"/>
      <c r="O130" s="11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</row>
    <row r="131" spans="1:55" ht="12.75" customHeight="1" x14ac:dyDescent="0.2">
      <c r="A131" s="1"/>
      <c r="B131" s="102"/>
      <c r="C131" s="103"/>
      <c r="D131" s="103"/>
      <c r="E131" s="103"/>
      <c r="F131" s="291">
        <f>+cedula</f>
        <v>52303117</v>
      </c>
      <c r="G131" s="197"/>
      <c r="H131" s="197"/>
      <c r="I131" s="197"/>
      <c r="J131" s="3"/>
      <c r="K131" s="289" t="str">
        <f>IF(ISNONTEXT(nombreSuper1),perfilSuperCont,CargoSuper1)</f>
        <v>PROFESIONAL ESPECIALIZADO</v>
      </c>
      <c r="L131" s="197"/>
      <c r="M131" s="197"/>
      <c r="N131" s="197"/>
      <c r="O131" s="106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</row>
    <row r="132" spans="1:55" ht="24.75" customHeight="1" x14ac:dyDescent="0.2">
      <c r="A132" s="1"/>
      <c r="B132" s="111"/>
      <c r="C132" s="109"/>
      <c r="D132" s="109"/>
      <c r="E132" s="109"/>
      <c r="F132" s="289" t="s">
        <v>140</v>
      </c>
      <c r="G132" s="197"/>
      <c r="H132" s="197"/>
      <c r="I132" s="197"/>
      <c r="J132" s="3"/>
      <c r="K132" s="1"/>
      <c r="L132" s="1"/>
      <c r="M132" s="1"/>
      <c r="N132" s="1"/>
      <c r="O132" s="110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</row>
    <row r="133" spans="1:55" ht="24.75" customHeight="1" x14ac:dyDescent="0.2">
      <c r="A133" s="1"/>
      <c r="B133" s="111"/>
      <c r="C133" s="109"/>
      <c r="D133" s="109"/>
      <c r="E133" s="109"/>
      <c r="F133" s="109"/>
      <c r="G133" s="112"/>
      <c r="H133" s="112"/>
      <c r="I133" s="112"/>
      <c r="J133" s="3"/>
      <c r="K133" s="1"/>
      <c r="L133" s="1"/>
      <c r="M133" s="1"/>
      <c r="N133" s="1"/>
      <c r="O133" s="110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</row>
    <row r="134" spans="1:55" ht="15" customHeight="1" x14ac:dyDescent="0.2">
      <c r="A134" s="1"/>
      <c r="B134" s="111"/>
      <c r="C134" s="109"/>
      <c r="D134" s="109"/>
      <c r="E134" s="109"/>
      <c r="F134" s="272" t="str">
        <f>IF(ISNONTEXT(nombreApoyoTec1),nombreApoyoTec2,nombreApoyoTec1)</f>
        <v>AMANDA ROMERO GONZALEZ</v>
      </c>
      <c r="G134" s="273"/>
      <c r="H134" s="273"/>
      <c r="I134" s="273"/>
      <c r="J134" s="3"/>
      <c r="K134" s="1"/>
      <c r="L134" s="1"/>
      <c r="M134" s="1"/>
      <c r="N134" s="1"/>
      <c r="O134" s="110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</row>
    <row r="135" spans="1:55" ht="12" customHeight="1" x14ac:dyDescent="0.2">
      <c r="A135" s="1"/>
      <c r="B135" s="111"/>
      <c r="C135" s="109"/>
      <c r="D135" s="109"/>
      <c r="E135" s="109"/>
      <c r="F135" s="289" t="s">
        <v>141</v>
      </c>
      <c r="G135" s="197"/>
      <c r="H135" s="197"/>
      <c r="I135" s="197"/>
      <c r="J135" s="3"/>
      <c r="K135" s="1"/>
      <c r="L135" s="1"/>
      <c r="M135" s="1"/>
      <c r="N135" s="1"/>
      <c r="O135" s="110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</row>
    <row r="136" spans="1:55" ht="16.5" customHeight="1" x14ac:dyDescent="0.2">
      <c r="A136" s="1"/>
      <c r="B136" s="111"/>
      <c r="C136" s="109"/>
      <c r="D136" s="109"/>
      <c r="E136" s="109"/>
      <c r="F136" s="289" t="str">
        <f>IF(ISNONTEXT(L11),L12,L11)</f>
        <v>TECNOLOGO EN SALUD OCUPACIONAL</v>
      </c>
      <c r="G136" s="197"/>
      <c r="H136" s="197"/>
      <c r="I136" s="197"/>
      <c r="J136" s="3"/>
      <c r="K136" s="113"/>
      <c r="L136" s="113"/>
      <c r="M136" s="113"/>
      <c r="N136" s="113"/>
      <c r="O136" s="110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</row>
    <row r="137" spans="1:55" ht="24" customHeight="1" x14ac:dyDescent="0.2">
      <c r="A137" s="1"/>
      <c r="B137" s="290">
        <v>44239</v>
      </c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55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</row>
    <row r="138" spans="1:55" ht="24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</row>
    <row r="139" spans="1:55" ht="24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</row>
    <row r="140" spans="1:55" ht="24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</row>
    <row r="141" spans="1:55" ht="13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</row>
    <row r="142" spans="1:55" ht="13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</row>
    <row r="143" spans="1:55" ht="13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</row>
    <row r="144" spans="1:55" ht="13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</row>
    <row r="145" spans="1:55" ht="13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</row>
    <row r="146" spans="1:55" ht="13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</row>
    <row r="147" spans="1:55" ht="13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</row>
    <row r="148" spans="1:55" ht="13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</row>
    <row r="149" spans="1:55" ht="13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</row>
    <row r="150" spans="1:55" ht="13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</row>
    <row r="151" spans="1:55" ht="13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</row>
    <row r="152" spans="1:55" ht="13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</row>
    <row r="153" spans="1:55" ht="13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</row>
    <row r="154" spans="1:55" ht="13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</row>
    <row r="155" spans="1:55" ht="13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</row>
    <row r="156" spans="1:55" ht="13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</row>
    <row r="157" spans="1:55" ht="13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</row>
    <row r="158" spans="1:55" ht="13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</row>
    <row r="159" spans="1:55" ht="13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</row>
    <row r="160" spans="1:55" ht="13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</row>
    <row r="161" spans="1:55" ht="13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</row>
    <row r="162" spans="1:55" ht="13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</row>
    <row r="163" spans="1:55" ht="13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</row>
    <row r="164" spans="1:55" ht="13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</row>
    <row r="165" spans="1:55" ht="13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</row>
    <row r="166" spans="1:55" ht="13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</row>
    <row r="167" spans="1:55" ht="13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</row>
    <row r="168" spans="1:55" ht="13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</row>
    <row r="169" spans="1:55" ht="13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</row>
    <row r="170" spans="1:55" ht="13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</row>
    <row r="171" spans="1:55" ht="13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</row>
    <row r="172" spans="1:55" ht="13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</row>
    <row r="173" spans="1:55" ht="13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</row>
    <row r="174" spans="1:55" ht="13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</row>
    <row r="175" spans="1:55" ht="13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</row>
    <row r="176" spans="1:55" ht="13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</row>
    <row r="177" spans="1:55" ht="13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</row>
    <row r="178" spans="1:55" ht="13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</row>
    <row r="179" spans="1:55" ht="13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</row>
    <row r="180" spans="1:55" ht="13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</row>
    <row r="181" spans="1:55" ht="13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</row>
    <row r="182" spans="1:55" ht="13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</row>
    <row r="183" spans="1:55" ht="13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</row>
    <row r="184" spans="1:55" ht="13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</row>
    <row r="185" spans="1:55" ht="13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</row>
    <row r="186" spans="1:55" ht="13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</row>
    <row r="187" spans="1:55" ht="13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</row>
    <row r="188" spans="1:55" ht="13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</row>
    <row r="189" spans="1:55" ht="13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</row>
    <row r="190" spans="1:55" ht="13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</row>
    <row r="191" spans="1:55" ht="13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</row>
    <row r="192" spans="1:55" ht="13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</row>
    <row r="193" spans="1:55" ht="13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</row>
    <row r="194" spans="1:55" ht="13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</row>
    <row r="195" spans="1:55" ht="13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</row>
    <row r="196" spans="1:55" ht="13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</row>
    <row r="197" spans="1:55" ht="13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</row>
    <row r="198" spans="1:55" ht="13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</row>
    <row r="199" spans="1:55" ht="13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</row>
    <row r="200" spans="1:55" ht="13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</row>
    <row r="201" spans="1:55" ht="13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</row>
    <row r="202" spans="1:55" ht="13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</row>
    <row r="203" spans="1:55" ht="13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</row>
    <row r="204" spans="1:55" ht="13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</row>
    <row r="205" spans="1:55" ht="13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</row>
    <row r="206" spans="1:55" ht="13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</row>
    <row r="207" spans="1:55" ht="13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</row>
    <row r="208" spans="1:55" ht="13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</row>
    <row r="209" spans="1:55" ht="13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</row>
    <row r="210" spans="1:55" ht="13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</row>
    <row r="211" spans="1:55" ht="13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</row>
    <row r="212" spans="1:55" ht="13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</row>
    <row r="213" spans="1:55" ht="13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</row>
    <row r="214" spans="1:55" ht="13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</row>
    <row r="215" spans="1:55" ht="13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</row>
    <row r="216" spans="1:55" ht="13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</row>
    <row r="217" spans="1:55" ht="13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</row>
    <row r="218" spans="1:55" ht="13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</row>
    <row r="219" spans="1:55" ht="13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</row>
    <row r="220" spans="1:55" ht="13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</row>
    <row r="221" spans="1:55" ht="13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</row>
    <row r="222" spans="1:55" ht="13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</row>
    <row r="223" spans="1:55" ht="13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</row>
    <row r="224" spans="1:55" ht="13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</row>
    <row r="225" spans="1:55" ht="13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</row>
    <row r="226" spans="1:55" ht="13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</row>
    <row r="227" spans="1:55" ht="13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</row>
    <row r="228" spans="1:55" ht="13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</row>
    <row r="229" spans="1:55" ht="13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</row>
    <row r="230" spans="1:55" ht="13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</row>
    <row r="231" spans="1:55" ht="13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</row>
    <row r="232" spans="1:55" ht="13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</row>
    <row r="233" spans="1:55" ht="13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</row>
    <row r="234" spans="1:55" ht="13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</row>
    <row r="235" spans="1:55" ht="13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</row>
    <row r="236" spans="1:55" ht="13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</row>
    <row r="237" spans="1:55" ht="13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</row>
    <row r="238" spans="1:55" ht="13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</row>
    <row r="239" spans="1:55" ht="13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</row>
    <row r="240" spans="1:55" ht="13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</row>
    <row r="241" spans="1:55" ht="13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</row>
    <row r="242" spans="1:55" ht="13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</row>
    <row r="243" spans="1:55" ht="13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</row>
    <row r="244" spans="1:55" ht="13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</row>
    <row r="245" spans="1:55" ht="13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</row>
    <row r="246" spans="1:55" ht="13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</row>
    <row r="247" spans="1:55" ht="13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</row>
    <row r="248" spans="1:55" ht="13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</row>
    <row r="249" spans="1:55" ht="13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</row>
    <row r="250" spans="1:55" ht="13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</row>
    <row r="251" spans="1:55" ht="13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</row>
    <row r="252" spans="1:55" ht="13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</row>
    <row r="253" spans="1:55" ht="13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</row>
    <row r="254" spans="1:55" ht="13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</row>
    <row r="255" spans="1:55" ht="13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</row>
    <row r="256" spans="1:55" ht="13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</row>
    <row r="257" spans="1:55" ht="13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</row>
    <row r="258" spans="1:55" ht="13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</row>
    <row r="259" spans="1:55" ht="13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</row>
    <row r="260" spans="1:55" ht="13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</row>
    <row r="261" spans="1:55" ht="13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</row>
    <row r="262" spans="1:55" ht="13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</row>
    <row r="263" spans="1:55" ht="13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</row>
    <row r="264" spans="1:55" ht="13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</row>
    <row r="265" spans="1:55" ht="13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</row>
    <row r="266" spans="1:55" ht="13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</row>
    <row r="267" spans="1:55" ht="13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</row>
    <row r="268" spans="1:55" ht="13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</row>
    <row r="269" spans="1:55" ht="13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</row>
    <row r="270" spans="1:55" ht="13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</row>
    <row r="271" spans="1:55" ht="13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</row>
    <row r="272" spans="1:55" ht="13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</row>
    <row r="273" spans="1:55" ht="13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</row>
    <row r="274" spans="1:55" ht="13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</row>
    <row r="275" spans="1:55" ht="13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</row>
    <row r="276" spans="1:55" ht="13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</row>
    <row r="277" spans="1:55" ht="13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</row>
    <row r="278" spans="1:55" ht="13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</row>
    <row r="279" spans="1:55" ht="13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</row>
    <row r="280" spans="1:55" ht="13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</row>
    <row r="281" spans="1:55" ht="13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</row>
    <row r="282" spans="1:55" ht="13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</row>
    <row r="283" spans="1:55" ht="13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</row>
    <row r="284" spans="1:55" ht="13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</row>
    <row r="285" spans="1:55" ht="13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</row>
    <row r="286" spans="1:55" ht="13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</row>
    <row r="287" spans="1:55" ht="13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</row>
    <row r="288" spans="1:55" ht="13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</row>
    <row r="289" spans="1:55" ht="13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</row>
    <row r="290" spans="1:55" ht="13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</row>
    <row r="291" spans="1:55" ht="13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</row>
    <row r="292" spans="1:55" ht="13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</row>
    <row r="293" spans="1:55" ht="13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</row>
    <row r="294" spans="1:55" ht="13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</row>
    <row r="295" spans="1:55" ht="13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</row>
    <row r="296" spans="1:55" ht="13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</row>
    <row r="297" spans="1:55" ht="13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</row>
    <row r="298" spans="1:55" ht="13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</row>
    <row r="299" spans="1:55" ht="13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</row>
    <row r="300" spans="1:55" ht="13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</row>
    <row r="301" spans="1:55" ht="13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</row>
    <row r="302" spans="1:55" ht="13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</row>
    <row r="303" spans="1:55" ht="13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</row>
    <row r="304" spans="1:55" ht="13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</row>
    <row r="305" spans="1:55" ht="13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</row>
    <row r="306" spans="1:55" ht="13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</row>
    <row r="307" spans="1:55" ht="13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</row>
    <row r="308" spans="1:55" ht="13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</row>
    <row r="309" spans="1:55" ht="13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ht="13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ht="13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ht="13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ht="13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ht="13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ht="13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ht="13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ht="13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ht="13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ht="13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ht="13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ht="13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ht="13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ht="13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ht="13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ht="13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ht="13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ht="13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ht="13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ht="13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ht="13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ht="13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ht="13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ht="13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ht="13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ht="13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ht="13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ht="13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ht="13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ht="13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ht="13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ht="13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ht="13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ht="13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ht="13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ht="13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ht="13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ht="13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ht="13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ht="13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ht="13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ht="13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ht="13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ht="13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ht="13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ht="13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ht="13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ht="13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ht="13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ht="13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ht="13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ht="13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ht="13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ht="13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ht="13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ht="13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ht="13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ht="13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ht="13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ht="13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ht="13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ht="13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ht="13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ht="13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ht="13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ht="13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ht="13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ht="13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ht="13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ht="13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ht="13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ht="13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ht="13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ht="13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ht="13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ht="13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ht="13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ht="13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ht="13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ht="13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ht="13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ht="13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ht="13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ht="13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ht="13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ht="13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ht="13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ht="13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ht="13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ht="13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ht="13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ht="13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ht="13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ht="13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ht="13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ht="13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ht="13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ht="13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ht="13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ht="13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ht="13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ht="13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ht="13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ht="13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ht="13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ht="13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ht="13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ht="13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ht="13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ht="13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ht="13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ht="13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ht="13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ht="13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ht="13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ht="13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ht="13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ht="13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ht="13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ht="13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ht="13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ht="13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ht="13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ht="13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ht="13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ht="13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ht="13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ht="13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ht="13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ht="13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ht="13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ht="13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ht="13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ht="13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ht="13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ht="13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ht="13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ht="13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ht="13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ht="13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ht="13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ht="13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ht="13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ht="13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ht="13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ht="13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ht="13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ht="13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ht="13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ht="13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ht="13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ht="13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ht="13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ht="13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ht="13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ht="13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ht="13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ht="13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ht="13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ht="13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ht="13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ht="13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ht="13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ht="13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ht="13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ht="13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ht="13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ht="13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ht="13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ht="13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ht="13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ht="13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ht="13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ht="13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ht="13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ht="13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ht="13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ht="13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ht="13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ht="13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ht="13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ht="13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ht="13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ht="13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ht="13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ht="13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ht="13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ht="13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ht="13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ht="13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ht="13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ht="13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ht="13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ht="13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ht="13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ht="13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ht="13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ht="13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ht="13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ht="13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ht="13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ht="13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ht="13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ht="13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ht="13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ht="13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ht="13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ht="13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ht="13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ht="13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ht="13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ht="13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ht="13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ht="13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ht="13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ht="13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ht="13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ht="13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ht="13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ht="13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ht="13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ht="13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ht="13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ht="13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ht="13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ht="13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ht="13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ht="13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ht="13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ht="13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ht="13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ht="13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ht="13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ht="13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ht="13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ht="13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ht="13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ht="13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ht="13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ht="13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ht="13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ht="13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ht="13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ht="13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ht="13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ht="13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ht="13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ht="13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ht="13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ht="13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ht="13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ht="13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ht="13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ht="13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ht="13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ht="13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ht="13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ht="13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ht="13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ht="13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ht="13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ht="13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ht="13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ht="13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ht="13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ht="13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ht="13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ht="13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ht="13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ht="13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ht="13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ht="13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ht="13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ht="13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ht="13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ht="13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ht="13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ht="13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ht="13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ht="13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ht="13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ht="13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ht="13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ht="13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ht="13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ht="13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ht="13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ht="13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ht="13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ht="13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ht="13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ht="13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ht="13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ht="13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ht="13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ht="13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ht="13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ht="13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ht="13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ht="13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ht="13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ht="13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ht="13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ht="13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ht="13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ht="13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ht="13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ht="13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ht="13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ht="13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ht="13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ht="13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ht="13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ht="13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ht="13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ht="13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ht="13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ht="13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ht="13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ht="13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ht="13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ht="13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ht="13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ht="13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ht="13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ht="13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ht="13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ht="13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ht="13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ht="13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ht="13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ht="13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ht="13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ht="13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ht="13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ht="13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ht="13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ht="13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ht="13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ht="13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ht="13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ht="13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ht="13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ht="13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ht="13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ht="13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ht="13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ht="13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ht="13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ht="13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ht="13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ht="13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ht="13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ht="13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ht="13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ht="13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ht="13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ht="13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ht="13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ht="13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ht="13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ht="13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ht="13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ht="13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ht="13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ht="13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ht="13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ht="13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ht="13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ht="13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ht="13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ht="13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ht="13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ht="13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ht="13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ht="13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ht="13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ht="13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ht="13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ht="13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ht="13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ht="13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ht="13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ht="13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ht="13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ht="13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ht="13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ht="13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ht="13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ht="13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ht="13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ht="13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ht="13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ht="13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ht="13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ht="13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ht="13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ht="13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ht="13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ht="13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ht="13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ht="13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ht="13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ht="13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ht="13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ht="13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ht="13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ht="13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ht="13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ht="13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ht="13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ht="13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ht="13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ht="13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ht="13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ht="13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ht="13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ht="13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ht="13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ht="13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ht="13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ht="13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ht="13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ht="13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ht="13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ht="13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ht="13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ht="13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ht="13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ht="13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  <row r="740" spans="1:55" ht="13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</row>
    <row r="741" spans="1:55" ht="13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</row>
    <row r="742" spans="1:55" ht="13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</row>
    <row r="743" spans="1:55" ht="13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</row>
    <row r="744" spans="1:55" ht="13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</row>
    <row r="745" spans="1:55" ht="13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</row>
    <row r="746" spans="1:55" ht="13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</row>
    <row r="747" spans="1:55" ht="13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</row>
    <row r="748" spans="1:55" ht="13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</row>
    <row r="749" spans="1:55" ht="13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</row>
    <row r="750" spans="1:55" ht="13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</row>
    <row r="751" spans="1:55" ht="13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</row>
    <row r="752" spans="1:55" ht="13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</row>
    <row r="753" spans="1:55" ht="13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</row>
    <row r="754" spans="1:55" ht="13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</row>
    <row r="755" spans="1:55" ht="13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</row>
    <row r="756" spans="1:55" ht="13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</row>
    <row r="757" spans="1:55" ht="13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</row>
    <row r="758" spans="1:55" ht="13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</row>
    <row r="759" spans="1:55" ht="13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</row>
    <row r="760" spans="1:55" ht="13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</row>
    <row r="761" spans="1:55" ht="13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</row>
    <row r="762" spans="1:55" ht="13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</row>
    <row r="763" spans="1:55" ht="13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</row>
    <row r="764" spans="1:55" ht="13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</row>
    <row r="765" spans="1:55" ht="13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</row>
    <row r="766" spans="1:55" ht="13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</row>
    <row r="767" spans="1:55" ht="13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</row>
    <row r="768" spans="1:55" ht="13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</row>
    <row r="769" spans="1:55" ht="13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</row>
    <row r="770" spans="1:55" ht="13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</row>
    <row r="771" spans="1:55" ht="13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</row>
    <row r="772" spans="1:55" ht="13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</row>
    <row r="773" spans="1:55" ht="13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</row>
    <row r="774" spans="1:55" ht="13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</row>
    <row r="775" spans="1:55" ht="13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</row>
    <row r="776" spans="1:55" ht="13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</row>
    <row r="777" spans="1:55" ht="13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</row>
    <row r="778" spans="1:55" ht="13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</row>
    <row r="779" spans="1:55" ht="13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</row>
    <row r="780" spans="1:55" ht="13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</row>
    <row r="781" spans="1:55" ht="13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</row>
    <row r="782" spans="1:55" ht="13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</row>
    <row r="783" spans="1:55" ht="13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</row>
    <row r="784" spans="1:55" ht="13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</row>
    <row r="785" spans="1:55" ht="13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</row>
    <row r="786" spans="1:55" ht="13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</row>
    <row r="787" spans="1:55" ht="13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</row>
    <row r="788" spans="1:55" ht="13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</row>
    <row r="789" spans="1:55" ht="13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</row>
    <row r="790" spans="1:55" ht="13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</row>
    <row r="791" spans="1:55" ht="13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</row>
    <row r="792" spans="1:55" ht="13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</row>
    <row r="793" spans="1:55" ht="13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</row>
    <row r="794" spans="1:55" ht="13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</row>
    <row r="795" spans="1:55" ht="13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</row>
    <row r="796" spans="1:55" ht="13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</row>
    <row r="797" spans="1:55" ht="13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</row>
    <row r="798" spans="1:55" ht="13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</row>
    <row r="799" spans="1:55" ht="13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</row>
    <row r="800" spans="1:55" ht="13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</row>
    <row r="801" spans="1:55" ht="13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</row>
    <row r="802" spans="1:55" ht="13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</row>
    <row r="803" spans="1:55" ht="13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</row>
    <row r="804" spans="1:55" ht="13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</row>
    <row r="805" spans="1:55" ht="13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</row>
    <row r="806" spans="1:55" ht="13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</row>
    <row r="807" spans="1:55" ht="13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</row>
    <row r="808" spans="1:55" ht="13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</row>
    <row r="809" spans="1:55" ht="13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</row>
    <row r="810" spans="1:55" ht="13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</row>
    <row r="811" spans="1:55" ht="13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</row>
    <row r="812" spans="1:55" ht="13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</row>
    <row r="813" spans="1:55" ht="13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</row>
    <row r="814" spans="1:55" ht="13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</row>
    <row r="815" spans="1:55" ht="13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</row>
    <row r="816" spans="1:55" ht="13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</row>
    <row r="817" spans="1:55" ht="13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</row>
    <row r="818" spans="1:55" ht="13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</row>
    <row r="819" spans="1:55" ht="13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</row>
    <row r="820" spans="1:55" ht="13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</row>
    <row r="821" spans="1:55" ht="13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</row>
    <row r="822" spans="1:55" ht="13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</row>
    <row r="823" spans="1:55" ht="13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</row>
    <row r="824" spans="1:55" ht="13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</row>
    <row r="825" spans="1:55" ht="13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</row>
    <row r="826" spans="1:55" ht="13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</row>
    <row r="827" spans="1:55" ht="13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</row>
    <row r="828" spans="1:55" ht="13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</row>
    <row r="829" spans="1:55" ht="13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</row>
    <row r="830" spans="1:55" ht="13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</row>
    <row r="831" spans="1:55" ht="13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</row>
    <row r="832" spans="1:55" ht="13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</row>
    <row r="833" spans="1:55" ht="13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</row>
    <row r="834" spans="1:55" ht="13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</row>
    <row r="835" spans="1:55" ht="13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</row>
    <row r="836" spans="1:55" ht="13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</row>
    <row r="837" spans="1:55" ht="13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</row>
    <row r="838" spans="1:55" ht="13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</row>
    <row r="839" spans="1:55" ht="13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</row>
    <row r="840" spans="1:55" ht="13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</row>
    <row r="841" spans="1:55" ht="13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</row>
    <row r="842" spans="1:55" ht="13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</row>
    <row r="843" spans="1:55" ht="13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</row>
    <row r="844" spans="1:55" ht="13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</row>
    <row r="845" spans="1:55" ht="13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</row>
    <row r="846" spans="1:55" ht="13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</row>
    <row r="847" spans="1:55" ht="13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</row>
    <row r="848" spans="1:55" ht="13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</row>
    <row r="849" spans="1:55" ht="13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</row>
    <row r="850" spans="1:55" ht="13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</row>
    <row r="851" spans="1:55" ht="13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</row>
    <row r="852" spans="1:55" ht="13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</row>
    <row r="853" spans="1:55" ht="13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</row>
    <row r="854" spans="1:55" ht="13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</row>
    <row r="855" spans="1:55" ht="13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</row>
    <row r="856" spans="1:55" ht="13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</row>
    <row r="857" spans="1:55" ht="13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</row>
    <row r="858" spans="1:55" ht="13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</row>
    <row r="859" spans="1:55" ht="13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</row>
    <row r="860" spans="1:55" ht="13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</row>
    <row r="861" spans="1:55" ht="13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</row>
    <row r="862" spans="1:55" ht="13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</row>
    <row r="863" spans="1:55" ht="13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</row>
    <row r="864" spans="1:55" ht="13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</row>
    <row r="865" spans="1:55" ht="13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</row>
    <row r="866" spans="1:55" ht="13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</row>
    <row r="867" spans="1:55" ht="13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</row>
    <row r="868" spans="1:55" ht="13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</row>
    <row r="869" spans="1:55" ht="13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</row>
    <row r="870" spans="1:55" ht="13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</row>
    <row r="871" spans="1:55" ht="13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</row>
    <row r="872" spans="1:55" ht="13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</row>
    <row r="873" spans="1:55" ht="13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</row>
    <row r="874" spans="1:55" ht="13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</row>
    <row r="875" spans="1:55" ht="13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</row>
    <row r="876" spans="1:55" ht="13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</row>
    <row r="877" spans="1:55" ht="13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</row>
    <row r="878" spans="1:55" ht="13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</row>
    <row r="879" spans="1:55" ht="13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</row>
    <row r="880" spans="1:55" ht="13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</row>
    <row r="881" spans="1:55" ht="13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</row>
    <row r="882" spans="1:55" ht="13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</row>
    <row r="883" spans="1:55" ht="13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</row>
    <row r="884" spans="1:55" ht="13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</row>
    <row r="885" spans="1:55" ht="13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</row>
    <row r="886" spans="1:55" ht="13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</row>
    <row r="887" spans="1:55" ht="13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</row>
    <row r="888" spans="1:55" ht="13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</row>
    <row r="889" spans="1:55" ht="13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</row>
    <row r="890" spans="1:55" ht="13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</row>
    <row r="891" spans="1:55" ht="13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</row>
    <row r="892" spans="1:55" ht="13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</row>
    <row r="893" spans="1:55" ht="13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</row>
    <row r="894" spans="1:55" ht="13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</row>
    <row r="895" spans="1:55" ht="13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</row>
    <row r="896" spans="1:55" ht="13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</row>
    <row r="897" spans="1:55" ht="13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</row>
    <row r="898" spans="1:55" ht="13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</row>
    <row r="899" spans="1:55" ht="13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</row>
    <row r="900" spans="1:55" ht="13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</row>
    <row r="901" spans="1:55" ht="13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</row>
    <row r="902" spans="1:55" ht="13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</row>
    <row r="903" spans="1:55" ht="13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</row>
    <row r="904" spans="1:55" ht="13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</row>
    <row r="905" spans="1:55" ht="13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</row>
    <row r="906" spans="1:55" ht="13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</row>
    <row r="907" spans="1:55" ht="13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</row>
    <row r="908" spans="1:55" ht="13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</row>
    <row r="909" spans="1:55" ht="13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</row>
    <row r="910" spans="1:55" ht="13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</row>
    <row r="911" spans="1:55" ht="13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</row>
    <row r="912" spans="1:55" ht="13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</row>
    <row r="913" spans="1:55" ht="13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</row>
    <row r="914" spans="1:55" ht="13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</row>
    <row r="915" spans="1:55" ht="13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</row>
    <row r="916" spans="1:55" ht="13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</row>
    <row r="917" spans="1:55" ht="13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</row>
    <row r="918" spans="1:55" ht="13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</row>
    <row r="919" spans="1:55" ht="13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</row>
    <row r="920" spans="1:55" ht="13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</row>
    <row r="921" spans="1:55" ht="13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</row>
    <row r="922" spans="1:55" ht="13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</row>
    <row r="923" spans="1:55" ht="13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</row>
    <row r="924" spans="1:55" ht="13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</row>
    <row r="925" spans="1:55" ht="13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</row>
    <row r="926" spans="1:55" ht="13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</row>
    <row r="927" spans="1:55" ht="13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</row>
    <row r="928" spans="1:55" ht="13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</row>
    <row r="929" spans="1:55" ht="13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</row>
    <row r="930" spans="1:55" ht="13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</row>
    <row r="931" spans="1:55" ht="13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</row>
    <row r="932" spans="1:55" ht="13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</row>
    <row r="933" spans="1:55" ht="13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</row>
    <row r="934" spans="1:55" ht="13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</row>
    <row r="935" spans="1:55" ht="13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</row>
    <row r="936" spans="1:55" ht="13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</row>
    <row r="937" spans="1:55" ht="13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</row>
    <row r="938" spans="1:55" ht="13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</row>
    <row r="939" spans="1:55" ht="13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</row>
    <row r="940" spans="1:55" ht="13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</row>
    <row r="941" spans="1:55" ht="13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</row>
    <row r="942" spans="1:55" ht="13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</row>
    <row r="943" spans="1:55" ht="13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</row>
    <row r="944" spans="1:55" ht="13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</row>
    <row r="945" spans="1:55" ht="13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</row>
    <row r="946" spans="1:55" ht="13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</row>
    <row r="947" spans="1:55" ht="13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</row>
    <row r="948" spans="1:55" ht="13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</row>
    <row r="949" spans="1:55" ht="13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</row>
    <row r="950" spans="1:55" ht="13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</row>
    <row r="951" spans="1:55" ht="13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</row>
    <row r="952" spans="1:55" ht="13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</row>
    <row r="953" spans="1:55" ht="13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</row>
    <row r="954" spans="1:55" ht="13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</row>
    <row r="955" spans="1:55" ht="13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</row>
    <row r="956" spans="1:55" ht="13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</row>
    <row r="957" spans="1:55" ht="13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</row>
    <row r="958" spans="1:55" ht="13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</row>
    <row r="959" spans="1:55" ht="13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</row>
    <row r="960" spans="1:55" ht="13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</row>
    <row r="961" spans="1:55" ht="13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</row>
    <row r="962" spans="1:55" ht="13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</row>
    <row r="963" spans="1:55" ht="13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</row>
    <row r="964" spans="1:55" ht="13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</row>
    <row r="965" spans="1:55" ht="13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</row>
    <row r="966" spans="1:55" ht="13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</row>
    <row r="967" spans="1:55" ht="13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</row>
    <row r="968" spans="1:55" ht="13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</row>
    <row r="969" spans="1:55" ht="13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</row>
    <row r="970" spans="1:55" ht="13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</row>
    <row r="971" spans="1:55" ht="13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</row>
    <row r="972" spans="1:55" ht="13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</row>
    <row r="973" spans="1:55" ht="13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</row>
    <row r="974" spans="1:55" ht="13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</row>
    <row r="975" spans="1:55" ht="13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</row>
    <row r="976" spans="1:55" ht="13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</row>
    <row r="977" spans="1:55" ht="13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</row>
    <row r="978" spans="1:55" ht="13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</row>
    <row r="979" spans="1:55" ht="13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</row>
    <row r="980" spans="1:55" ht="13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</row>
    <row r="981" spans="1:55" ht="13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</row>
    <row r="982" spans="1:55" ht="13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</row>
    <row r="983" spans="1:55" ht="13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</row>
    <row r="984" spans="1:55" ht="13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</row>
    <row r="985" spans="1:55" ht="13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</row>
    <row r="986" spans="1:55" ht="13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</row>
    <row r="987" spans="1:55" ht="13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</row>
    <row r="988" spans="1:55" ht="13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</row>
    <row r="989" spans="1:55" ht="13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</row>
    <row r="990" spans="1:55" ht="13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</row>
    <row r="991" spans="1:55" ht="13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</row>
    <row r="992" spans="1:55" ht="13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</row>
    <row r="993" spans="1:55" ht="13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</row>
    <row r="994" spans="1:55" ht="13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</row>
    <row r="995" spans="1:55" ht="13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</row>
    <row r="996" spans="1:55" ht="13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</row>
    <row r="997" spans="1:55" ht="13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</row>
    <row r="998" spans="1:55" ht="13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</row>
    <row r="999" spans="1:55" ht="13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</row>
    <row r="1000" spans="1:55" ht="13.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</row>
    <row r="1001" spans="1:55" ht="13.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</row>
  </sheetData>
  <mergeCells count="309">
    <mergeCell ref="B82:C82"/>
    <mergeCell ref="B83:C83"/>
    <mergeCell ref="B84:C84"/>
    <mergeCell ref="I84:J84"/>
    <mergeCell ref="K86:M86"/>
    <mergeCell ref="N84:O84"/>
    <mergeCell ref="N85:O85"/>
    <mergeCell ref="I81:J81"/>
    <mergeCell ref="I82:J82"/>
    <mergeCell ref="B85:C85"/>
    <mergeCell ref="I80:J80"/>
    <mergeCell ref="I83:J83"/>
    <mergeCell ref="I86:J86"/>
    <mergeCell ref="I87:J87"/>
    <mergeCell ref="K82:M82"/>
    <mergeCell ref="N82:O82"/>
    <mergeCell ref="N83:O83"/>
    <mergeCell ref="N86:O86"/>
    <mergeCell ref="K87:M87"/>
    <mergeCell ref="N87:O87"/>
    <mergeCell ref="K80:M80"/>
    <mergeCell ref="N80:O80"/>
    <mergeCell ref="K83:L83"/>
    <mergeCell ref="K84:L84"/>
    <mergeCell ref="B86:C86"/>
    <mergeCell ref="B87:C87"/>
    <mergeCell ref="B88:C88"/>
    <mergeCell ref="B89:C89"/>
    <mergeCell ref="B90:C90"/>
    <mergeCell ref="B91:C91"/>
    <mergeCell ref="I85:J85"/>
    <mergeCell ref="K85:M85"/>
    <mergeCell ref="BA97:BC97"/>
    <mergeCell ref="K92:M92"/>
    <mergeCell ref="N92:O92"/>
    <mergeCell ref="K93:M93"/>
    <mergeCell ref="N93:O93"/>
    <mergeCell ref="B94:O94"/>
    <mergeCell ref="C95:E95"/>
    <mergeCell ref="C96:E96"/>
    <mergeCell ref="N96:O96"/>
    <mergeCell ref="G95:H95"/>
    <mergeCell ref="G96:H96"/>
    <mergeCell ref="J95:K95"/>
    <mergeCell ref="N95:O95"/>
    <mergeCell ref="J96:K96"/>
    <mergeCell ref="L96:M96"/>
    <mergeCell ref="U97:X97"/>
    <mergeCell ref="Y97:AB97"/>
    <mergeCell ref="AE97:AH97"/>
    <mergeCell ref="AI97:AM97"/>
    <mergeCell ref="AX97:AZ97"/>
    <mergeCell ref="I93:J93"/>
    <mergeCell ref="B92:C92"/>
    <mergeCell ref="B93:C93"/>
    <mergeCell ref="B77:E77"/>
    <mergeCell ref="F77:G77"/>
    <mergeCell ref="H77:O77"/>
    <mergeCell ref="B78:O78"/>
    <mergeCell ref="E79:H79"/>
    <mergeCell ref="I79:J79"/>
    <mergeCell ref="K79:O79"/>
    <mergeCell ref="K81:M81"/>
    <mergeCell ref="N81:O81"/>
    <mergeCell ref="B79:D79"/>
    <mergeCell ref="B80:C80"/>
    <mergeCell ref="B81:C81"/>
    <mergeCell ref="N88:O88"/>
    <mergeCell ref="I91:J91"/>
    <mergeCell ref="I92:J92"/>
    <mergeCell ref="K88:M88"/>
    <mergeCell ref="K89:M89"/>
    <mergeCell ref="N89:O89"/>
    <mergeCell ref="K90:M90"/>
    <mergeCell ref="N90:O90"/>
    <mergeCell ref="K91:M91"/>
    <mergeCell ref="N91:O91"/>
    <mergeCell ref="I88:J88"/>
    <mergeCell ref="I89:J89"/>
    <mergeCell ref="I90:J90"/>
    <mergeCell ref="G125:J125"/>
    <mergeCell ref="L125:M125"/>
    <mergeCell ref="N125:O125"/>
    <mergeCell ref="G121:J121"/>
    <mergeCell ref="L121:M121"/>
    <mergeCell ref="G122:J122"/>
    <mergeCell ref="K122:K125"/>
    <mergeCell ref="L122:M122"/>
    <mergeCell ref="N122:O122"/>
    <mergeCell ref="N124:O124"/>
    <mergeCell ref="I111:L111"/>
    <mergeCell ref="M111:O111"/>
    <mergeCell ref="C111:H111"/>
    <mergeCell ref="C115:H115"/>
    <mergeCell ref="I115:L115"/>
    <mergeCell ref="M115:O115"/>
    <mergeCell ref="I103:L103"/>
    <mergeCell ref="F135:I135"/>
    <mergeCell ref="F136:I136"/>
    <mergeCell ref="B137:O137"/>
    <mergeCell ref="F129:I129"/>
    <mergeCell ref="F130:I130"/>
    <mergeCell ref="K130:N130"/>
    <mergeCell ref="F131:I131"/>
    <mergeCell ref="K131:N131"/>
    <mergeCell ref="F132:I132"/>
    <mergeCell ref="F134:I134"/>
    <mergeCell ref="B116:O116"/>
    <mergeCell ref="B117:C117"/>
    <mergeCell ref="D117:F117"/>
    <mergeCell ref="B121:F121"/>
    <mergeCell ref="B122:E122"/>
    <mergeCell ref="B123:F123"/>
    <mergeCell ref="B124:E124"/>
    <mergeCell ref="G117:H117"/>
    <mergeCell ref="I117:L119"/>
    <mergeCell ref="M117:O119"/>
    <mergeCell ref="G118:H119"/>
    <mergeCell ref="B120:F120"/>
    <mergeCell ref="G120:O120"/>
    <mergeCell ref="N121:O121"/>
    <mergeCell ref="L123:M123"/>
    <mergeCell ref="N123:O123"/>
    <mergeCell ref="G124:J124"/>
    <mergeCell ref="L124:M124"/>
    <mergeCell ref="G123:J123"/>
    <mergeCell ref="B126:O126"/>
    <mergeCell ref="B127:E127"/>
    <mergeCell ref="F127:H127"/>
    <mergeCell ref="L127:O127"/>
    <mergeCell ref="K129:N129"/>
    <mergeCell ref="M29:N29"/>
    <mergeCell ref="M30:N30"/>
    <mergeCell ref="M22:N22"/>
    <mergeCell ref="M23:N23"/>
    <mergeCell ref="H24:O24"/>
    <mergeCell ref="M25:N25"/>
    <mergeCell ref="M26:N26"/>
    <mergeCell ref="M27:N27"/>
    <mergeCell ref="H28:O28"/>
    <mergeCell ref="B26:G26"/>
    <mergeCell ref="B27:G27"/>
    <mergeCell ref="B29:G29"/>
    <mergeCell ref="B62:G62"/>
    <mergeCell ref="B63:G63"/>
    <mergeCell ref="B54:G54"/>
    <mergeCell ref="B55:G55"/>
    <mergeCell ref="B56:G56"/>
    <mergeCell ref="B57:F57"/>
    <mergeCell ref="B58:G58"/>
    <mergeCell ref="B2:F3"/>
    <mergeCell ref="G2:O2"/>
    <mergeCell ref="G3:M3"/>
    <mergeCell ref="N3:O3"/>
    <mergeCell ref="B5:O5"/>
    <mergeCell ref="H6:J6"/>
    <mergeCell ref="L6:O6"/>
    <mergeCell ref="B6:F6"/>
    <mergeCell ref="B7:F7"/>
    <mergeCell ref="G7:J7"/>
    <mergeCell ref="L7:O7"/>
    <mergeCell ref="B8:F8"/>
    <mergeCell ref="G8:J8"/>
    <mergeCell ref="L8:O8"/>
    <mergeCell ref="B9:F9"/>
    <mergeCell ref="G9:J9"/>
    <mergeCell ref="B10:F10"/>
    <mergeCell ref="G10:J10"/>
    <mergeCell ref="B11:F11"/>
    <mergeCell ref="G11:J11"/>
    <mergeCell ref="G12:J12"/>
    <mergeCell ref="B15:F15"/>
    <mergeCell ref="B16:F16"/>
    <mergeCell ref="B17:F17"/>
    <mergeCell ref="B12:F12"/>
    <mergeCell ref="B13:O13"/>
    <mergeCell ref="B14:F14"/>
    <mergeCell ref="G14:H14"/>
    <mergeCell ref="K14:L14"/>
    <mergeCell ref="M14:O14"/>
    <mergeCell ref="G15:O15"/>
    <mergeCell ref="G16:O16"/>
    <mergeCell ref="G17:O17"/>
    <mergeCell ref="B18:O18"/>
    <mergeCell ref="B19:G19"/>
    <mergeCell ref="M19:N19"/>
    <mergeCell ref="H20:O20"/>
    <mergeCell ref="M21:N21"/>
    <mergeCell ref="B21:G21"/>
    <mergeCell ref="B22:G22"/>
    <mergeCell ref="B23:G23"/>
    <mergeCell ref="B25:G25"/>
    <mergeCell ref="B59:G59"/>
    <mergeCell ref="B60:G60"/>
    <mergeCell ref="M49:N49"/>
    <mergeCell ref="M50:N50"/>
    <mergeCell ref="M51:N51"/>
    <mergeCell ref="M52:N52"/>
    <mergeCell ref="H53:O53"/>
    <mergeCell ref="M54:N54"/>
    <mergeCell ref="M55:N55"/>
    <mergeCell ref="M56:N56"/>
    <mergeCell ref="H57:O57"/>
    <mergeCell ref="M58:N58"/>
    <mergeCell ref="M59:N59"/>
    <mergeCell ref="M60:N60"/>
    <mergeCell ref="B49:G49"/>
    <mergeCell ref="B50:G50"/>
    <mergeCell ref="B51:G51"/>
    <mergeCell ref="M62:N62"/>
    <mergeCell ref="H65:O65"/>
    <mergeCell ref="J62:L64"/>
    <mergeCell ref="J66:L68"/>
    <mergeCell ref="M63:N63"/>
    <mergeCell ref="B64:G64"/>
    <mergeCell ref="M64:N64"/>
    <mergeCell ref="B66:G66"/>
    <mergeCell ref="M66:N66"/>
    <mergeCell ref="B67:G67"/>
    <mergeCell ref="B68:G68"/>
    <mergeCell ref="H69:O69"/>
    <mergeCell ref="M72:N72"/>
    <mergeCell ref="M74:N74"/>
    <mergeCell ref="M67:N67"/>
    <mergeCell ref="M68:N68"/>
    <mergeCell ref="J70:L72"/>
    <mergeCell ref="M70:N70"/>
    <mergeCell ref="M71:N71"/>
    <mergeCell ref="H73:O73"/>
    <mergeCell ref="J74:L76"/>
    <mergeCell ref="M75:N75"/>
    <mergeCell ref="M76:N76"/>
    <mergeCell ref="B30:G30"/>
    <mergeCell ref="B31:G31"/>
    <mergeCell ref="M31:N31"/>
    <mergeCell ref="H32:O32"/>
    <mergeCell ref="B33:G33"/>
    <mergeCell ref="M33:N33"/>
    <mergeCell ref="M34:N34"/>
    <mergeCell ref="M35:N35"/>
    <mergeCell ref="H36:O36"/>
    <mergeCell ref="M37:N37"/>
    <mergeCell ref="M38:N38"/>
    <mergeCell ref="M39:N39"/>
    <mergeCell ref="H40:O40"/>
    <mergeCell ref="M41:N41"/>
    <mergeCell ref="B34:G34"/>
    <mergeCell ref="B35:G35"/>
    <mergeCell ref="B37:G37"/>
    <mergeCell ref="B38:G38"/>
    <mergeCell ref="B39:G39"/>
    <mergeCell ref="B41:G41"/>
    <mergeCell ref="B42:G42"/>
    <mergeCell ref="M42:N42"/>
    <mergeCell ref="M43:N43"/>
    <mergeCell ref="H44:O44"/>
    <mergeCell ref="M45:N45"/>
    <mergeCell ref="M46:N46"/>
    <mergeCell ref="M47:N47"/>
    <mergeCell ref="H48:O48"/>
    <mergeCell ref="B43:G43"/>
    <mergeCell ref="B45:G45"/>
    <mergeCell ref="B46:G46"/>
    <mergeCell ref="B47:G47"/>
    <mergeCell ref="C103:H103"/>
    <mergeCell ref="C107:H107"/>
    <mergeCell ref="B70:G70"/>
    <mergeCell ref="B71:G71"/>
    <mergeCell ref="B72:G72"/>
    <mergeCell ref="B74:G74"/>
    <mergeCell ref="B75:G75"/>
    <mergeCell ref="B76:G76"/>
    <mergeCell ref="C100:H100"/>
    <mergeCell ref="C101:H101"/>
    <mergeCell ref="C102:H102"/>
    <mergeCell ref="B98:O98"/>
    <mergeCell ref="E99:H99"/>
    <mergeCell ref="I99:L99"/>
    <mergeCell ref="M99:O99"/>
    <mergeCell ref="M100:O100"/>
    <mergeCell ref="I100:L100"/>
    <mergeCell ref="I101:L101"/>
    <mergeCell ref="M101:O101"/>
    <mergeCell ref="I102:L102"/>
    <mergeCell ref="M102:O102"/>
    <mergeCell ref="M103:O103"/>
    <mergeCell ref="I107:L107"/>
    <mergeCell ref="M107:O107"/>
    <mergeCell ref="C112:H112"/>
    <mergeCell ref="I112:L112"/>
    <mergeCell ref="M112:O112"/>
    <mergeCell ref="C108:H108"/>
    <mergeCell ref="I108:L108"/>
    <mergeCell ref="M108:O108"/>
    <mergeCell ref="C109:H109"/>
    <mergeCell ref="I109:L109"/>
    <mergeCell ref="M109:O109"/>
    <mergeCell ref="C110:H110"/>
    <mergeCell ref="I110:L110"/>
    <mergeCell ref="M110:O110"/>
    <mergeCell ref="C104:H104"/>
    <mergeCell ref="I104:L104"/>
    <mergeCell ref="M104:O104"/>
    <mergeCell ref="C105:H105"/>
    <mergeCell ref="I105:L105"/>
    <mergeCell ref="M105:O105"/>
    <mergeCell ref="C106:H106"/>
    <mergeCell ref="I106:L106"/>
    <mergeCell ref="M106:O106"/>
  </mergeCells>
  <conditionalFormatting sqref="F129:I129 F131:I131 K129:N129 K131:N131 F77 O25:O27 O29:O31 O33:O35 O37:O39 O41:O43 O45:O47 O49 O58:O60 O66:O68 O70:O71 O76 K80 N80 O54:O56 K122 O51">
    <cfRule type="cellIs" dxfId="37" priority="47" stopIfTrue="1" operator="equal">
      <formula>0</formula>
    </cfRule>
  </conditionalFormatting>
  <conditionalFormatting sqref="K122:L122">
    <cfRule type="cellIs" dxfId="36" priority="48" stopIfTrue="1" operator="equal">
      <formula>"Es pensionado?"</formula>
    </cfRule>
  </conditionalFormatting>
  <conditionalFormatting sqref="K122:L122">
    <cfRule type="containsBlanks" dxfId="35" priority="49" stopIfTrue="1">
      <formula>LEN(TRIM(K122))=0</formula>
    </cfRule>
  </conditionalFormatting>
  <conditionalFormatting sqref="K122:L122">
    <cfRule type="cellIs" dxfId="34" priority="50" stopIfTrue="1" operator="equal">
      <formula>"Sin definir Vr a Cancelar"</formula>
    </cfRule>
  </conditionalFormatting>
  <conditionalFormatting sqref="L123">
    <cfRule type="cellIs" dxfId="33" priority="51" stopIfTrue="1" operator="equal">
      <formula>"Es pensionado?"</formula>
    </cfRule>
  </conditionalFormatting>
  <conditionalFormatting sqref="L123">
    <cfRule type="containsBlanks" dxfId="32" priority="52" stopIfTrue="1">
      <formula>LEN(TRIM(L123))=0</formula>
    </cfRule>
  </conditionalFormatting>
  <conditionalFormatting sqref="L123">
    <cfRule type="cellIs" dxfId="31" priority="53" stopIfTrue="1" operator="equal">
      <formula>"Sin definir Vr a Cancelar"</formula>
    </cfRule>
  </conditionalFormatting>
  <conditionalFormatting sqref="L124">
    <cfRule type="containsBlanks" dxfId="30" priority="54" stopIfTrue="1">
      <formula>LEN(TRIM(L124))=0</formula>
    </cfRule>
  </conditionalFormatting>
  <conditionalFormatting sqref="L124">
    <cfRule type="cellIs" dxfId="29" priority="55" stopIfTrue="1" operator="equal">
      <formula>"Falta Nivel ARL"</formula>
    </cfRule>
  </conditionalFormatting>
  <conditionalFormatting sqref="L124">
    <cfRule type="cellIs" dxfId="28" priority="56" stopIfTrue="1" operator="equal">
      <formula>"Sin definir Vr a Cancelar"</formula>
    </cfRule>
  </conditionalFormatting>
  <conditionalFormatting sqref="L125">
    <cfRule type="containsBlanks" dxfId="27" priority="57" stopIfTrue="1">
      <formula>LEN(TRIM(L125))=0</formula>
    </cfRule>
  </conditionalFormatting>
  <conditionalFormatting sqref="L125">
    <cfRule type="cellIs" dxfId="26" priority="58" stopIfTrue="1" operator="equal">
      <formula>"falta criterio"</formula>
    </cfRule>
  </conditionalFormatting>
  <conditionalFormatting sqref="M117:O119">
    <cfRule type="cellIs" dxfId="25" priority="61" operator="lessThanOrEqual">
      <formula>0</formula>
    </cfRule>
  </conditionalFormatting>
  <conditionalFormatting sqref="J21">
    <cfRule type="expression" dxfId="24" priority="62">
      <formula>(COUNTA($H21:$I21)=1)</formula>
    </cfRule>
  </conditionalFormatting>
  <conditionalFormatting sqref="J22:J23">
    <cfRule type="expression" dxfId="23" priority="63">
      <formula>(COUNTA($H22:$I22)=1)</formula>
    </cfRule>
  </conditionalFormatting>
  <conditionalFormatting sqref="I21:I23">
    <cfRule type="expression" dxfId="22" priority="64">
      <formula>AND($H21&lt;&gt;"",$I21="")</formula>
    </cfRule>
  </conditionalFormatting>
  <conditionalFormatting sqref="L25:L27 L29:L31 L58:L60 L33:L35 L37:L39 L41:L43 L45:L47 L49 L54:L56 L51">
    <cfRule type="expression" dxfId="21" priority="65">
      <formula>(COUNTA(I25:J25)&lt;2)</formula>
    </cfRule>
  </conditionalFormatting>
  <conditionalFormatting sqref="E79:H79 K79:O79 G122:J125">
    <cfRule type="containsBlanks" dxfId="20" priority="66">
      <formula>LEN(TRIM(E79))=0</formula>
    </cfRule>
  </conditionalFormatting>
  <conditionalFormatting sqref="C96:E96">
    <cfRule type="cellIs" dxfId="19" priority="67" operator="equal">
      <formula>0</formula>
    </cfRule>
  </conditionalFormatting>
  <conditionalFormatting sqref="F125">
    <cfRule type="containsBlanks" dxfId="18" priority="69" stopIfTrue="1">
      <formula>LEN(TRIM(F125))=0</formula>
    </cfRule>
  </conditionalFormatting>
  <conditionalFormatting sqref="G125:J125">
    <cfRule type="containsBlanks" dxfId="17" priority="70">
      <formula>LEN(TRIM(G125))=0</formula>
    </cfRule>
  </conditionalFormatting>
  <conditionalFormatting sqref="O62:O64">
    <cfRule type="cellIs" dxfId="16" priority="71" stopIfTrue="1" operator="equal">
      <formula>0</formula>
    </cfRule>
  </conditionalFormatting>
  <conditionalFormatting sqref="F134:I134 F136:I136">
    <cfRule type="cellIs" dxfId="15" priority="72" stopIfTrue="1" operator="equal">
      <formula>0</formula>
    </cfRule>
  </conditionalFormatting>
  <conditionalFormatting sqref="O50">
    <cfRule type="cellIs" dxfId="14" priority="73" stopIfTrue="1" operator="equal">
      <formula>0</formula>
    </cfRule>
  </conditionalFormatting>
  <conditionalFormatting sqref="L50">
    <cfRule type="expression" dxfId="13" priority="74">
      <formula>(COUNTA(I50:J50)&lt;2)</formula>
    </cfRule>
  </conditionalFormatting>
  <conditionalFormatting sqref="H77:O77">
    <cfRule type="containsBlanks" dxfId="12" priority="44">
      <formula>LEN(TRIM(H77))=0</formula>
    </cfRule>
  </conditionalFormatting>
  <conditionalFormatting sqref="G118:H119">
    <cfRule type="containsBlanks" dxfId="11" priority="39">
      <formula>LEN(TRIM(G118))=0</formula>
    </cfRule>
  </conditionalFormatting>
  <conditionalFormatting sqref="L127:O127">
    <cfRule type="containsBlanks" dxfId="10" priority="32">
      <formula>LEN(TRIM(L127))=0</formula>
    </cfRule>
  </conditionalFormatting>
  <conditionalFormatting sqref="F127">
    <cfRule type="containsBlanks" dxfId="9" priority="31" stopIfTrue="1">
      <formula>LEN(TRIM(F127))=0</formula>
    </cfRule>
  </conditionalFormatting>
  <conditionalFormatting sqref="F124">
    <cfRule type="containsBlanks" dxfId="8" priority="30" stopIfTrue="1">
      <formula>LEN(TRIM(F124))=0</formula>
    </cfRule>
  </conditionalFormatting>
  <conditionalFormatting sqref="F122">
    <cfRule type="containsBlanks" dxfId="7" priority="29" stopIfTrue="1">
      <formula>LEN(TRIM(F122))=0</formula>
    </cfRule>
  </conditionalFormatting>
  <conditionalFormatting sqref="J127">
    <cfRule type="containsBlanks" dxfId="6" priority="28" stopIfTrue="1">
      <formula>LEN(TRIM(J127))=0</formula>
    </cfRule>
  </conditionalFormatting>
  <conditionalFormatting sqref="N122:N124">
    <cfRule type="cellIs" dxfId="5" priority="2" stopIfTrue="1" operator="equal">
      <formula>"Es pensionado?"</formula>
    </cfRule>
  </conditionalFormatting>
  <conditionalFormatting sqref="N122:N124">
    <cfRule type="containsBlanks" dxfId="4" priority="3" stopIfTrue="1">
      <formula>LEN(TRIM(N122))=0</formula>
    </cfRule>
  </conditionalFormatting>
  <conditionalFormatting sqref="N122:N124">
    <cfRule type="cellIs" dxfId="3" priority="4" stopIfTrue="1" operator="equal">
      <formula>"Sin definir Vr a Cancelar"</formula>
    </cfRule>
  </conditionalFormatting>
  <conditionalFormatting sqref="N125">
    <cfRule type="containsBlanks" dxfId="2" priority="11" stopIfTrue="1">
      <formula>LEN(TRIM(N125))=0</formula>
    </cfRule>
  </conditionalFormatting>
  <conditionalFormatting sqref="N125">
    <cfRule type="cellIs" dxfId="1" priority="12" stopIfTrue="1" operator="equal">
      <formula>"falta criterio"</formula>
    </cfRule>
  </conditionalFormatting>
  <conditionalFormatting sqref="H6:J6 G14:H14 G15:G17 J14:O14 L7:O8 G7:G12 L6 L9:M12 O9:O12">
    <cfRule type="containsBlanks" dxfId="0" priority="1" stopIfTrue="1">
      <formula>LEN(TRIM(G6))=0</formula>
    </cfRule>
  </conditionalFormatting>
  <dataValidations count="38">
    <dataValidation type="list" allowBlank="1" showInputMessage="1" showErrorMessage="1" prompt="TIPO CUENTA - Digite el Tipo de Cuenta o elíjalo de la lista ..." sqref="J127" xr:uid="{00000000-0002-0000-0000-000000000000}">
      <formula1>TCTA</formula1>
    </dataValidation>
    <dataValidation type="date" operator="greaterThan" allowBlank="1" showInputMessage="1" showErrorMessage="1" prompt="FECHA TERMINACION CONTRATO INICI - Formato : AAAA-MM-DD_x000a_" sqref="K79" xr:uid="{00000000-0002-0000-0000-000001000000}">
      <formula1>E79</formula1>
    </dataValidation>
    <dataValidation type="list" allowBlank="1" showInputMessage="1" showErrorMessage="1" prompt="AÑO PERIODO DE PAGO - AAAA" sqref="B119" xr:uid="{00000000-0002-0000-0000-000002000000}">
      <formula1>AÑOS</formula1>
    </dataValidation>
    <dataValidation type="date" operator="greaterThan" allowBlank="1" showInputMessage="1" showErrorMessage="1" prompt="FECHA INICIO DE CONTRATO - Formato : AAAA-MM-DD_x000a_" sqref="E79" xr:uid="{00000000-0002-0000-0000-000003000000}">
      <formula1>36161</formula1>
    </dataValidation>
    <dataValidation type="list" allowBlank="1" showInputMessage="1" showErrorMessage="1" prompt="DIA FECHA DE PAGO - DD" sqref="F119" xr:uid="{00000000-0002-0000-0000-000004000000}">
      <formula1>DIAS</formula1>
    </dataValidation>
    <dataValidation type="decimal" allowBlank="1" showErrorMessage="1" sqref="AC97" xr:uid="{00000000-0002-0000-0000-000005000000}">
      <formula1>2015</formula1>
      <formula2>2030</formula2>
    </dataValidation>
    <dataValidation type="list" allowBlank="1" showInputMessage="1" showErrorMessage="1" prompt="ES PENSIONADO? - SI o NO" sqref="F122 F125" xr:uid="{00000000-0002-0000-0000-000006000000}">
      <formula1>"SI,NO"</formula1>
    </dataValidation>
    <dataValidation type="list" allowBlank="1" showInputMessage="1" showErrorMessage="1" prompt="AÑO FECHA DE PAGO - AAAA" sqref="D119" xr:uid="{00000000-0002-0000-0000-000007000000}">
      <formula1>AÑOS</formula1>
    </dataValidation>
    <dataValidation type="list" allowBlank="1" showInputMessage="1" showErrorMessage="1" prompt="MES FECHA DE PAGO - MM" sqref="E119" xr:uid="{00000000-0002-0000-0000-000008000000}">
      <formula1>IDMES</formula1>
    </dataValidation>
    <dataValidation type="list" allowBlank="1" showInputMessage="1" showErrorMessage="1" prompt="MES CUENTA DE COBRO - Digite mes Cuenta de Cobro o elíjalo de la lista ..." sqref="K88:K93" xr:uid="{00000000-0002-0000-0000-000009000000}">
      <formula1>NOMMESES</formula1>
    </dataValidation>
    <dataValidation type="list" allowBlank="1" showInputMessage="1" showErrorMessage="1" prompt="MES PERIODO DE PAGO - MM" sqref="C119" xr:uid="{00000000-0002-0000-0000-00000A000000}">
      <formula1>IDMES</formula1>
    </dataValidation>
    <dataValidation type="list" allowBlank="1" showInputMessage="1" showErrorMessage="1" prompt="RIESGO - Digite Nivel de Riesgo." sqref="F124" xr:uid="{00000000-0002-0000-0000-00000B000000}">
      <formula1>IDRIESGO</formula1>
    </dataValidation>
    <dataValidation allowBlank="1" showInputMessage="1" showErrorMessage="1" errorTitle="VALOR MENSUAL A CERTIFICAR" error="El valor digitado es errado ..._x000a__x000a_Por favor verifique ...!" promptTitle="VALOR MENSUAL A CERTIFICAR" prompt="Digie valor sin puntos ni comas ..." sqref="H77" xr:uid="{00000000-0002-0000-0000-00000C000000}"/>
    <dataValidation allowBlank="1" showInputMessage="1" showErrorMessage="1" promptTitle="NUMERO PLANILLA DE PAGO" prompt="Digite valor sin puntos ni comas ..." sqref="G118:H119" xr:uid="{00000000-0002-0000-0000-00000D000000}"/>
    <dataValidation allowBlank="1" showInputMessage="1" showErrorMessage="1" promptTitle="NUMERO CUENTA" prompt="Digite el Número de Cuenta Bancaria incluyendo ceros a la izquierda si es el caso, para lo cual debe digitar primero comilla sencilla (')_x000a__x000a_No digire ni puntos (.) ni comas (,)." sqref="L127:O127" xr:uid="{00000000-0002-0000-0000-00000E000000}"/>
    <dataValidation type="list" allowBlank="1" showInputMessage="1" showErrorMessage="1" errorTitle="ENTIDAD BANCARIA" error="El dato digitado no es correcto ... _x000a__x000a_Por favor verifique !!!" promptTitle="ENTIDAD BANCARIA" prompt="Digite el nombre de la Entidad Bancaria o elíjalo de la lista ..." sqref="F127:H127" xr:uid="{00000000-0002-0000-0000-00000F000000}">
      <formula1>IDBCO</formula1>
    </dataValidation>
    <dataValidation allowBlank="1" showInputMessage="1" showErrorMessage="1" errorTitle="PERIL" error="El dato digitado es errado!_x000a__x000a_Por favor verifique ..." promptTitle="PERFIL" prompt="Digite Perfil" sqref="G15:O17" xr:uid="{00000000-0002-0000-0000-000010000000}"/>
    <dataValidation allowBlank="1" showInputMessage="1" showErrorMessage="1" promptTitle="CORREO ELECTRONICO" prompt="Digite dirección de correo electrónico de contacto" sqref="G8:J8" xr:uid="{00000000-0002-0000-0000-000011000000}"/>
    <dataValidation allowBlank="1" showInputMessage="1" showErrorMessage="1" promptTitle="NOMBRE CONTRATISTA" prompt=" Nombres y Apellidos Completos" sqref="G7:J7" xr:uid="{00000000-0002-0000-0000-000012000000}"/>
    <dataValidation allowBlank="1" showInputMessage="1" showErrorMessage="1" promptTitle="NOMBRE SUPERVISOR" prompt="Nombres y Apellidos Completos" sqref="G9:G12" xr:uid="{00000000-0002-0000-0000-000013000000}"/>
    <dataValidation type="date" allowBlank="1" showInputMessage="1" showErrorMessage="1" errorTitle="FECHA INICIAL INFORME" error="El dato digitado es errado!_x000a__x000a_Por favor verifique ..." promptTitle="FECHA INICIAL INFORME" prompt="Formato : AAAA-MM-DD_x000a_" sqref="H6:J6" xr:uid="{00000000-0002-0000-0000-000014000000}">
      <formula1>INICIO</formula1>
      <formula2>FIN</formula2>
    </dataValidation>
    <dataValidation allowBlank="1" showInputMessage="1" errorTitle="NRO CEDULA" error="El número digitado no corresponde a un nro de cédula válido!_x000a__x000a_Por favor verifique ..." promptTitle="TELEFONO(S)" prompt="Digite el/los número(s) telefónico(s) de contacto" sqref="L7:O8" xr:uid="{00000000-0002-0000-0000-000015000000}"/>
    <dataValidation allowBlank="1" showInputMessage="1" showErrorMessage="1" promptTitle="CARGO O ACTIVIDAD" prompt="Digite el nombre del Cargo del Supervisor 1 del Contrato" sqref="L9:O12" xr:uid="{00000000-0002-0000-0000-000016000000}"/>
    <dataValidation allowBlank="1" showInputMessage="1" showErrorMessage="1" errorTitle="NRO CONTRATO" error="El dato digitado es errado!_x000a__x000a_Por favor verifique ..." promptTitle="NRO CONTRATO" prompt="Digite Número del Contrato sin puntos ni comas." sqref="G14:H14" xr:uid="{00000000-0002-0000-0000-000017000000}"/>
    <dataValidation allowBlank="1" showInputMessage="1" showErrorMessage="1" errorTitle="CDP" error="El dato digitado es errado!_x000a__x000a_Por favor verifique ..." promptTitle="CDP" prompt="Digite Número de CDP sin punto ni comas._x000a_" sqref="M14:O14" xr:uid="{00000000-0002-0000-0000-000018000000}"/>
    <dataValidation type="list" allowBlank="1" showInputMessage="1" showErrorMessage="1" errorTitle="VIGENCIA CONTRATO" error="El dato digitado es errado!_x000a__x000a_Por favor verifique o elija uno de la lista ..." promptTitle="VIGENCIA CONTRATO" prompt="Digite vigencia del contrato sin puntos ni comas. O elijalo de la lista ..." sqref="J14" xr:uid="{00000000-0002-0000-0000-000019000000}">
      <formula1>AÑOS</formula1>
    </dataValidation>
    <dataValidation type="date" allowBlank="1" showInputMessage="1" showErrorMessage="1" errorTitle="FECHA FINAL INFORME" error="El dato digitado es errado!_x000a__x000a_Por favor verifique ..." promptTitle="FECHA FINAL INFORME" prompt="AAAA-MM-DD" sqref="L6" xr:uid="{00000000-0002-0000-0000-00001A000000}">
      <formula1>INICIO</formula1>
      <formula2>FIN</formula2>
    </dataValidation>
    <dataValidation type="list" allowBlank="1" showInputMessage="1" showErrorMessage="1" errorTitle="MES CUENTA DE COBRO" error="El valor digitado es errado .... Por favor verifique !" promptTitle="MES CUENTA DE COBRO" prompt="Digite mes Cuenta de Cobro o elíjalo de la lista ..." sqref="K81:K87 M81:M87 L81:L82 L85:L87" xr:uid="{00000000-0002-0000-0000-00001B000000}">
      <formula1>NOMMESES</formula1>
    </dataValidation>
    <dataValidation allowBlank="1" showInputMessage="1" showErrorMessage="1" promptTitle="FECHA FINALIZACION PRORROGA" prompt="Formato : AAAA-MM-DD" sqref="E81:E87" xr:uid="{00000000-0002-0000-0000-00001C000000}"/>
    <dataValidation allowBlank="1" showInputMessage="1" showErrorMessage="1" promptTitle="FECHA INICIO PRORROGA" prompt="Formato : AAAA-MM-DD" sqref="D81:D87" xr:uid="{00000000-0002-0000-0000-00001D000000}"/>
    <dataValidation allowBlank="1" showInputMessage="1" showErrorMessage="1" promptTitle="NRO PRORROGA" prompt="Digie valor sin puntos ni comas ..." sqref="B81:C87" xr:uid="{00000000-0002-0000-0000-00001E000000}"/>
    <dataValidation allowBlank="1" showInputMessage="1" showErrorMessage="1" errorTitle="VALOR MENSUAL A CERTIFICAR" error="El valor digitado es errado ..._x000a__x000a_Por favor verifique ...!" promptTitle="VALOR ADICION" prompt="Digie valor sin puntos ni comas ..." sqref="G81:G87" xr:uid="{00000000-0002-0000-0000-00001F000000}"/>
    <dataValidation allowBlank="1" showInputMessage="1" showErrorMessage="1" promptTitle="NRO ADICION" prompt="Digie valor sin puntos ni comas ..." sqref="F81:F87" xr:uid="{00000000-0002-0000-0000-000020000000}"/>
    <dataValidation allowBlank="1" showInputMessage="1" showErrorMessage="1" errorTitle="VALOR MENSUAL A CERTIFICAR" error="El valor digitado es errado ..._x000a__x000a_Por favor verifique ...!" promptTitle="NRO CDP" prompt="Digie valor sin puntos ni comas ..." sqref="H81:H87" xr:uid="{00000000-0002-0000-0000-000021000000}"/>
    <dataValidation allowBlank="1" showInputMessage="1" showErrorMessage="1" promptTitle="ACTIVIDADES REALIZADAS" prompt="Describa bremente las actividades llevadas a cabo para dar cumplimiento a la actividad contractual ..." sqref="I101:L112" xr:uid="{00000000-0002-0000-0000-000022000000}"/>
    <dataValidation allowBlank="1" showInputMessage="1" showErrorMessage="1" promptTitle="% CUMPLIMIENTO ACTIVIDAD" prompt="Digie el % de cumplimiento de las actividades realizadas." sqref="O102:O112" xr:uid="{00000000-0002-0000-0000-000023000000}"/>
    <dataValidation allowBlank="1" showInputMessage="1" showErrorMessage="1" promptTitle="SOPORTE ACTIVIDADES" prompt="Describa brevemente cual es el soporte o evidencia de cumplimiento de las actividades realizadas." sqref="N102:N110 M100:M110 M111:N112" xr:uid="{00000000-0002-0000-0000-000024000000}"/>
    <dataValidation allowBlank="1" showInputMessage="1" showErrorMessage="1" promptTitle="OBLIGACION CONTRACTUAL" prompt="Relacione una a una las obligaciones registradas en el contrato ..." sqref="E101:E112" xr:uid="{00000000-0002-0000-0000-000025000000}"/>
  </dataValidations>
  <hyperlinks>
    <hyperlink ref="G20" location="Google_Sheet_Link_212481294" display="Mostrar" xr:uid="{00000000-0004-0000-0000-000000000000}"/>
    <hyperlink ref="G24" location="Google_Sheet_Link_285507644" display="Mostrar" xr:uid="{00000000-0004-0000-0000-000001000000}"/>
    <hyperlink ref="G28" location="Google_Sheet_Link_901175317" display="Mostrar" xr:uid="{00000000-0004-0000-0000-000002000000}"/>
    <hyperlink ref="G32" location="Google_Sheet_Link_1996178424" display="Mostrar" xr:uid="{00000000-0004-0000-0000-000003000000}"/>
    <hyperlink ref="G36" location="Google_Sheet_Link_676015260" display="Mostrar" xr:uid="{00000000-0004-0000-0000-000004000000}"/>
    <hyperlink ref="G40" location="Google_Sheet_Link_377908302" display="Mostrar" xr:uid="{00000000-0004-0000-0000-000005000000}"/>
    <hyperlink ref="G44" location="Google_Sheet_Link_1278611732" display="Mostrar" xr:uid="{00000000-0004-0000-0000-000006000000}"/>
  </hyperlinks>
  <printOptions horizontalCentered="1"/>
  <pageMargins left="0.19685039370078741" right="0.19685039370078741" top="0.31496062992125984" bottom="0.59055118110236227" header="0" footer="0"/>
  <pageSetup scale="60" fitToHeight="0" orientation="portrait" r:id="rId1"/>
  <headerFooter>
    <oddFooter>&amp;CPág &amp;P de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77">
        <x14:dataValidation type="list" allowBlank="1" showInputMessage="1" showErrorMessage="1" prompt="Centro de Costos - _x000a_Digite el Centro de Costos o elíjalo de la lista ..._x000a_" xr:uid="{00000000-0002-0000-0000-000026000000}">
          <x14:formula1>
            <xm:f>OFFSET(#REF!,MATCH(URGE001,CINCO,0)-1,0,COUNTIF(CINCO,URGE001),1)</xm:f>
          </x14:formula1>
          <xm:sqref>I25</xm:sqref>
        </x14:dataValidation>
        <x14:dataValidation type="list" allowBlank="1" showInputMessage="1" showErrorMessage="1" prompt="UNIDAD - _x000a_Digite el nombre de la Unidad o elíjalo de la lista ..._x000a_" xr:uid="{00000000-0002-0000-0000-000027000000}">
          <x14:formula1>
            <xm:f>OFFSET(#REF!,MATCH(DIRCOMP,DIRECCIONES,0)-1,0,COUNTIF(DIRECCIONES,DIRCOMP),1)</xm:f>
          </x14:formula1>
          <xm:sqref>H46</xm:sqref>
        </x14:dataValidation>
        <x14:dataValidation type="list" allowBlank="1" showInputMessage="1" showErrorMessage="1" prompt="Centro de Costos - _x000a_Digite el Centro de Costos o elíjalo de la lista ..._x000a_" xr:uid="{00000000-0002-0000-0000-000028000000}">
          <x14:formula1>
            <xm:f>OFFSET(#REF!,MATCH(UCIP001,TRECE,0)-1,0,COUNTIF(TRECE,UCIP001),1)</xm:f>
          </x14:formula1>
          <xm:sqref>I33</xm:sqref>
        </x14:dataValidation>
        <x14:dataValidation type="list" allowBlank="1" showInputMessage="1" showErrorMessage="1" prompt="UNIDAD - _x000a_Digite el nombre de la Unidad o elíjalo de la lista ..._x000a_" xr:uid="{00000000-0002-0000-0000-000029000000}">
          <x14:formula1>
            <xm:f>OFFSET(#REF!,MATCH(PART,DIRECCIONES,0)-1,0,COUNTIF(DIRECCIONES,PART),1)</xm:f>
          </x14:formula1>
          <xm:sqref>H59</xm:sqref>
        </x14:dataValidation>
        <x14:dataValidation type="list" allowBlank="1" showInputMessage="1" showErrorMessage="1" prompt="Centro de Costos - _x000a_Digite el Centro de Costos o elíjalo de la lista ..._x000a_" xr:uid="{00000000-0002-0000-0000-00002A000000}">
          <x14:formula1>
            <xm:f>OFFSET(#REF!,MATCH(UCIA002,ONCE,0)-1,0,COUNTIF(ONCE,UCIA002),1)</xm:f>
          </x14:formula1>
          <xm:sqref>I42</xm:sqref>
        </x14:dataValidation>
        <x14:dataValidation type="list" allowBlank="1" showInputMessage="1" showErrorMessage="1" prompt="Centro de Costos - _x000a_Digite el Centro de Costos o elíjalo de la lista ..._x000a_" xr:uid="{00000000-0002-0000-0000-00002B000000}">
          <x14:formula1>
            <xm:f>OFFSET(#REF!,MATCH(HONO003,SEIS,0)-1,0,COUNTIF(SEIS,HONO003),1)</xm:f>
          </x14:formula1>
          <xm:sqref>I71:I72</xm:sqref>
        </x14:dataValidation>
        <x14:dataValidation type="list" allowBlank="1" showInputMessage="1" showErrorMessage="1" prompt="UNIDAD - _x000a_Digite el nombre de la Unidad o elíjalo de la lista ..._x000a_" xr:uid="{00000000-0002-0000-0000-00002C000000}">
          <x14:formula1>
            <xm:f>OFFSET(#REF!,MATCH(UCIP,DIRECCIONES,0)-1,0,COUNTIF(DIRECCIONES,UCIP),1)</xm:f>
          </x14:formula1>
          <xm:sqref>H34</xm:sqref>
        </x14:dataValidation>
        <x14:dataValidation type="list" allowBlank="1" showInputMessage="1" showErrorMessage="1" prompt="UNIDAD - _x000a_Digite el nombre de la Unidad o elíjalo de la lista ..._x000a_" xr:uid="{00000000-0002-0000-0000-00002D000000}">
          <x14:formula1>
            <xm:f>OFFSET(#REF!,MATCH(DIRAMB,DIRECCIONES,0)-1,0,COUNTIF(DIRECCIONES,DIRAMB),1)</xm:f>
          </x14:formula1>
          <xm:sqref>H22</xm:sqref>
        </x14:dataValidation>
        <x14:dataValidation type="list" allowBlank="1" showInputMessage="1" showErrorMessage="1" prompt="UNIDAD - _x000a_Digite el nombre de la Unidad o elíjalo de la lista ..._x000a_" xr:uid="{00000000-0002-0000-0000-00002E000000}">
          <x14:formula1>
            <xm:f>OFFSET(#REF!,MATCH(HONO,DIRECCIONES,0)-1,0,COUNTIF(DIRECCIONES,HONO),1)</xm:f>
          </x14:formula1>
          <xm:sqref>H71</xm:sqref>
        </x14:dataValidation>
        <x14:dataValidation type="list" allowBlank="1" showInputMessage="1" showErrorMessage="1" prompt="Centro de Costos - _x000a_Digite el Centro de Costos o elíjalo de la lista ..._x000a_" xr:uid="{00000000-0002-0000-0000-00002F000000}">
          <x14:formula1>
            <xm:f>OFFSET(#REF!,MATCH(REMU003,OCHO,0)-1,0,COUNTIF(OCHO,REMU003),1)</xm:f>
          </x14:formula1>
          <xm:sqref>I76</xm:sqref>
        </x14:dataValidation>
        <x14:dataValidation type="list" allowBlank="1" showInputMessage="1" showErrorMessage="1" prompt="UNIDAD - _x000a_Digite el nombre de la Unidad o elíjalo de la lista ..._x000a_" xr:uid="{00000000-0002-0000-0000-000030000000}">
          <x14:formula1>
            <xm:f>OFFSET(#REF!,MATCH(DIRHOSP,DIRECCIONES,0)-1,0,COUNTIF(DIRECCIONES,DIRHOSP),1)</xm:f>
          </x14:formula1>
          <xm:sqref>H29</xm:sqref>
        </x14:dataValidation>
        <x14:dataValidation type="list" allowBlank="1" showInputMessage="1" showErrorMessage="1" prompt="UNIDAD - _x000a_Digite el nombre de la Unidad o elíjalo de la lista ..._x000a_" xr:uid="{00000000-0002-0000-0000-000031000000}">
          <x14:formula1>
            <xm:f>OFFSET(#REF!,MATCH(HONO,DIRECCIONES,0)-1,0,COUNTIF(DIRECCIONES,HONO),1)</xm:f>
          </x14:formula1>
          <xm:sqref>H72</xm:sqref>
        </x14:dataValidation>
        <x14:dataValidation type="list" allowBlank="1" showInputMessage="1" showErrorMessage="1" prompt="Centro de Costos - _x000a_Digite el Centro de Costos o elíjalo de la lista ..._x000a_" xr:uid="{00000000-0002-0000-0000-000032000000}">
          <x14:formula1>
            <xm:f>OFFSET(#REF!,MATCH(UCIA001,ONCE,0)-1,0,COUNTIF(ONCE,UCIA001),1)</xm:f>
          </x14:formula1>
          <xm:sqref>I41</xm:sqref>
        </x14:dataValidation>
        <x14:dataValidation type="list" allowBlank="1" showInputMessage="1" showErrorMessage="1" prompt="UNIDAD - _x000a_Digite el nombre de la Unidad o elíjalo de la lista ..._x000a_" xr:uid="{00000000-0002-0000-0000-000033000000}">
          <x14:formula1>
            <xm:f>OFFSET(#REF!,MATCH(UCIA,DIRECCIONES,0)-1,0,COUNTIF(DIRECCIONES,UCIA),1)</xm:f>
          </x14:formula1>
          <xm:sqref>H41</xm:sqref>
        </x14:dataValidation>
        <x14:dataValidation type="list" allowBlank="1" showInputMessage="1" showErrorMessage="1" prompt="UNIDAD - _x000a_Digite el nombre de la Unidad o elíjalo de la lista ..._x000a_" xr:uid="{00000000-0002-0000-0000-000034000000}">
          <x14:formula1>
            <xm:f>OFFSET(#REF!,MATCH(DIRCOMP,DIRECCIONES,0)-1,0,COUNTIF(DIRECCIONES,DIRCOMP),1)</xm:f>
          </x14:formula1>
          <xm:sqref>H45</xm:sqref>
        </x14:dataValidation>
        <x14:dataValidation type="list" allowBlank="1" showInputMessage="1" showErrorMessage="1" prompt="UNIDAD - _x000a_Digite el nombre de la Unidad o elíjalo de la lista ..._x000a_" xr:uid="{00000000-0002-0000-0000-000035000000}">
          <x14:formula1>
            <xm:f>OFFSET(#REF!,MATCH(APH,DIRECCIONES,0)-1,0,COUNTIF(DIRECCIONES,APH),1)</xm:f>
          </x14:formula1>
          <xm:sqref>H49</xm:sqref>
        </x14:dataValidation>
        <x14:dataValidation type="list" allowBlank="1" showInputMessage="1" showErrorMessage="1" prompt="UNIDAD - _x000a_Digite el nombre de la Unidad o elíjalo de la lista ..._x000a_" xr:uid="{00000000-0002-0000-0000-000036000000}">
          <x14:formula1>
            <xm:f>OFFSET(#REF!,MATCH(DIRURG,DIRECCIONES,0)-1,0,COUNTIF(DIRECCIONES,DIRURG),1)</xm:f>
          </x14:formula1>
          <xm:sqref>H27</xm:sqref>
        </x14:dataValidation>
        <x14:dataValidation type="list" allowBlank="1" showInputMessage="1" showErrorMessage="1" prompt="UNIDAD - _x000a_Digite el nombre de la Unidad o elíjalo de la lista ..._x000a_" xr:uid="{00000000-0002-0000-0000-000037000000}">
          <x14:formula1>
            <xm:f>OFFSET(#REF!,MATCH(RURA,DIRECCIONES,0)-1,0,COUNTIF(DIRECCIONES,RURA),1)</xm:f>
          </x14:formula1>
          <xm:sqref>H54</xm:sqref>
        </x14:dataValidation>
        <x14:dataValidation type="list" allowBlank="1" showInputMessage="1" showErrorMessage="1" prompt="UNIDAD - _x000a_Digite el nombre de la Unidad o elíjalo de la lista ..._x000a_" xr:uid="{00000000-0002-0000-0000-000038000000}">
          <x14:formula1>
            <xm:f>OFFSET(#REF!,MATCH(SIRC,DIRECCIONES,0)-1,0,COUNTIF(DIRECCIONES,SIRC),1)</xm:f>
          </x14:formula1>
          <xm:sqref>H52</xm:sqref>
        </x14:dataValidation>
        <x14:dataValidation type="list" allowBlank="1" showInputMessage="1" showErrorMessage="1" prompt="Centro de Costos - _x000a_Digite el Centro de Costos o elíjalo de la lista ..._x000a_" xr:uid="{00000000-0002-0000-0000-000039000000}">
          <x14:formula1>
            <xm:f>OFFSET(#REF!,MATCH(HOSP001,CUATRO,0)-1,0,COUNTIF(CUATRO,HOSP001),1)</xm:f>
          </x14:formula1>
          <xm:sqref>I29</xm:sqref>
        </x14:dataValidation>
        <x14:dataValidation type="list" allowBlank="1" showInputMessage="1" showErrorMessage="1" prompt="Centro de Costos - _x000a_Digite el Centro de Costos o elíjalo de la lista ..._x000a_" xr:uid="{00000000-0002-0000-0000-00003A000000}">
          <x14:formula1>
            <xm:f>OFFSET(#REF!,MATCH(REMU001,OCHO,0)-1,0,COUNTIF(OCHO,REMU001),1)</xm:f>
          </x14:formula1>
          <xm:sqref>I74</xm:sqref>
        </x14:dataValidation>
        <x14:dataValidation type="list" allowBlank="1" showInputMessage="1" showErrorMessage="1" prompt="Centro de Costos - _x000a_Digite el Centro de Costos o elíjalo de la lista ..._x000a_" xr:uid="{00000000-0002-0000-0000-00003B000000}">
          <x14:formula1>
            <xm:f>OFFSET(#REF!,MATCH(PART003,SIETE,0)-1,0,COUNTIF(SIETE,PART003),1)</xm:f>
          </x14:formula1>
          <xm:sqref>I60:I61</xm:sqref>
        </x14:dataValidation>
        <x14:dataValidation type="list" allowBlank="1" showInputMessage="1" showErrorMessage="1" prompt="Centro de Costos - _x000a_Digite el Centro de Costos o elíjalo de la lista ..._x000a_" xr:uid="{00000000-0002-0000-0000-00003C000000}">
          <x14:formula1>
            <xm:f>OFFSET(#REF!,MATCH(AMBU002,TRES,0)-1,0,COUNTIF(TRES,AMBU002),1)</xm:f>
          </x14:formula1>
          <xm:sqref>I22</xm:sqref>
        </x14:dataValidation>
        <x14:dataValidation type="list" allowBlank="1" showInputMessage="1" showErrorMessage="1" prompt="UNIDAD - _x000a_Digite el nombre de la Unidad o elíjalo de la lista ..._x000a_" xr:uid="{00000000-0002-0000-0000-00003D000000}">
          <x14:formula1>
            <xm:f>OFFSET(#REF!,MATCH(UCIP,DIRECCIONES,0)-1,0,COUNTIF(DIRECCIONES,UCIP),1)</xm:f>
          </x14:formula1>
          <xm:sqref>H33</xm:sqref>
        </x14:dataValidation>
        <x14:dataValidation type="list" allowBlank="1" showInputMessage="1" showErrorMessage="1" prompt="UNIDAD - _x000a_Digite el nombre de la Unidad o elíjalo de la lista ..._x000a_" xr:uid="{00000000-0002-0000-0000-00003E000000}">
          <x14:formula1>
            <xm:f>OFFSET(#REF!,MATCH(DIRCOMP,DIRECCIONES,0)-1,0,COUNTIF(DIRECCIONES,DIRCOMP),1)</xm:f>
          </x14:formula1>
          <xm:sqref>H47</xm:sqref>
        </x14:dataValidation>
        <x14:dataValidation type="list" allowBlank="1" showInputMessage="1" showErrorMessage="1" prompt="UNIDAD - _x000a_Digite el nombre de la Unidad o elíjalo de la lista ..._x000a_" xr:uid="{00000000-0002-0000-0000-00003F000000}">
          <x14:formula1>
            <xm:f>OFFSET(#REF!,MATCH(PIC,DIRECCIONES,0)-1,0,COUNTIF(DIRECCIONES,PIC),1)</xm:f>
          </x14:formula1>
          <xm:sqref>H62 H66</xm:sqref>
        </x14:dataValidation>
        <x14:dataValidation type="list" allowBlank="1" showInputMessage="1" showErrorMessage="1" prompt="UNIDAD - _x000a_Digite el nombre de la Unidad o elíjalo de la lista ..._x000a_" xr:uid="{00000000-0002-0000-0000-000040000000}">
          <x14:formula1>
            <xm:f>OFFSET(#REF!,MATCH(REMU,DIRECCIONES,0)-1,0,COUNTIF(DIRECCIONES,REMU),1)</xm:f>
          </x14:formula1>
          <xm:sqref>H76</xm:sqref>
        </x14:dataValidation>
        <x14:dataValidation type="list" allowBlank="1" showInputMessage="1" showErrorMessage="1" prompt="UNIDAD - _x000a_Digite el nombre de la Unidad o elíjalo de la lista ..._x000a_" xr:uid="{00000000-0002-0000-0000-000041000000}">
          <x14:formula1>
            <xm:f>OFFSET(#REF!,MATCH(UCIA,DIRECCIONES,0)-1,0,COUNTIF(DIRECCIONES,UCIA),1)</xm:f>
          </x14:formula1>
          <xm:sqref>H42</xm:sqref>
        </x14:dataValidation>
        <x14:dataValidation type="list" allowBlank="1" showInputMessage="1" showErrorMessage="1" prompt="Centro de Costos - _x000a_Digite el Centro de Costos o elíjalo de la lista ..._x000a_" xr:uid="{00000000-0002-0000-0000-000042000000}">
          <x14:formula1>
            <xm:f>OFFSET(#REF!,MATCH(COMP003,DOS,0)-1,0,COUNTIF(DOS,COMP003),1)</xm:f>
          </x14:formula1>
          <xm:sqref>I47</xm:sqref>
        </x14:dataValidation>
        <x14:dataValidation type="list" allowBlank="1" showInputMessage="1" showErrorMessage="1" prompt="Centro de Costos - _x000a_Digite el Centro de Costos o elíjalo de la lista ..._x000a_" xr:uid="{00000000-0002-0000-0000-000043000000}">
          <x14:formula1>
            <xm:f>OFFSET(#REF!,MATCH(SPUB003,NUEVE,0)-1,0,COUNTIF(NUEVE,SPUB003),1)</xm:f>
          </x14:formula1>
          <xm:sqref>I64 I68</xm:sqref>
        </x14:dataValidation>
        <x14:dataValidation type="list" allowBlank="1" showInputMessage="1" showErrorMessage="1" prompt="Centro de Costos - _x000a_Digite el Centro de Costos o elíjalo de la lista ..._x000a_" xr:uid="{00000000-0002-0000-0000-000044000000}">
          <x14:formula1>
            <xm:f>OFFSET(#REF!,MATCH(SPUB002,NUEVE,0)-1,0,COUNTIF(NUEVE,SPUB002),1)</xm:f>
          </x14:formula1>
          <xm:sqref>I63 I67</xm:sqref>
        </x14:dataValidation>
        <x14:dataValidation type="list" allowBlank="1" showInputMessage="1" showErrorMessage="1" prompt="UNIDAD - _x000a_Digite el nombre de la Unidad o elíjalo de la lista ..._x000a_" xr:uid="{00000000-0002-0000-0000-000045000000}">
          <x14:formula1>
            <xm:f>OFFSET(#REF!,MATCH(DIRHOSP,DIRECCIONES,0)-1,0,COUNTIF(DIRECCIONES,DIRHOSP),1)</xm:f>
          </x14:formula1>
          <xm:sqref>H30</xm:sqref>
        </x14:dataValidation>
        <x14:dataValidation type="list" allowBlank="1" showInputMessage="1" showErrorMessage="1" prompt="UNIDAD - _x000a_Digite el nombre de la Unidad o elíjalo de la lista ..._x000a_" xr:uid="{00000000-0002-0000-0000-000046000000}">
          <x14:formula1>
            <xm:f>OFFSET(#REF!,MATCH(PART,DIRECCIONES,0)-1,0,COUNTIF(DIRECCIONES,PART),1)</xm:f>
          </x14:formula1>
          <xm:sqref>H60:H61</xm:sqref>
        </x14:dataValidation>
        <x14:dataValidation type="list" allowBlank="1" showInputMessage="1" showErrorMessage="1" prompt="UNIDAD - _x000a_Digite el nombre de la Unidad o elíjalo de la lista ..._x000a_" xr:uid="{00000000-0002-0000-0000-000047000000}">
          <x14:formula1>
            <xm:f>OFFSET(#REF!,MATCH(APH,DIRECCIONES,0)-1,0,COUNTIF(DIRECCIONES,APH),1)</xm:f>
          </x14:formula1>
          <xm:sqref>H50:H51</xm:sqref>
        </x14:dataValidation>
        <x14:dataValidation type="list" allowBlank="1" showInputMessage="1" showErrorMessage="1" prompt="Centro de Costos - _x000a_Digite el Centro de Costos o elíjalo de la lista ..._x000a_" xr:uid="{00000000-0002-0000-0000-000048000000}">
          <x14:formula1>
            <xm:f>OFFSET(#REF!,MATCH(SPUB001,NUEVE,0)-1,0,COUNTIF(NUEVE,SPUB001),1)</xm:f>
          </x14:formula1>
          <xm:sqref>I62 I66</xm:sqref>
        </x14:dataValidation>
        <x14:dataValidation type="list" allowBlank="1" showInputMessage="1" showErrorMessage="1" prompt="Centro de Costos - _x000a_Digite el Centro de Costos o elíjalo de la lista ..._x000a_" xr:uid="{00000000-0002-0000-0000-000049000000}">
          <x14:formula1>
            <xm:f>OFFSET(#REF!,MATCH(CAPH001,UNO,0)-1,0,COUNTIF(UNO,CAPH001),1)</xm:f>
          </x14:formula1>
          <xm:sqref>I49</xm:sqref>
        </x14:dataValidation>
        <x14:dataValidation type="list" allowBlank="1" showInputMessage="1" showErrorMessage="1" prompt="UNIDAD - _x000a_Digite el nombre de la Unidad o elíjalo de la lista ..._x000a_" xr:uid="{00000000-0002-0000-0000-00004A000000}">
          <x14:formula1>
            <xm:f>OFFSET(#REF!,MATCH(HONO,DIRECCIONES,0)-1,0,COUNTIF(DIRECCIONES,HONO),1)</xm:f>
          </x14:formula1>
          <xm:sqref>H70</xm:sqref>
        </x14:dataValidation>
        <x14:dataValidation type="list" allowBlank="1" showInputMessage="1" showErrorMessage="1" prompt="Centro de Costos - _x000a_Digite el Centro de Costos o elíjalo de la lista ..._x000a_" xr:uid="{00000000-0002-0000-0000-00004B000000}">
          <x14:formula1>
            <xm:f>OFFSET(#REF!,MATCH(HONO001,SEIS,0)-1,0,COUNTIF(SEIS,HONO001),1)</xm:f>
          </x14:formula1>
          <xm:sqref>I70</xm:sqref>
        </x14:dataValidation>
        <x14:dataValidation type="list" allowBlank="1" showInputMessage="1" showErrorMessage="1" prompt="Centro de Costos - _x000a_Digite el Centro de Costos o elíjalo de la lista ..._x000a_" xr:uid="{00000000-0002-0000-0000-00004C000000}">
          <x14:formula1>
            <xm:f>OFFSET(#REF!,MATCH(COMP002,DOS,0)-1,0,COUNTIF(DOS,COMP002),1)</xm:f>
          </x14:formula1>
          <xm:sqref>I46</xm:sqref>
        </x14:dataValidation>
        <x14:dataValidation type="list" allowBlank="1" showInputMessage="1" showErrorMessage="1" prompt="UNIDAD - _x000a_Digite el nombre de la Unidad o elíjalo de la lista ..._x000a_" xr:uid="{00000000-0002-0000-0000-00004D000000}">
          <x14:formula1>
            <xm:f>OFFSET(#REF!,MATCH(UCIN,DIRECCIONES,0)-1,0,COUNTIF(DIRECCIONES,UCIN),1)</xm:f>
          </x14:formula1>
          <xm:sqref>H38</xm:sqref>
        </x14:dataValidation>
        <x14:dataValidation type="list" allowBlank="1" showInputMessage="1" showErrorMessage="1" prompt="Centro de Costos - _x000a_Digite el Centro de Costos o elíjalo de la lista ..._x000a_" xr:uid="{00000000-0002-0000-0000-00004E000000}">
          <x14:formula1>
            <xm:f>OFFSET(#REF!,MATCH(HOSP002,CUATRO,0)-1,0,COUNTIF(CUATRO,HOSP002),1)</xm:f>
          </x14:formula1>
          <xm:sqref>I30</xm:sqref>
        </x14:dataValidation>
        <x14:dataValidation type="list" allowBlank="1" showInputMessage="1" showErrorMessage="1" prompt="UNIDAD - _x000a_Digite el nombre de la Unidad o elíjalo de la lista ..._x000a_" xr:uid="{00000000-0002-0000-0000-00004F000000}">
          <x14:formula1>
            <xm:f>OFFSET(#REF!,MATCH(RURA,DIRECCIONES,0)-1,0,COUNTIF(DIRECCIONES,RURA),1)</xm:f>
          </x14:formula1>
          <xm:sqref>H56</xm:sqref>
        </x14:dataValidation>
        <x14:dataValidation type="list" allowBlank="1" showInputMessage="1" showErrorMessage="1" prompt="Centro de Costos - _x000a_Digite el Centro de Costos o elíjalo de la lista ..._x000a_" xr:uid="{00000000-0002-0000-0000-000050000000}">
          <x14:formula1>
            <xm:f>OFFSET(#REF!,MATCH(AMBU003,TRES,0)-1,0,COUNTIF(TRES,AMBU003),1)</xm:f>
          </x14:formula1>
          <xm:sqref>I23</xm:sqref>
        </x14:dataValidation>
        <x14:dataValidation type="list" allowBlank="1" showInputMessage="1" showErrorMessage="1" prompt="Centro de Costos - _x000a_Digite el Centro de Costos o elíjalo de la lista ..._x000a_" xr:uid="{00000000-0002-0000-0000-000051000000}">
          <x14:formula1>
            <xm:f>OFFSET(#REF!,MATCH(PART002,SIETE,0)-1,0,COUNTIF(SIETE,PART002),1)</xm:f>
          </x14:formula1>
          <xm:sqref>I59</xm:sqref>
        </x14:dataValidation>
        <x14:dataValidation type="list" allowBlank="1" showInputMessage="1" showErrorMessage="1" prompt="UNIDAD - _x000a_Digite el nombre de la Unidad o elíjalo de la lista ..._x000a_" xr:uid="{00000000-0002-0000-0000-000052000000}">
          <x14:formula1>
            <xm:f>OFFSET(#REF!,MATCH(DIRURG,DIRECCIONES,0)-1,0,COUNTIF(DIRECCIONES,DIRURG),1)</xm:f>
          </x14:formula1>
          <xm:sqref>H26</xm:sqref>
        </x14:dataValidation>
        <x14:dataValidation type="list" allowBlank="1" showInputMessage="1" showErrorMessage="1" prompt="Centro de Costos - _x000a_Digite el Centro de Costos o elíjalo de la lista ..._x000a_" xr:uid="{00000000-0002-0000-0000-000053000000}">
          <x14:formula1>
            <xm:f>OFFSET(#REF!,MATCH(CAPH002,UNO,0)-1,0,COUNTIF(UNO,CAPH002),1)</xm:f>
          </x14:formula1>
          <xm:sqref>I50:I51</xm:sqref>
        </x14:dataValidation>
        <x14:dataValidation type="list" allowBlank="1" showInputMessage="1" showErrorMessage="1" prompt="Centro de Costos - _x000a_Digite el Centro de Costos o elíjalo de la lista ..._x000a_" xr:uid="{00000000-0002-0000-0000-000054000000}">
          <x14:formula1>
            <xm:f>OFFSET(#REF!,MATCH(UCIN001,DOCE,0)-1,0,COUNTIF(DOCE,UCIN001),1)</xm:f>
          </x14:formula1>
          <xm:sqref>I37</xm:sqref>
        </x14:dataValidation>
        <x14:dataValidation type="list" allowBlank="1" showInputMessage="1" showErrorMessage="1" prompt="UNIDAD - _x000a_Digite el nombre de la Unidad o elíjalo de la lista ..._x000a_" xr:uid="{00000000-0002-0000-0000-000055000000}">
          <x14:formula1>
            <xm:f>OFFSET(#REF!,MATCH(REMU,DIRECCIONES,0)-1,0,COUNTIF(DIRECCIONES,REMU),1)</xm:f>
          </x14:formula1>
          <xm:sqref>H75</xm:sqref>
        </x14:dataValidation>
        <x14:dataValidation type="list" allowBlank="1" showInputMessage="1" showErrorMessage="1" prompt="Centro de Costos - _x000a_Digite el Centro de Costos o elíjalo de la lista ..._x000a_" xr:uid="{00000000-0002-0000-0000-000056000000}">
          <x14:formula1>
            <xm:f>OFFSET(#REF!,MATCH(URGE003,CINCO,0)-1,0,COUNTIF(CINCO,URGE003),1)</xm:f>
          </x14:formula1>
          <xm:sqref>I27</xm:sqref>
        </x14:dataValidation>
        <x14:dataValidation type="list" allowBlank="1" showInputMessage="1" showErrorMessage="1" prompt="UNIDAD - _x000a_Digite el nombre de la Unidad o elíjalo de la lista ..._x000a_" xr:uid="{00000000-0002-0000-0000-000057000000}">
          <x14:formula1>
            <xm:f>OFFSET(#REF!,MATCH(DIRURG,DIRECCIONES,0)-1,0,COUNTIF(DIRECCIONES,DIRURG),1)</xm:f>
          </x14:formula1>
          <xm:sqref>H25</xm:sqref>
        </x14:dataValidation>
        <x14:dataValidation type="list" allowBlank="1" showInputMessage="1" showErrorMessage="1" prompt="UNIDAD - _x000a_Digite el nombre de la Unidad o elíjalo de la lista ..._x000a_" xr:uid="{00000000-0002-0000-0000-000058000000}">
          <x14:formula1>
            <xm:f>OFFSET(#REF!,MATCH(UCIN,DIRECCIONES,0)-1,0,COUNTIF(DIRECCIONES,UCIN),1)</xm:f>
          </x14:formula1>
          <xm:sqref>H37</xm:sqref>
        </x14:dataValidation>
        <x14:dataValidation type="list" allowBlank="1" showInputMessage="1" showErrorMessage="1" prompt="Centro de Costos - _x000a_Digite el Centro de Costos o elíjalo de la lista ..._x000a_" xr:uid="{00000000-0002-0000-0000-000059000000}">
          <x14:formula1>
            <xm:f>OFFSET(#REF!,MATCH(RURA001,CATORCE,0)-1,0,COUNTIF(CATORCE,RURA001),1)</xm:f>
          </x14:formula1>
          <xm:sqref>I54</xm:sqref>
        </x14:dataValidation>
        <x14:dataValidation type="list" allowBlank="1" showInputMessage="1" showErrorMessage="1" prompt="UNIDAD - _x000a_Digite el nombre de la Unidad o elíjalo de la lista ..._x000a_" xr:uid="{00000000-0002-0000-0000-00005A000000}">
          <x14:formula1>
            <xm:f>OFFSET(#REF!,MATCH(RURA,DIRECCIONES,0)-1,0,COUNTIF(DIRECCIONES,RURA),1)</xm:f>
          </x14:formula1>
          <xm:sqref>H55</xm:sqref>
        </x14:dataValidation>
        <x14:dataValidation type="list" allowBlank="1" showInputMessage="1" showErrorMessage="1" prompt="Centro de Costos - _x000a_Digite el Centro de Costos o elíjalo de la lista ..._x000a_" xr:uid="{00000000-0002-0000-0000-00005B000000}">
          <x14:formula1>
            <xm:f>OFFSET(#REF!,MATCH(UCIN002,DOCE,0)-1,0,COUNTIF(DOCE,UCIN002),1)</xm:f>
          </x14:formula1>
          <xm:sqref>I38</xm:sqref>
        </x14:dataValidation>
        <x14:dataValidation type="list" allowBlank="1" showInputMessage="1" showErrorMessage="1" prompt="Centro de Costos - _x000a_Digite el Centro de Costos o elíjalo de la lista ..._x000a_" xr:uid="{00000000-0002-0000-0000-00005C000000}">
          <x14:formula1>
            <xm:f>OFFSET(#REF!,MATCH(RURA003,CATORCE,0)-1,0,COUNTIF(CATORCE,RURA003),1)</xm:f>
          </x14:formula1>
          <xm:sqref>I56</xm:sqref>
        </x14:dataValidation>
        <x14:dataValidation type="list" allowBlank="1" showInputMessage="1" showErrorMessage="1" prompt="UNIDAD - _x000a_Digite el nombre de la Unidad o elíjalo de la lista ..._x000a_" xr:uid="{00000000-0002-0000-0000-00005D000000}">
          <x14:formula1>
            <xm:f>OFFSET(#REF!,MATCH(PIC,DIRECCIONES,0)-1,0,COUNTIF(DIRECCIONES,PIC),1)</xm:f>
          </x14:formula1>
          <xm:sqref>H64 H68</xm:sqref>
        </x14:dataValidation>
        <x14:dataValidation type="list" allowBlank="1" showInputMessage="1" showErrorMessage="1" prompt="Centro de Costos - _x000a_Digite el Centro de Costos o elíjalo de la lista ..._x000a_" xr:uid="{00000000-0002-0000-0000-00005E000000}">
          <x14:formula1>
            <xm:f>OFFSET(#REF!,MATCH(HOSP003,CUATRO,0)-1,0,COUNTIF(CUATRO,HOSP003),1)</xm:f>
          </x14:formula1>
          <xm:sqref>I31</xm:sqref>
        </x14:dataValidation>
        <x14:dataValidation type="list" allowBlank="1" showInputMessage="1" showErrorMessage="1" prompt="Centro de Costos - _x000a_Digite el Centro de Costos o elíjalo de la lista ..._x000a_" xr:uid="{00000000-0002-0000-0000-00005F000000}">
          <x14:formula1>
            <xm:f>OFFSET(#REF!,MATCH(COMP001,DOS,0)-1,0,COUNTIF(DOS,COMP001),1)</xm:f>
          </x14:formula1>
          <xm:sqref>I45</xm:sqref>
        </x14:dataValidation>
        <x14:dataValidation type="list" allowBlank="1" showInputMessage="1" showErrorMessage="1" prompt="UNIDAD - _x000a_Digite el nombre de la Unidad o elíjalo de la lista ..._x000a_" xr:uid="{00000000-0002-0000-0000-000060000000}">
          <x14:formula1>
            <xm:f>OFFSET(#REF!,MATCH(PART,DIRECCIONES,0)-1,0,COUNTIF(DIRECCIONES,PART),1)</xm:f>
          </x14:formula1>
          <xm:sqref>H58</xm:sqref>
        </x14:dataValidation>
        <x14:dataValidation type="list" allowBlank="1" showInputMessage="1" showErrorMessage="1" prompt="Centro de Costos - _x000a_Digite el Centro de Costos o elíjalo de la lista ..._x000a_" xr:uid="{00000000-0002-0000-0000-000061000000}">
          <x14:formula1>
            <xm:f>OFFSET(#REF!,MATCH(REMU002,OCHO,0)-1,0,COUNTIF(OCHO,REMU002),1)</xm:f>
          </x14:formula1>
          <xm:sqref>I75</xm:sqref>
        </x14:dataValidation>
        <x14:dataValidation type="list" allowBlank="1" showInputMessage="1" showErrorMessage="1" prompt="Centro de Costos - _x000a_Digite el Centro de Costos o elíjalo de la lista ..._x000a_" xr:uid="{00000000-0002-0000-0000-000062000000}">
          <x14:formula1>
            <xm:f>OFFSET(#REF!,MATCH(RURA002,CATORCE,0)-1,0,COUNTIF(CATORCE,RURA002),1)</xm:f>
          </x14:formula1>
          <xm:sqref>I55</xm:sqref>
        </x14:dataValidation>
        <x14:dataValidation type="list" allowBlank="1" showInputMessage="1" showErrorMessage="1" prompt="UNIDAD - _x000a_Digite el nombre de la Unidad o elíjalo de la lista ..._x000a_" xr:uid="{00000000-0002-0000-0000-000063000000}">
          <x14:formula1>
            <xm:f>OFFSET(#REF!,MATCH(DIRHOSP,DIRECCIONES,0)-1,0,COUNTIF(DIRECCIONES,DIRHOSP),1)</xm:f>
          </x14:formula1>
          <xm:sqref>H31</xm:sqref>
        </x14:dataValidation>
        <x14:dataValidation type="list" allowBlank="1" showInputMessage="1" showErrorMessage="1" prompt="Centro de Costos - _x000a_Digite el Centro de Costos o elíjalo de la lista ..._x000a_" xr:uid="{00000000-0002-0000-0000-000064000000}">
          <x14:formula1>
            <xm:f>OFFSET(#REF!,MATCH(UCIP003,TRECE,0)-1,0,COUNTIF(TRECE,UCIP003),1)</xm:f>
          </x14:formula1>
          <xm:sqref>I35</xm:sqref>
        </x14:dataValidation>
        <x14:dataValidation type="list" allowBlank="1" showInputMessage="1" showErrorMessage="1" prompt="UNIDAD - _x000a_Digite el nombre de la Unidad o elíjalo de la lista ..._x000a_" xr:uid="{00000000-0002-0000-0000-000065000000}">
          <x14:formula1>
            <xm:f>OFFSET(#REF!,MATCH(UCIN,DIRECCIONES,0)-1,0,COUNTIF(DIRECCIONES,UCIN),1)</xm:f>
          </x14:formula1>
          <xm:sqref>H39</xm:sqref>
        </x14:dataValidation>
        <x14:dataValidation type="list" allowBlank="1" showInputMessage="1" showErrorMessage="1" prompt="Centro de Costos - _x000a_Digite el Centro de Costos o elíjalo de la lista ..._x000a_" xr:uid="{00000000-0002-0000-0000-000066000000}">
          <x14:formula1>
            <xm:f>OFFSET(#REF!,MATCH(UCIP002,TRECE,0)-1,0,COUNTIF(TRECE,UCIP002),1)</xm:f>
          </x14:formula1>
          <xm:sqref>I34</xm:sqref>
        </x14:dataValidation>
        <x14:dataValidation type="list" allowBlank="1" showInputMessage="1" showErrorMessage="1" prompt="Centro de Costos - _x000a_Digite el Centro de Costos o elíjalo de la lista ..._x000a_" xr:uid="{00000000-0002-0000-0000-000067000000}">
          <x14:formula1>
            <xm:f>OFFSET(#REF!,MATCH(URGE002,CINCO,0)-1,0,COUNTIF(CINCO,URGE002),1)</xm:f>
          </x14:formula1>
          <xm:sqref>I26</xm:sqref>
        </x14:dataValidation>
        <x14:dataValidation type="list" allowBlank="1" showInputMessage="1" showErrorMessage="1" prompt="UNIDAD - _x000a_Digite el nombre de la Unidad o elíjalo de la lista ..._x000a_" xr:uid="{00000000-0002-0000-0000-000068000000}">
          <x14:formula1>
            <xm:f>OFFSET(#REF!,MATCH(UCIP,DIRECCIONES,0)-1,0,COUNTIF(DIRECCIONES,UCIP),1)</xm:f>
          </x14:formula1>
          <xm:sqref>H35</xm:sqref>
        </x14:dataValidation>
        <x14:dataValidation type="list" allowBlank="1" showInputMessage="1" showErrorMessage="1" prompt="UNIDAD - _x000a_Digite el nombre de la Unidad o elíjalo de la lista ..._x000a_" xr:uid="{00000000-0002-0000-0000-000069000000}">
          <x14:formula1>
            <xm:f>OFFSET(#REF!,MATCH(DIRAMB,DIRECCIONES,0)-1,0,COUNTIF(DIRECCIONES,DIRAMB),1)</xm:f>
          </x14:formula1>
          <xm:sqref>H23</xm:sqref>
        </x14:dataValidation>
        <x14:dataValidation type="list" allowBlank="1" showInputMessage="1" showErrorMessage="1" prompt="Centro de Costos - _x000a_Digite el Centro de Costos o elíjalo de la lista ..._x000a_" xr:uid="{00000000-0002-0000-0000-00006A000000}">
          <x14:formula1>
            <xm:f>OFFSET(#REF!,MATCH(PART001,SIETE,0)-1,0,COUNTIF(SIETE,PART001),1)</xm:f>
          </x14:formula1>
          <xm:sqref>I58</xm:sqref>
        </x14:dataValidation>
        <x14:dataValidation type="list" allowBlank="1" showInputMessage="1" showErrorMessage="1" prompt="Centro de Costos - _x000a_Digite el Centro de Costos o elíjalo de la lista ..._x000a_" xr:uid="{00000000-0002-0000-0000-00006B000000}">
          <x14:formula1>
            <xm:f>OFFSET(#REF!,MATCH(SIRC001,DIEZ,0)-1,0,COUNTIF(DIEZ,SIRC001),1)</xm:f>
          </x14:formula1>
          <xm:sqref>I52</xm:sqref>
        </x14:dataValidation>
        <x14:dataValidation type="list" allowBlank="1" showInputMessage="1" showErrorMessage="1" prompt="Centro de Costos - _x000a_Digite el Centro de Costos o elíjalo de la lista ..._x000a_" xr:uid="{00000000-0002-0000-0000-00006C000000}">
          <x14:formula1>
            <xm:f>OFFSET(#REF!,MATCH(UCIN003,DOCE,0)-1,0,COUNTIF(DOCE,UCIN003),1)</xm:f>
          </x14:formula1>
          <xm:sqref>I39</xm:sqref>
        </x14:dataValidation>
        <x14:dataValidation type="list" allowBlank="1" showInputMessage="1" showErrorMessage="1" prompt="UNIDAD - _x000a_Digite el nombre de la Unidad o elíjalo de la lista ..._x000a_" xr:uid="{00000000-0002-0000-0000-00006D000000}">
          <x14:formula1>
            <xm:f>OFFSET(#REF!,MATCH(UCIA,DIRECCIONES,0)-1,0,COUNTIF(DIRECCIONES,UCIA),1)</xm:f>
          </x14:formula1>
          <xm:sqref>H43</xm:sqref>
        </x14:dataValidation>
        <x14:dataValidation type="list" allowBlank="1" showInputMessage="1" showErrorMessage="1" prompt="Centro de Costos - _x000a_Digite el Centro de Costos o elíjalo de la lista ..._x000a_" xr:uid="{00000000-0002-0000-0000-00006E000000}">
          <x14:formula1>
            <xm:f>OFFSET(#REF!,MATCH(UCIA003,ONCE,0)-1,0,COUNTIF(ONCE,UCIA003),1)</xm:f>
          </x14:formula1>
          <xm:sqref>I43</xm:sqref>
        </x14:dataValidation>
        <x14:dataValidation type="list" allowBlank="1" showInputMessage="1" showErrorMessage="1" prompt="Centro de Costos - _x000a_Digite el Centro de Costos o elíjalo de la lista ..._x000a_" xr:uid="{00000000-0002-0000-0000-00006F000000}">
          <x14:formula1>
            <xm:f>OFFSET(#REF!,MATCH(AMBU001,TRES,0)-1,0,COUNTIF(TRES,AMBU001),1)</xm:f>
          </x14:formula1>
          <xm:sqref>I21</xm:sqref>
        </x14:dataValidation>
        <x14:dataValidation type="list" allowBlank="1" showInputMessage="1" showErrorMessage="1" prompt="UNIDAD - _x000a_Digite el nombre de la Unidad o elíjalo de la lista ..._x000a_" xr:uid="{00000000-0002-0000-0000-000070000000}">
          <x14:formula1>
            <xm:f>OFFSET(#REF!,MATCH(PIC,DIRECCIONES,0)-1,0,COUNTIF(DIRECCIONES,PIC),1)</xm:f>
          </x14:formula1>
          <xm:sqref>H63 H67</xm:sqref>
        </x14:dataValidation>
        <x14:dataValidation type="list" allowBlank="1" showInputMessage="1" showErrorMessage="1" prompt="UNIDAD - _x000a_Digite el nombre de la Unidad o elíjalo de la lista ..._x000a_" xr:uid="{00000000-0002-0000-0000-000071000000}">
          <x14:formula1>
            <xm:f>OFFSET(#REF!,MATCH(REMU,DIRECCIONES,0)-1,0,COUNTIF(DIRECCIONES,REMU),1)</xm:f>
          </x14:formula1>
          <xm:sqref>H74</xm:sqref>
        </x14:dataValidation>
        <x14:dataValidation type="list" allowBlank="1" showInputMessage="1" showErrorMessage="1" prompt="UNIDAD - _x000a_Digite el nombre de la Unidad o elíjalo de la lista ..._x000a_" xr:uid="{00000000-0002-0000-0000-000072000000}">
          <x14:formula1>
            <xm:f>OFFSET(#REF!,MATCH(DIRAMB,DIRECCIONES,0)-1,0,COUNTIF(DIRECCIONES,DIRAMB),1)</xm:f>
          </x14:formula1>
          <xm:sqref>H21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/>
  <dimension ref="A1:B1000"/>
  <sheetViews>
    <sheetView workbookViewId="0"/>
  </sheetViews>
  <sheetFormatPr baseColWidth="10" defaultColWidth="12.625" defaultRowHeight="15" customHeight="1" x14ac:dyDescent="0.2"/>
  <cols>
    <col min="1" max="26" width="9.5" customWidth="1"/>
  </cols>
  <sheetData>
    <row r="1" spans="1:2" ht="14.25" customHeight="1" x14ac:dyDescent="0.25">
      <c r="A1" s="114">
        <v>18885204</v>
      </c>
      <c r="B1" s="114">
        <f>+A1/3</f>
        <v>6295068</v>
      </c>
    </row>
    <row r="2" spans="1:2" ht="14.25" customHeight="1" x14ac:dyDescent="0.25">
      <c r="A2" s="114">
        <v>17206519</v>
      </c>
      <c r="B2" s="114">
        <f>+A2+B1</f>
        <v>23501587</v>
      </c>
    </row>
    <row r="3" spans="1:2" ht="14.25" customHeight="1" x14ac:dyDescent="0.2"/>
    <row r="4" spans="1:2" ht="14.25" customHeight="1" x14ac:dyDescent="0.2"/>
    <row r="5" spans="1:2" ht="14.25" customHeight="1" x14ac:dyDescent="0.2"/>
    <row r="6" spans="1:2" ht="14.25" customHeight="1" x14ac:dyDescent="0.2"/>
    <row r="7" spans="1:2" ht="14.25" customHeight="1" x14ac:dyDescent="0.2"/>
    <row r="8" spans="1:2" ht="14.25" customHeight="1" x14ac:dyDescent="0.2"/>
    <row r="9" spans="1:2" ht="14.25" customHeight="1" x14ac:dyDescent="0.2"/>
    <row r="10" spans="1:2" ht="14.25" customHeight="1" x14ac:dyDescent="0.2"/>
    <row r="11" spans="1:2" ht="14.25" customHeight="1" x14ac:dyDescent="0.2"/>
    <row r="12" spans="1:2" ht="14.25" customHeight="1" x14ac:dyDescent="0.2"/>
    <row r="13" spans="1:2" ht="14.25" customHeight="1" x14ac:dyDescent="0.2"/>
    <row r="14" spans="1:2" ht="14.25" customHeight="1" x14ac:dyDescent="0.2"/>
    <row r="15" spans="1:2" ht="14.25" customHeight="1" x14ac:dyDescent="0.2"/>
    <row r="16" spans="1:2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3"/>
  <dimension ref="A1:Z1000"/>
  <sheetViews>
    <sheetView workbookViewId="0"/>
  </sheetViews>
  <sheetFormatPr baseColWidth="10" defaultColWidth="12.625" defaultRowHeight="15" customHeight="1" x14ac:dyDescent="0.2"/>
  <cols>
    <col min="1" max="1" width="5.375" customWidth="1"/>
    <col min="2" max="2" width="8.75" customWidth="1"/>
    <col min="3" max="3" width="1.5" customWidth="1"/>
    <col min="4" max="4" width="9.75" customWidth="1"/>
    <col min="5" max="5" width="8.125" customWidth="1"/>
    <col min="6" max="6" width="17.375" customWidth="1"/>
    <col min="7" max="7" width="1.5" customWidth="1"/>
    <col min="8" max="8" width="8.25" customWidth="1"/>
    <col min="9" max="9" width="5.625" customWidth="1"/>
    <col min="10" max="10" width="1.5" customWidth="1"/>
    <col min="11" max="11" width="3" customWidth="1"/>
    <col min="12" max="12" width="3.875" customWidth="1"/>
    <col min="13" max="13" width="1.5" customWidth="1"/>
    <col min="14" max="14" width="3.875" customWidth="1"/>
    <col min="15" max="15" width="6.125" customWidth="1"/>
    <col min="16" max="16" width="1.5" customWidth="1"/>
    <col min="17" max="17" width="24.625" customWidth="1"/>
    <col min="18" max="18" width="7.625" customWidth="1"/>
    <col min="19" max="19" width="11.25" customWidth="1"/>
    <col min="20" max="20" width="12" customWidth="1"/>
    <col min="21" max="21" width="1.5" customWidth="1"/>
    <col min="22" max="22" width="10" customWidth="1"/>
    <col min="23" max="26" width="8" customWidth="1"/>
  </cols>
  <sheetData>
    <row r="1" spans="1:26" ht="12" customHeight="1" x14ac:dyDescent="0.2">
      <c r="A1" s="117" t="s">
        <v>143</v>
      </c>
      <c r="B1" s="117" t="s">
        <v>115</v>
      </c>
      <c r="C1" s="117"/>
      <c r="D1" s="117" t="s">
        <v>144</v>
      </c>
      <c r="E1" s="117" t="s">
        <v>145</v>
      </c>
      <c r="F1" s="117" t="s">
        <v>146</v>
      </c>
      <c r="G1" s="117"/>
      <c r="H1" s="117" t="s">
        <v>147</v>
      </c>
      <c r="I1" s="117"/>
      <c r="J1" s="117"/>
      <c r="K1" s="117" t="s">
        <v>148</v>
      </c>
      <c r="L1" s="117" t="s">
        <v>149</v>
      </c>
      <c r="M1" s="117"/>
      <c r="N1" s="117" t="s">
        <v>114</v>
      </c>
      <c r="O1" s="117" t="s">
        <v>150</v>
      </c>
      <c r="P1" s="117"/>
      <c r="Q1" s="118" t="s">
        <v>151</v>
      </c>
      <c r="R1" s="118" t="s">
        <v>152</v>
      </c>
      <c r="S1" s="118" t="s">
        <v>136</v>
      </c>
      <c r="T1" s="118" t="s">
        <v>153</v>
      </c>
      <c r="U1" s="117"/>
      <c r="V1" s="118" t="s">
        <v>154</v>
      </c>
      <c r="W1" s="117"/>
      <c r="X1" s="117"/>
      <c r="Y1" s="117"/>
      <c r="Z1" s="117"/>
    </row>
    <row r="2" spans="1:26" ht="12" customHeight="1" x14ac:dyDescent="0.2">
      <c r="A2" s="116">
        <v>1</v>
      </c>
      <c r="B2" s="119" t="s">
        <v>155</v>
      </c>
      <c r="C2" s="116"/>
      <c r="D2" s="115">
        <v>2017</v>
      </c>
      <c r="E2" s="120">
        <v>42736</v>
      </c>
      <c r="F2" s="120">
        <v>43100</v>
      </c>
      <c r="G2" s="116"/>
      <c r="H2" s="115">
        <v>1</v>
      </c>
      <c r="I2" s="121">
        <v>5.2199999999999998E-3</v>
      </c>
      <c r="J2" s="116"/>
      <c r="K2" s="115">
        <v>1</v>
      </c>
      <c r="L2" s="115">
        <v>1</v>
      </c>
      <c r="M2" s="116"/>
      <c r="N2" s="115">
        <v>2017</v>
      </c>
      <c r="O2" s="122">
        <v>737717</v>
      </c>
      <c r="P2" s="116"/>
      <c r="Q2" s="123" t="s">
        <v>156</v>
      </c>
      <c r="R2" s="124">
        <v>49</v>
      </c>
      <c r="S2" s="124">
        <v>9</v>
      </c>
      <c r="T2" s="124">
        <v>9</v>
      </c>
      <c r="U2" s="116"/>
      <c r="V2" s="123" t="s">
        <v>136</v>
      </c>
      <c r="W2" s="116"/>
      <c r="X2" s="116"/>
      <c r="Y2" s="116"/>
      <c r="Z2" s="116"/>
    </row>
    <row r="3" spans="1:26" ht="12" customHeight="1" x14ac:dyDescent="0.2">
      <c r="A3" s="116">
        <v>2</v>
      </c>
      <c r="B3" s="116" t="s">
        <v>157</v>
      </c>
      <c r="C3" s="116"/>
      <c r="D3" s="115">
        <v>2018</v>
      </c>
      <c r="E3" s="120">
        <v>43101</v>
      </c>
      <c r="F3" s="120">
        <v>43496</v>
      </c>
      <c r="G3" s="116"/>
      <c r="H3" s="115">
        <v>2</v>
      </c>
      <c r="I3" s="121">
        <v>1.044E-2</v>
      </c>
      <c r="J3" s="116"/>
      <c r="K3" s="115">
        <v>2</v>
      </c>
      <c r="L3" s="115">
        <v>2</v>
      </c>
      <c r="M3" s="116"/>
      <c r="N3" s="116">
        <v>2018</v>
      </c>
      <c r="O3" s="122">
        <v>781242</v>
      </c>
      <c r="P3" s="116"/>
      <c r="Q3" s="123" t="s">
        <v>158</v>
      </c>
      <c r="R3" s="124">
        <v>43</v>
      </c>
      <c r="S3" s="124">
        <v>12</v>
      </c>
      <c r="T3" s="124">
        <v>12</v>
      </c>
      <c r="U3" s="116"/>
      <c r="V3" s="123" t="s">
        <v>153</v>
      </c>
      <c r="W3" s="116"/>
      <c r="X3" s="116"/>
      <c r="Y3" s="116"/>
      <c r="Z3" s="116"/>
    </row>
    <row r="4" spans="1:26" ht="12" customHeight="1" x14ac:dyDescent="0.2">
      <c r="A4" s="116">
        <v>3</v>
      </c>
      <c r="B4" s="116" t="s">
        <v>159</v>
      </c>
      <c r="C4" s="116"/>
      <c r="D4" s="115">
        <v>2019</v>
      </c>
      <c r="E4" s="120">
        <v>43466</v>
      </c>
      <c r="F4" s="120">
        <v>43830</v>
      </c>
      <c r="G4" s="116"/>
      <c r="H4" s="115">
        <v>3</v>
      </c>
      <c r="I4" s="121">
        <v>2.436E-2</v>
      </c>
      <c r="J4" s="116"/>
      <c r="K4" s="115">
        <v>3</v>
      </c>
      <c r="L4" s="115">
        <v>3</v>
      </c>
      <c r="M4" s="116"/>
      <c r="N4" s="116">
        <v>2019</v>
      </c>
      <c r="O4" s="122">
        <v>828116</v>
      </c>
      <c r="P4" s="116"/>
      <c r="Q4" s="123" t="s">
        <v>160</v>
      </c>
      <c r="R4" s="124">
        <v>30</v>
      </c>
      <c r="S4" s="124">
        <v>11</v>
      </c>
      <c r="T4" s="124">
        <v>11</v>
      </c>
      <c r="U4" s="116"/>
      <c r="V4" s="116"/>
      <c r="W4" s="116"/>
      <c r="X4" s="116"/>
      <c r="Y4" s="116"/>
      <c r="Z4" s="116"/>
    </row>
    <row r="5" spans="1:26" ht="12" customHeight="1" x14ac:dyDescent="0.2">
      <c r="A5" s="116">
        <v>4</v>
      </c>
      <c r="B5" s="116" t="s">
        <v>161</v>
      </c>
      <c r="C5" s="116"/>
      <c r="D5" s="115">
        <v>2020</v>
      </c>
      <c r="E5" s="120">
        <v>43831</v>
      </c>
      <c r="F5" s="120">
        <v>44561</v>
      </c>
      <c r="G5" s="116"/>
      <c r="H5" s="115">
        <v>4</v>
      </c>
      <c r="I5" s="121">
        <v>4.3499999999999997E-2</v>
      </c>
      <c r="J5" s="116"/>
      <c r="K5" s="115">
        <v>4</v>
      </c>
      <c r="L5" s="115">
        <v>4</v>
      </c>
      <c r="M5" s="116"/>
      <c r="N5" s="116">
        <v>2020</v>
      </c>
      <c r="O5" s="122">
        <v>908526</v>
      </c>
      <c r="P5" s="116"/>
      <c r="Q5" s="123" t="s">
        <v>134</v>
      </c>
      <c r="R5" s="124">
        <v>39</v>
      </c>
      <c r="S5" s="124">
        <v>12</v>
      </c>
      <c r="T5" s="124">
        <v>12</v>
      </c>
      <c r="U5" s="116"/>
      <c r="V5" s="116"/>
      <c r="W5" s="116"/>
      <c r="X5" s="116"/>
      <c r="Y5" s="116"/>
      <c r="Z5" s="116"/>
    </row>
    <row r="6" spans="1:26" ht="12" customHeight="1" x14ac:dyDescent="0.2">
      <c r="A6" s="116">
        <v>5</v>
      </c>
      <c r="B6" s="116" t="s">
        <v>95</v>
      </c>
      <c r="C6" s="116"/>
      <c r="D6" s="115">
        <v>2021</v>
      </c>
      <c r="E6" s="120">
        <v>44197</v>
      </c>
      <c r="F6" s="120">
        <v>44561</v>
      </c>
      <c r="G6" s="116"/>
      <c r="H6" s="115">
        <v>5</v>
      </c>
      <c r="I6" s="121">
        <v>6.9599999999999995E-2</v>
      </c>
      <c r="J6" s="116"/>
      <c r="K6" s="115">
        <v>5</v>
      </c>
      <c r="L6" s="115">
        <v>5</v>
      </c>
      <c r="M6" s="116"/>
      <c r="N6" s="116">
        <v>2021</v>
      </c>
      <c r="O6" s="116">
        <v>908526</v>
      </c>
      <c r="P6" s="116"/>
      <c r="Q6" s="123" t="s">
        <v>162</v>
      </c>
      <c r="R6" s="124">
        <v>1</v>
      </c>
      <c r="S6" s="124">
        <v>9</v>
      </c>
      <c r="T6" s="124">
        <v>9</v>
      </c>
      <c r="U6" s="116"/>
      <c r="V6" s="116"/>
      <c r="W6" s="116"/>
      <c r="X6" s="116"/>
      <c r="Y6" s="116"/>
      <c r="Z6" s="116"/>
    </row>
    <row r="7" spans="1:26" ht="12" customHeight="1" x14ac:dyDescent="0.2">
      <c r="A7" s="116">
        <v>6</v>
      </c>
      <c r="B7" s="116" t="s">
        <v>96</v>
      </c>
      <c r="C7" s="116"/>
      <c r="D7" s="115">
        <v>2022</v>
      </c>
      <c r="E7" s="120">
        <v>44562</v>
      </c>
      <c r="F7" s="120">
        <v>44926</v>
      </c>
      <c r="G7" s="116"/>
      <c r="H7" s="116"/>
      <c r="I7" s="116"/>
      <c r="J7" s="116"/>
      <c r="K7" s="115">
        <v>6</v>
      </c>
      <c r="L7" s="115">
        <v>6</v>
      </c>
      <c r="M7" s="116"/>
      <c r="N7" s="116">
        <v>2022</v>
      </c>
      <c r="O7" s="116">
        <v>908526</v>
      </c>
      <c r="P7" s="116"/>
      <c r="Q7" s="123" t="s">
        <v>163</v>
      </c>
      <c r="R7" s="124">
        <v>23</v>
      </c>
      <c r="S7" s="124">
        <v>9</v>
      </c>
      <c r="T7" s="124">
        <v>9</v>
      </c>
      <c r="U7" s="116"/>
      <c r="V7" s="116"/>
      <c r="W7" s="116"/>
      <c r="X7" s="116"/>
      <c r="Y7" s="116"/>
      <c r="Z7" s="116"/>
    </row>
    <row r="8" spans="1:26" ht="12" customHeight="1" x14ac:dyDescent="0.2">
      <c r="A8" s="116">
        <v>7</v>
      </c>
      <c r="B8" s="116" t="s">
        <v>97</v>
      </c>
      <c r="C8" s="116"/>
      <c r="D8" s="115"/>
      <c r="E8" s="125"/>
      <c r="F8" s="120"/>
      <c r="G8" s="116"/>
      <c r="H8" s="116"/>
      <c r="I8" s="116"/>
      <c r="J8" s="116"/>
      <c r="K8" s="115">
        <v>7</v>
      </c>
      <c r="L8" s="115">
        <v>7</v>
      </c>
      <c r="M8" s="116"/>
      <c r="N8" s="116"/>
      <c r="O8" s="116"/>
      <c r="P8" s="116"/>
      <c r="Q8" s="123" t="s">
        <v>164</v>
      </c>
      <c r="R8" s="124">
        <v>57</v>
      </c>
      <c r="S8" s="124">
        <v>10</v>
      </c>
      <c r="T8" s="124">
        <v>10</v>
      </c>
      <c r="U8" s="116"/>
      <c r="V8" s="116"/>
      <c r="W8" s="116"/>
      <c r="X8" s="116"/>
      <c r="Y8" s="116"/>
      <c r="Z8" s="116"/>
    </row>
    <row r="9" spans="1:26" ht="12" customHeight="1" x14ac:dyDescent="0.2">
      <c r="A9" s="116">
        <v>8</v>
      </c>
      <c r="B9" s="116" t="s">
        <v>98</v>
      </c>
      <c r="C9" s="116"/>
      <c r="D9" s="116" t="s">
        <v>165</v>
      </c>
      <c r="E9" s="126">
        <f>+IF(AÑOCTO&lt;&gt;"",VLOOKUP(AÑOCTO,PERIODOS,2,0),0)</f>
        <v>44562</v>
      </c>
      <c r="F9" s="126">
        <f>+IF(AÑOCTO&lt;&gt;"",VLOOKUP(AÑOCTO,PERIODOS,3,0),0)</f>
        <v>44926</v>
      </c>
      <c r="G9" s="116"/>
      <c r="H9" s="116"/>
      <c r="I9" s="116"/>
      <c r="J9" s="116"/>
      <c r="K9" s="115">
        <v>8</v>
      </c>
      <c r="L9" s="115">
        <v>8</v>
      </c>
      <c r="M9" s="116"/>
      <c r="N9" s="116"/>
      <c r="O9" s="116"/>
      <c r="P9" s="116"/>
      <c r="Q9" s="123" t="s">
        <v>166</v>
      </c>
      <c r="R9" s="124">
        <v>2</v>
      </c>
      <c r="S9" s="124">
        <v>9</v>
      </c>
      <c r="T9" s="124">
        <v>9</v>
      </c>
      <c r="U9" s="116"/>
      <c r="V9" s="116"/>
      <c r="W9" s="116"/>
      <c r="X9" s="116"/>
      <c r="Y9" s="116"/>
      <c r="Z9" s="116"/>
    </row>
    <row r="10" spans="1:26" ht="12" customHeight="1" x14ac:dyDescent="0.2">
      <c r="A10" s="116">
        <v>9</v>
      </c>
      <c r="B10" s="116" t="s">
        <v>167</v>
      </c>
      <c r="C10" s="116"/>
      <c r="D10" s="116" t="s">
        <v>150</v>
      </c>
      <c r="E10" s="127">
        <f>+IF(AÑOCTO&lt;&gt;"",+VLOOKUP(AÑOCTO,SMLV,2,0),"")</f>
        <v>908526</v>
      </c>
      <c r="F10" s="116"/>
      <c r="G10" s="116"/>
      <c r="H10" s="116"/>
      <c r="I10" s="116"/>
      <c r="J10" s="116"/>
      <c r="K10" s="115">
        <v>9</v>
      </c>
      <c r="L10" s="115">
        <v>9</v>
      </c>
      <c r="M10" s="116"/>
      <c r="N10" s="116"/>
      <c r="O10" s="116"/>
      <c r="P10" s="116"/>
      <c r="Q10" s="123" t="s">
        <v>168</v>
      </c>
      <c r="R10" s="124">
        <v>7</v>
      </c>
      <c r="S10" s="124">
        <v>11</v>
      </c>
      <c r="T10" s="124">
        <v>11</v>
      </c>
      <c r="U10" s="116"/>
      <c r="V10" s="116"/>
      <c r="W10" s="116"/>
      <c r="X10" s="116"/>
      <c r="Y10" s="116"/>
      <c r="Z10" s="116"/>
    </row>
    <row r="11" spans="1:26" ht="12" customHeight="1" x14ac:dyDescent="0.2">
      <c r="A11" s="116">
        <v>10</v>
      </c>
      <c r="B11" s="116" t="s">
        <v>169</v>
      </c>
      <c r="C11" s="116"/>
      <c r="D11" s="116" t="s">
        <v>170</v>
      </c>
      <c r="E11" s="127">
        <f>IF(AÑOCTO&lt;&gt;"",+ROUND(((MINIMO*100)/40),0),"")</f>
        <v>2271315</v>
      </c>
      <c r="F11" s="116"/>
      <c r="G11" s="116"/>
      <c r="H11" s="115" t="s">
        <v>171</v>
      </c>
      <c r="I11" s="116"/>
      <c r="J11" s="116"/>
      <c r="K11" s="115">
        <v>10</v>
      </c>
      <c r="L11" s="115">
        <v>10</v>
      </c>
      <c r="M11" s="116"/>
      <c r="N11" s="116"/>
      <c r="O11" s="116"/>
      <c r="P11" s="116"/>
      <c r="Q11" s="123" t="s">
        <v>172</v>
      </c>
      <c r="R11" s="124">
        <v>54</v>
      </c>
      <c r="S11" s="124">
        <v>12</v>
      </c>
      <c r="T11" s="124">
        <v>12</v>
      </c>
      <c r="U11" s="116"/>
      <c r="V11" s="116"/>
      <c r="W11" s="116"/>
      <c r="X11" s="116"/>
      <c r="Y11" s="116"/>
      <c r="Z11" s="116"/>
    </row>
    <row r="12" spans="1:26" ht="12" customHeight="1" x14ac:dyDescent="0.2">
      <c r="A12" s="116">
        <v>11</v>
      </c>
      <c r="B12" s="116" t="s">
        <v>173</v>
      </c>
      <c r="C12" s="116"/>
      <c r="D12" s="116" t="s">
        <v>174</v>
      </c>
      <c r="E12" s="116">
        <v>0.125</v>
      </c>
      <c r="F12" s="128">
        <f>IF(VRCERTAPO=0,"Sin definir Vr a Cancelar",IF(ISERROR(IF(VRCERTAPO&gt;0,+IF(VRCERTAPO&lt;MTOMIN,+ROUND((MINIMO*SALUD),-2),ROUND(ROUND(VRCERTAPO*PORCBASE,0)*SALUD,-2)),"")),"Sin definir Vr a Cancelar",IF(VRCERTAPO&gt;0,+IF(VRCERTAPO&lt;MTOMIN,+ROUND((MINIMO*SALUD),-2),ROUND(ROUND(VRCERTAPO*PORCBASE,0)*SALUD,-2)),"")))</f>
        <v>115000</v>
      </c>
      <c r="G12" s="116"/>
      <c r="H12" s="115" t="s">
        <v>175</v>
      </c>
      <c r="I12" s="116"/>
      <c r="J12" s="116"/>
      <c r="K12" s="115">
        <v>11</v>
      </c>
      <c r="L12" s="115">
        <v>11</v>
      </c>
      <c r="M12" s="116"/>
      <c r="N12" s="116"/>
      <c r="O12" s="116"/>
      <c r="P12" s="116"/>
      <c r="Q12" s="123" t="s">
        <v>176</v>
      </c>
      <c r="R12" s="124">
        <v>13</v>
      </c>
      <c r="S12" s="124">
        <v>16</v>
      </c>
      <c r="T12" s="124">
        <v>9</v>
      </c>
      <c r="U12" s="116"/>
      <c r="V12" s="116"/>
      <c r="W12" s="116"/>
      <c r="X12" s="116"/>
      <c r="Y12" s="116"/>
      <c r="Z12" s="116"/>
    </row>
    <row r="13" spans="1:26" ht="12" customHeight="1" x14ac:dyDescent="0.2">
      <c r="A13" s="116">
        <v>12</v>
      </c>
      <c r="B13" s="116" t="s">
        <v>177</v>
      </c>
      <c r="C13" s="116"/>
      <c r="D13" s="116" t="s">
        <v>178</v>
      </c>
      <c r="E13" s="116">
        <v>0.16</v>
      </c>
      <c r="F13" s="128">
        <f>IF(VRCERTAPO=0,"Sin definir Vr a Cancelar",IF(ISERROR(IF(PENSIONADO="SI",0,IF(VRCERTAPO&gt;0,+IF(VRCERTAPO&lt;MTOMIN,+ROUND((MINIMO*PENSION),-2),ROUND(ROUND(VRCERTAPO*PORCBASE,0)*PENSION,-2)),""))),"Sin definir Vr a Cancelar",IF(PENSIONADO="SI",0,IF(VRCERTAPO&gt;0,+IF(VRCERTAPO&lt;MTOMIN,+ROUND((MINIMO*PENSION),-2),ROUND(ROUND(VRCERTAPO*PORCBASE,0)*PENSION,-2)),""))))</f>
        <v>147200</v>
      </c>
      <c r="G13" s="116"/>
      <c r="H13" s="115" t="s">
        <v>179</v>
      </c>
      <c r="I13" s="116"/>
      <c r="J13" s="116"/>
      <c r="K13" s="115">
        <v>12</v>
      </c>
      <c r="L13" s="115">
        <v>12</v>
      </c>
      <c r="M13" s="116"/>
      <c r="N13" s="116"/>
      <c r="O13" s="116"/>
      <c r="P13" s="116"/>
      <c r="Q13" s="123" t="s">
        <v>180</v>
      </c>
      <c r="R13" s="124">
        <v>9</v>
      </c>
      <c r="S13" s="124">
        <v>10</v>
      </c>
      <c r="T13" s="124">
        <v>10</v>
      </c>
      <c r="U13" s="116"/>
      <c r="V13" s="116"/>
      <c r="W13" s="116"/>
      <c r="X13" s="116"/>
      <c r="Y13" s="116"/>
      <c r="Z13" s="116"/>
    </row>
    <row r="14" spans="1:26" ht="12" customHeight="1" x14ac:dyDescent="0.2">
      <c r="A14" s="116">
        <v>13</v>
      </c>
      <c r="B14" s="116" t="s">
        <v>181</v>
      </c>
      <c r="C14" s="116"/>
      <c r="D14" s="116" t="s">
        <v>182</v>
      </c>
      <c r="E14" s="121">
        <f>+IF(ISERROR(VLOOKUP(NIVRIE,RIESGO,2,0)),0,VLOOKUP(NIVRIE,RIESGO,2,0))</f>
        <v>2.436E-2</v>
      </c>
      <c r="F14" s="128">
        <f>IF(NIVRIE="","Falta Nivel ARL",IF(NIVRIE&gt;3,0,IF(ISERROR(IF(VRCERTAPO&gt;0,+IF(VRCERTAPO&lt;MTOMIN,+ROUND((MINIMO*ARL),-2),ROUND(ROUND(VRCERTAPO*PORCBASE,0)*ARL,-2)),"")),"Sin definir Vr a Cancelar",IF(VRCERTAPO&gt;0,+IF(VRCERTAPO&lt;MTOMIN,+ROUND((MINIMO*ARL),-2),ROUND(ROUND(VRCERTAPO*PORCBASE,0)*ARL,-2)),""))))</f>
        <v>22400</v>
      </c>
      <c r="G14" s="116"/>
      <c r="H14" s="115" t="s">
        <v>183</v>
      </c>
      <c r="I14" s="116"/>
      <c r="J14" s="116"/>
      <c r="K14" s="115">
        <v>13</v>
      </c>
      <c r="L14" s="115">
        <v>13</v>
      </c>
      <c r="M14" s="116"/>
      <c r="N14" s="116"/>
      <c r="O14" s="116"/>
      <c r="P14" s="116"/>
      <c r="Q14" s="123" t="s">
        <v>184</v>
      </c>
      <c r="R14" s="124">
        <v>14</v>
      </c>
      <c r="S14" s="124">
        <v>9</v>
      </c>
      <c r="T14" s="124">
        <v>9</v>
      </c>
      <c r="U14" s="116"/>
      <c r="V14" s="116"/>
      <c r="W14" s="116"/>
      <c r="X14" s="116"/>
      <c r="Y14" s="116"/>
      <c r="Z14" s="116"/>
    </row>
    <row r="15" spans="1:26" ht="12" customHeight="1" x14ac:dyDescent="0.2">
      <c r="A15" s="116"/>
      <c r="B15" s="116"/>
      <c r="C15" s="116"/>
      <c r="D15" s="116" t="s">
        <v>185</v>
      </c>
      <c r="E15" s="116">
        <v>0.4</v>
      </c>
      <c r="F15" s="128">
        <f>+SUM(F12:F14)</f>
        <v>284600</v>
      </c>
      <c r="G15" s="116"/>
      <c r="H15" s="115" t="s">
        <v>186</v>
      </c>
      <c r="I15" s="116"/>
      <c r="J15" s="116"/>
      <c r="K15" s="115">
        <v>14</v>
      </c>
      <c r="L15" s="115">
        <v>14</v>
      </c>
      <c r="M15" s="116"/>
      <c r="N15" s="116"/>
      <c r="O15" s="116"/>
      <c r="P15" s="116"/>
      <c r="Q15" s="123" t="s">
        <v>187</v>
      </c>
      <c r="R15" s="124">
        <v>19</v>
      </c>
      <c r="S15" s="124">
        <v>9</v>
      </c>
      <c r="T15" s="124">
        <v>9</v>
      </c>
      <c r="U15" s="116"/>
      <c r="V15" s="116"/>
      <c r="W15" s="116"/>
      <c r="X15" s="116"/>
      <c r="Y15" s="116"/>
      <c r="Z15" s="116"/>
    </row>
    <row r="16" spans="1:26" ht="12" customHeight="1" x14ac:dyDescent="0.2">
      <c r="A16" s="116"/>
      <c r="B16" s="116"/>
      <c r="C16" s="116"/>
      <c r="D16" s="116"/>
      <c r="E16" s="116"/>
      <c r="F16" s="116"/>
      <c r="G16" s="116"/>
      <c r="H16" s="115" t="s">
        <v>188</v>
      </c>
      <c r="I16" s="116"/>
      <c r="J16" s="116"/>
      <c r="K16" s="115">
        <v>15</v>
      </c>
      <c r="L16" s="115">
        <v>15</v>
      </c>
      <c r="M16" s="116"/>
      <c r="N16" s="116"/>
      <c r="O16" s="116"/>
      <c r="P16" s="116"/>
      <c r="Q16" s="123" t="s">
        <v>189</v>
      </c>
      <c r="R16" s="124"/>
      <c r="S16" s="124"/>
      <c r="T16" s="124"/>
      <c r="U16" s="116"/>
      <c r="V16" s="116"/>
      <c r="W16" s="116"/>
      <c r="X16" s="116"/>
      <c r="Y16" s="116"/>
      <c r="Z16" s="116"/>
    </row>
    <row r="17" spans="1:26" ht="12" customHeight="1" x14ac:dyDescent="0.2">
      <c r="A17" s="116"/>
      <c r="B17" s="116"/>
      <c r="C17" s="116"/>
      <c r="D17" s="116"/>
      <c r="E17" s="116"/>
      <c r="F17" s="116"/>
      <c r="G17" s="116"/>
      <c r="H17" s="115" t="s">
        <v>190</v>
      </c>
      <c r="I17" s="116"/>
      <c r="J17" s="116"/>
      <c r="K17" s="115">
        <v>16</v>
      </c>
      <c r="L17" s="115">
        <v>16</v>
      </c>
      <c r="M17" s="116"/>
      <c r="N17" s="116"/>
      <c r="O17" s="116"/>
      <c r="P17" s="116"/>
      <c r="Q17" s="123" t="s">
        <v>191</v>
      </c>
      <c r="R17" s="124"/>
      <c r="S17" s="124"/>
      <c r="T17" s="124"/>
      <c r="U17" s="116"/>
      <c r="V17" s="116"/>
      <c r="W17" s="116"/>
      <c r="X17" s="116"/>
      <c r="Y17" s="116"/>
      <c r="Z17" s="116"/>
    </row>
    <row r="18" spans="1:26" ht="12" customHeight="1" x14ac:dyDescent="0.2">
      <c r="A18" s="116"/>
      <c r="B18" s="116"/>
      <c r="C18" s="116"/>
      <c r="D18" s="116"/>
      <c r="E18" s="116"/>
      <c r="F18" s="116"/>
      <c r="G18" s="116"/>
      <c r="H18" s="115" t="s">
        <v>192</v>
      </c>
      <c r="I18" s="116"/>
      <c r="J18" s="116"/>
      <c r="K18" s="115">
        <v>17</v>
      </c>
      <c r="L18" s="115">
        <v>17</v>
      </c>
      <c r="M18" s="116"/>
      <c r="N18" s="116"/>
      <c r="O18" s="116"/>
      <c r="P18" s="116"/>
      <c r="Q18" s="123" t="s">
        <v>193</v>
      </c>
      <c r="R18" s="124"/>
      <c r="S18" s="124"/>
      <c r="T18" s="124"/>
      <c r="U18" s="116"/>
      <c r="V18" s="116"/>
      <c r="W18" s="116"/>
      <c r="X18" s="116"/>
      <c r="Y18" s="116"/>
      <c r="Z18" s="116"/>
    </row>
    <row r="19" spans="1:26" ht="12" customHeight="1" x14ac:dyDescent="0.2">
      <c r="A19" s="116"/>
      <c r="B19" s="116"/>
      <c r="C19" s="116"/>
      <c r="D19" s="116"/>
      <c r="E19" s="116"/>
      <c r="F19" s="116"/>
      <c r="G19" s="116"/>
      <c r="H19" s="115" t="s">
        <v>194</v>
      </c>
      <c r="I19" s="116"/>
      <c r="J19" s="116"/>
      <c r="K19" s="115">
        <v>18</v>
      </c>
      <c r="L19" s="115">
        <v>18</v>
      </c>
      <c r="M19" s="116"/>
      <c r="N19" s="116"/>
      <c r="O19" s="116"/>
      <c r="P19" s="116"/>
      <c r="Q19" s="123" t="s">
        <v>195</v>
      </c>
      <c r="R19" s="124"/>
      <c r="S19" s="124"/>
      <c r="T19" s="124"/>
      <c r="U19" s="116"/>
      <c r="V19" s="116"/>
      <c r="W19" s="116"/>
      <c r="X19" s="116"/>
      <c r="Y19" s="116"/>
      <c r="Z19" s="116"/>
    </row>
    <row r="20" spans="1:26" ht="12" customHeight="1" x14ac:dyDescent="0.2">
      <c r="A20" s="116"/>
      <c r="B20" s="116"/>
      <c r="C20" s="116"/>
      <c r="D20" s="116"/>
      <c r="E20" s="116"/>
      <c r="F20" s="116"/>
      <c r="G20" s="116"/>
      <c r="H20" s="115" t="s">
        <v>196</v>
      </c>
      <c r="I20" s="116"/>
      <c r="J20" s="116"/>
      <c r="K20" s="115">
        <v>19</v>
      </c>
      <c r="L20" s="115">
        <v>19</v>
      </c>
      <c r="M20" s="116"/>
      <c r="N20" s="116"/>
      <c r="O20" s="116"/>
      <c r="P20" s="116"/>
      <c r="Q20" s="123" t="s">
        <v>197</v>
      </c>
      <c r="R20" s="124"/>
      <c r="S20" s="124"/>
      <c r="T20" s="124"/>
      <c r="U20" s="116"/>
      <c r="V20" s="116"/>
      <c r="W20" s="116"/>
      <c r="X20" s="116"/>
      <c r="Y20" s="116"/>
      <c r="Z20" s="116"/>
    </row>
    <row r="21" spans="1:26" ht="12" customHeight="1" x14ac:dyDescent="0.2">
      <c r="A21" s="116"/>
      <c r="B21" s="116"/>
      <c r="C21" s="116"/>
      <c r="D21" s="116"/>
      <c r="E21" s="116"/>
      <c r="F21" s="116"/>
      <c r="G21" s="116"/>
      <c r="H21" s="115" t="s">
        <v>198</v>
      </c>
      <c r="I21" s="116"/>
      <c r="J21" s="116"/>
      <c r="K21" s="115">
        <v>20</v>
      </c>
      <c r="L21" s="115">
        <v>20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</row>
    <row r="22" spans="1:26" ht="12" customHeight="1" x14ac:dyDescent="0.2">
      <c r="A22" s="116"/>
      <c r="B22" s="116"/>
      <c r="C22" s="116"/>
      <c r="D22" s="116"/>
      <c r="E22" s="116"/>
      <c r="F22" s="116"/>
      <c r="G22" s="116"/>
      <c r="H22" s="115" t="s">
        <v>199</v>
      </c>
      <c r="I22" s="116"/>
      <c r="J22" s="116"/>
      <c r="K22" s="115">
        <v>21</v>
      </c>
      <c r="L22" s="115">
        <v>21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</row>
    <row r="23" spans="1:26" ht="12" customHeight="1" x14ac:dyDescent="0.2">
      <c r="A23" s="116"/>
      <c r="B23" s="116"/>
      <c r="C23" s="116"/>
      <c r="D23" s="116"/>
      <c r="E23" s="116"/>
      <c r="F23" s="116"/>
      <c r="G23" s="116"/>
      <c r="H23" s="115" t="s">
        <v>200</v>
      </c>
      <c r="I23" s="116"/>
      <c r="J23" s="116"/>
      <c r="K23" s="115">
        <v>22</v>
      </c>
      <c r="L23" s="115">
        <v>22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</row>
    <row r="24" spans="1:26" ht="12" customHeight="1" x14ac:dyDescent="0.2">
      <c r="A24" s="116"/>
      <c r="B24" s="116"/>
      <c r="C24" s="116"/>
      <c r="D24" s="116"/>
      <c r="E24" s="116"/>
      <c r="F24" s="116"/>
      <c r="G24" s="116"/>
      <c r="H24" s="115" t="s">
        <v>201</v>
      </c>
      <c r="I24" s="116"/>
      <c r="J24" s="116"/>
      <c r="K24" s="115">
        <v>23</v>
      </c>
      <c r="L24" s="115">
        <v>23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</row>
    <row r="25" spans="1:26" ht="12" customHeight="1" x14ac:dyDescent="0.2">
      <c r="A25" s="116"/>
      <c r="B25" s="116"/>
      <c r="C25" s="116"/>
      <c r="D25" s="116"/>
      <c r="E25" s="116"/>
      <c r="F25" s="116"/>
      <c r="G25" s="116"/>
      <c r="H25" s="115" t="s">
        <v>202</v>
      </c>
      <c r="I25" s="116"/>
      <c r="J25" s="116"/>
      <c r="K25" s="115">
        <v>24</v>
      </c>
      <c r="L25" s="115">
        <v>24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</row>
    <row r="26" spans="1:26" ht="12" customHeight="1" x14ac:dyDescent="0.2">
      <c r="A26" s="116"/>
      <c r="B26" s="116"/>
      <c r="C26" s="116"/>
      <c r="D26" s="116"/>
      <c r="E26" s="116"/>
      <c r="F26" s="116"/>
      <c r="G26" s="116"/>
      <c r="H26" s="115" t="s">
        <v>203</v>
      </c>
      <c r="I26" s="116"/>
      <c r="J26" s="116"/>
      <c r="K26" s="115">
        <v>25</v>
      </c>
      <c r="L26" s="115">
        <v>25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</row>
    <row r="27" spans="1:26" ht="12" customHeight="1" x14ac:dyDescent="0.2">
      <c r="A27" s="116"/>
      <c r="B27" s="116"/>
      <c r="C27" s="116"/>
      <c r="D27" s="116"/>
      <c r="E27" s="116"/>
      <c r="F27" s="116"/>
      <c r="G27" s="116"/>
      <c r="H27" s="115" t="s">
        <v>204</v>
      </c>
      <c r="I27" s="116"/>
      <c r="J27" s="116"/>
      <c r="K27" s="115">
        <v>26</v>
      </c>
      <c r="L27" s="115">
        <v>26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</row>
    <row r="28" spans="1:26" ht="12" customHeight="1" x14ac:dyDescent="0.2">
      <c r="A28" s="116"/>
      <c r="B28" s="116"/>
      <c r="C28" s="116"/>
      <c r="D28" s="116"/>
      <c r="E28" s="116"/>
      <c r="F28" s="116"/>
      <c r="G28" s="116"/>
      <c r="H28" s="115" t="s">
        <v>205</v>
      </c>
      <c r="I28" s="116"/>
      <c r="J28" s="116"/>
      <c r="K28" s="115">
        <v>27</v>
      </c>
      <c r="L28" s="115">
        <v>27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</row>
    <row r="29" spans="1:26" ht="12" customHeight="1" x14ac:dyDescent="0.2">
      <c r="A29" s="116"/>
      <c r="B29" s="116"/>
      <c r="C29" s="116"/>
      <c r="D29" s="116"/>
      <c r="E29" s="116"/>
      <c r="F29" s="116"/>
      <c r="G29" s="116"/>
      <c r="H29" s="115" t="s">
        <v>206</v>
      </c>
      <c r="I29" s="116"/>
      <c r="J29" s="116"/>
      <c r="K29" s="115">
        <v>28</v>
      </c>
      <c r="L29" s="115">
        <v>28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</row>
    <row r="30" spans="1:26" ht="12" customHeight="1" x14ac:dyDescent="0.2">
      <c r="A30" s="116"/>
      <c r="B30" s="116"/>
      <c r="C30" s="116"/>
      <c r="D30" s="116"/>
      <c r="E30" s="116"/>
      <c r="F30" s="116"/>
      <c r="G30" s="116"/>
      <c r="H30" s="115" t="s">
        <v>207</v>
      </c>
      <c r="I30" s="116"/>
      <c r="J30" s="116"/>
      <c r="K30" s="115">
        <v>29</v>
      </c>
      <c r="L30" s="115">
        <v>29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</row>
    <row r="31" spans="1:26" ht="12" customHeight="1" x14ac:dyDescent="0.2">
      <c r="A31" s="116"/>
      <c r="B31" s="116"/>
      <c r="C31" s="116"/>
      <c r="D31" s="116"/>
      <c r="E31" s="116"/>
      <c r="F31" s="116"/>
      <c r="G31" s="116"/>
      <c r="H31" s="115" t="s">
        <v>208</v>
      </c>
      <c r="I31" s="116"/>
      <c r="J31" s="116"/>
      <c r="K31" s="115">
        <v>30</v>
      </c>
      <c r="L31" s="115">
        <v>30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</row>
    <row r="32" spans="1:26" ht="12" customHeight="1" x14ac:dyDescent="0.2">
      <c r="A32" s="116"/>
      <c r="B32" s="116"/>
      <c r="C32" s="116"/>
      <c r="D32" s="116"/>
      <c r="E32" s="116"/>
      <c r="F32" s="116"/>
      <c r="G32" s="116"/>
      <c r="H32" s="115" t="s">
        <v>209</v>
      </c>
      <c r="I32" s="116"/>
      <c r="J32" s="116"/>
      <c r="K32" s="115">
        <v>31</v>
      </c>
      <c r="L32" s="115">
        <v>31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</row>
    <row r="33" spans="1:26" ht="12" customHeight="1" x14ac:dyDescent="0.2">
      <c r="A33" s="116"/>
      <c r="B33" s="116"/>
      <c r="C33" s="116"/>
      <c r="D33" s="116"/>
      <c r="E33" s="116"/>
      <c r="F33" s="116"/>
      <c r="G33" s="116"/>
      <c r="H33" s="115" t="s">
        <v>210</v>
      </c>
      <c r="I33" s="116"/>
      <c r="J33" s="116"/>
      <c r="K33" s="115">
        <v>32</v>
      </c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</row>
    <row r="34" spans="1:26" ht="12" customHeight="1" x14ac:dyDescent="0.2">
      <c r="A34" s="116"/>
      <c r="B34" s="116"/>
      <c r="C34" s="116"/>
      <c r="D34" s="116"/>
      <c r="E34" s="116"/>
      <c r="F34" s="116"/>
      <c r="G34" s="116"/>
      <c r="H34" s="115" t="s">
        <v>211</v>
      </c>
      <c r="I34" s="116"/>
      <c r="J34" s="116"/>
      <c r="K34" s="115">
        <v>33</v>
      </c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</row>
    <row r="35" spans="1:26" ht="12" customHeight="1" x14ac:dyDescent="0.2">
      <c r="A35" s="116"/>
      <c r="B35" s="116"/>
      <c r="C35" s="116"/>
      <c r="D35" s="116"/>
      <c r="E35" s="116"/>
      <c r="F35" s="116"/>
      <c r="G35" s="116"/>
      <c r="H35" s="115" t="s">
        <v>212</v>
      </c>
      <c r="I35" s="116"/>
      <c r="J35" s="116"/>
      <c r="K35" s="115">
        <v>34</v>
      </c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</row>
    <row r="36" spans="1:26" ht="12" customHeight="1" x14ac:dyDescent="0.2">
      <c r="A36" s="116"/>
      <c r="B36" s="116"/>
      <c r="C36" s="116"/>
      <c r="D36" s="116"/>
      <c r="E36" s="116"/>
      <c r="F36" s="116"/>
      <c r="G36" s="116"/>
      <c r="H36" s="115" t="s">
        <v>213</v>
      </c>
      <c r="I36" s="116"/>
      <c r="J36" s="116"/>
      <c r="K36" s="115">
        <v>35</v>
      </c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</row>
    <row r="37" spans="1:26" ht="12" customHeight="1" x14ac:dyDescent="0.2">
      <c r="A37" s="116"/>
      <c r="B37" s="116"/>
      <c r="C37" s="116"/>
      <c r="D37" s="116"/>
      <c r="E37" s="116"/>
      <c r="F37" s="116"/>
      <c r="G37" s="116"/>
      <c r="H37" s="115" t="s">
        <v>214</v>
      </c>
      <c r="I37" s="116"/>
      <c r="J37" s="116"/>
      <c r="K37" s="115">
        <v>36</v>
      </c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</row>
    <row r="38" spans="1:26" ht="12" customHeight="1" x14ac:dyDescent="0.2">
      <c r="A38" s="116"/>
      <c r="B38" s="116"/>
      <c r="C38" s="116"/>
      <c r="D38" s="116"/>
      <c r="E38" s="116"/>
      <c r="F38" s="116"/>
      <c r="G38" s="116"/>
      <c r="H38" s="115" t="s">
        <v>215</v>
      </c>
      <c r="I38" s="116"/>
      <c r="J38" s="116"/>
      <c r="K38" s="115">
        <v>37</v>
      </c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</row>
    <row r="39" spans="1:26" ht="12" customHeight="1" x14ac:dyDescent="0.2">
      <c r="A39" s="116"/>
      <c r="B39" s="116"/>
      <c r="C39" s="116"/>
      <c r="D39" s="116"/>
      <c r="E39" s="116"/>
      <c r="F39" s="116"/>
      <c r="G39" s="116"/>
      <c r="H39" s="115" t="s">
        <v>216</v>
      </c>
      <c r="I39" s="116"/>
      <c r="J39" s="116"/>
      <c r="K39" s="115">
        <v>38</v>
      </c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</row>
    <row r="40" spans="1:26" ht="12" customHeight="1" x14ac:dyDescent="0.2">
      <c r="A40" s="116"/>
      <c r="B40" s="116"/>
      <c r="C40" s="116"/>
      <c r="D40" s="116"/>
      <c r="E40" s="116"/>
      <c r="F40" s="116"/>
      <c r="G40" s="116"/>
      <c r="H40" s="115" t="s">
        <v>217</v>
      </c>
      <c r="I40" s="116"/>
      <c r="J40" s="116"/>
      <c r="K40" s="115">
        <v>39</v>
      </c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</row>
    <row r="41" spans="1:26" ht="12" customHeight="1" x14ac:dyDescent="0.2">
      <c r="A41" s="116"/>
      <c r="B41" s="116"/>
      <c r="C41" s="116"/>
      <c r="D41" s="116"/>
      <c r="E41" s="116"/>
      <c r="F41" s="116"/>
      <c r="G41" s="116"/>
      <c r="H41" s="115" t="s">
        <v>218</v>
      </c>
      <c r="I41" s="116"/>
      <c r="J41" s="116"/>
      <c r="K41" s="115">
        <v>40</v>
      </c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</row>
    <row r="42" spans="1:26" ht="12" customHeight="1" x14ac:dyDescent="0.2">
      <c r="A42" s="116"/>
      <c r="B42" s="116"/>
      <c r="C42" s="116"/>
      <c r="D42" s="116"/>
      <c r="E42" s="116"/>
      <c r="F42" s="116"/>
      <c r="G42" s="116"/>
      <c r="H42" s="115" t="s">
        <v>219</v>
      </c>
      <c r="I42" s="116"/>
      <c r="J42" s="116"/>
      <c r="K42" s="115">
        <v>41</v>
      </c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</row>
    <row r="43" spans="1:26" ht="12" customHeight="1" x14ac:dyDescent="0.2">
      <c r="A43" s="116"/>
      <c r="B43" s="116"/>
      <c r="C43" s="116"/>
      <c r="D43" s="116"/>
      <c r="E43" s="116"/>
      <c r="F43" s="116"/>
      <c r="G43" s="116"/>
      <c r="H43" s="115" t="s">
        <v>220</v>
      </c>
      <c r="I43" s="116"/>
      <c r="J43" s="116"/>
      <c r="K43" s="115">
        <v>42</v>
      </c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</row>
    <row r="44" spans="1:26" ht="12" customHeight="1" x14ac:dyDescent="0.2">
      <c r="A44" s="116"/>
      <c r="B44" s="116"/>
      <c r="C44" s="116"/>
      <c r="D44" s="116"/>
      <c r="E44" s="116"/>
      <c r="F44" s="116"/>
      <c r="G44" s="116"/>
      <c r="H44" s="115" t="s">
        <v>221</v>
      </c>
      <c r="I44" s="116"/>
      <c r="J44" s="116"/>
      <c r="K44" s="115">
        <v>43</v>
      </c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</row>
    <row r="45" spans="1:26" ht="12" customHeight="1" x14ac:dyDescent="0.2">
      <c r="A45" s="116"/>
      <c r="B45" s="116"/>
      <c r="C45" s="116"/>
      <c r="D45" s="116"/>
      <c r="E45" s="116"/>
      <c r="F45" s="116"/>
      <c r="G45" s="116"/>
      <c r="H45" s="115" t="s">
        <v>222</v>
      </c>
      <c r="I45" s="116"/>
      <c r="J45" s="116"/>
      <c r="K45" s="115">
        <v>44</v>
      </c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</row>
    <row r="46" spans="1:26" ht="12" customHeight="1" x14ac:dyDescent="0.2">
      <c r="A46" s="116"/>
      <c r="B46" s="116"/>
      <c r="C46" s="116"/>
      <c r="D46" s="116"/>
      <c r="E46" s="116"/>
      <c r="F46" s="116"/>
      <c r="G46" s="116"/>
      <c r="H46" s="115" t="s">
        <v>223</v>
      </c>
      <c r="I46" s="116"/>
      <c r="J46" s="116"/>
      <c r="K46" s="115">
        <v>45</v>
      </c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</row>
    <row r="47" spans="1:26" ht="12" customHeight="1" x14ac:dyDescent="0.2">
      <c r="A47" s="116"/>
      <c r="B47" s="116"/>
      <c r="C47" s="116"/>
      <c r="D47" s="116"/>
      <c r="E47" s="116"/>
      <c r="F47" s="116"/>
      <c r="G47" s="116"/>
      <c r="H47" s="116"/>
      <c r="I47" s="116"/>
      <c r="J47" s="116"/>
      <c r="K47" s="115">
        <v>46</v>
      </c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</row>
    <row r="48" spans="1:26" ht="12" customHeight="1" x14ac:dyDescent="0.2">
      <c r="A48" s="116"/>
      <c r="B48" s="116"/>
      <c r="C48" s="116"/>
      <c r="D48" s="116"/>
      <c r="E48" s="116"/>
      <c r="F48" s="116"/>
      <c r="G48" s="116"/>
      <c r="H48" s="116"/>
      <c r="I48" s="116"/>
      <c r="J48" s="116"/>
      <c r="K48" s="115">
        <v>47</v>
      </c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</row>
    <row r="49" spans="1:26" ht="12" customHeight="1" x14ac:dyDescent="0.2">
      <c r="A49" s="116"/>
      <c r="B49" s="116"/>
      <c r="C49" s="116"/>
      <c r="D49" s="116"/>
      <c r="E49" s="116"/>
      <c r="F49" s="116"/>
      <c r="G49" s="116"/>
      <c r="H49" s="116"/>
      <c r="I49" s="116"/>
      <c r="J49" s="116"/>
      <c r="K49" s="115">
        <v>48</v>
      </c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</row>
    <row r="50" spans="1:26" ht="12" customHeight="1" x14ac:dyDescent="0.2">
      <c r="A50" s="116"/>
      <c r="B50" s="116"/>
      <c r="C50" s="116"/>
      <c r="D50" s="116"/>
      <c r="E50" s="116"/>
      <c r="F50" s="116"/>
      <c r="G50" s="116"/>
      <c r="H50" s="116"/>
      <c r="I50" s="116"/>
      <c r="J50" s="116"/>
      <c r="K50" s="115">
        <v>49</v>
      </c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</row>
    <row r="51" spans="1:26" ht="12" customHeight="1" x14ac:dyDescent="0.2">
      <c r="A51" s="116"/>
      <c r="B51" s="116"/>
      <c r="C51" s="116"/>
      <c r="D51" s="116"/>
      <c r="E51" s="116"/>
      <c r="F51" s="116"/>
      <c r="G51" s="116"/>
      <c r="H51" s="116"/>
      <c r="I51" s="116"/>
      <c r="J51" s="116"/>
      <c r="K51" s="115">
        <v>50</v>
      </c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</row>
    <row r="52" spans="1:26" ht="12" customHeight="1" x14ac:dyDescent="0.2">
      <c r="A52" s="116"/>
      <c r="B52" s="116"/>
      <c r="C52" s="116"/>
      <c r="D52" s="116"/>
      <c r="E52" s="116"/>
      <c r="F52" s="116"/>
      <c r="G52" s="116"/>
      <c r="H52" s="116"/>
      <c r="I52" s="116"/>
      <c r="J52" s="116"/>
      <c r="K52" s="115">
        <v>51</v>
      </c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</row>
    <row r="53" spans="1:26" ht="12" customHeight="1" x14ac:dyDescent="0.2">
      <c r="A53" s="116"/>
      <c r="B53" s="116"/>
      <c r="C53" s="116"/>
      <c r="D53" s="116"/>
      <c r="E53" s="116"/>
      <c r="F53" s="116"/>
      <c r="G53" s="116"/>
      <c r="H53" s="116"/>
      <c r="I53" s="116"/>
      <c r="J53" s="116"/>
      <c r="K53" s="115">
        <v>52</v>
      </c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</row>
    <row r="54" spans="1:26" ht="12" customHeight="1" x14ac:dyDescent="0.2">
      <c r="A54" s="116"/>
      <c r="B54" s="116"/>
      <c r="C54" s="116"/>
      <c r="D54" s="116"/>
      <c r="E54" s="116"/>
      <c r="F54" s="116"/>
      <c r="G54" s="116"/>
      <c r="H54" s="116"/>
      <c r="I54" s="116"/>
      <c r="J54" s="116"/>
      <c r="K54" s="115">
        <v>53</v>
      </c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</row>
    <row r="55" spans="1:26" ht="12" customHeight="1" x14ac:dyDescent="0.2">
      <c r="A55" s="116"/>
      <c r="B55" s="116"/>
      <c r="C55" s="116"/>
      <c r="D55" s="116"/>
      <c r="E55" s="116"/>
      <c r="F55" s="116"/>
      <c r="G55" s="116"/>
      <c r="H55" s="116"/>
      <c r="I55" s="116"/>
      <c r="J55" s="116"/>
      <c r="K55" s="115">
        <v>54</v>
      </c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</row>
    <row r="56" spans="1:26" ht="12" customHeight="1" x14ac:dyDescent="0.2">
      <c r="A56" s="116"/>
      <c r="B56" s="116"/>
      <c r="C56" s="116"/>
      <c r="D56" s="116"/>
      <c r="E56" s="116"/>
      <c r="F56" s="116"/>
      <c r="G56" s="116"/>
      <c r="H56" s="116"/>
      <c r="I56" s="116"/>
      <c r="J56" s="116"/>
      <c r="K56" s="115">
        <v>55</v>
      </c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</row>
    <row r="57" spans="1:26" ht="12" customHeight="1" x14ac:dyDescent="0.2">
      <c r="A57" s="116"/>
      <c r="B57" s="116"/>
      <c r="C57" s="116"/>
      <c r="D57" s="116"/>
      <c r="E57" s="116"/>
      <c r="F57" s="116"/>
      <c r="G57" s="116"/>
      <c r="H57" s="116"/>
      <c r="I57" s="116"/>
      <c r="J57" s="116"/>
      <c r="K57" s="115">
        <v>56</v>
      </c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</row>
    <row r="58" spans="1:26" ht="12" customHeight="1" x14ac:dyDescent="0.2">
      <c r="A58" s="116"/>
      <c r="B58" s="116"/>
      <c r="C58" s="116"/>
      <c r="D58" s="116"/>
      <c r="E58" s="116"/>
      <c r="F58" s="116"/>
      <c r="G58" s="116"/>
      <c r="H58" s="116"/>
      <c r="I58" s="116"/>
      <c r="J58" s="116"/>
      <c r="K58" s="115">
        <v>57</v>
      </c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</row>
    <row r="59" spans="1:26" ht="12" customHeight="1" x14ac:dyDescent="0.2">
      <c r="A59" s="116"/>
      <c r="B59" s="116"/>
      <c r="C59" s="116"/>
      <c r="D59" s="116"/>
      <c r="E59" s="116"/>
      <c r="F59" s="116"/>
      <c r="G59" s="116"/>
      <c r="H59" s="116"/>
      <c r="I59" s="116"/>
      <c r="J59" s="116"/>
      <c r="K59" s="115">
        <v>58</v>
      </c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</row>
    <row r="60" spans="1:26" ht="12" customHeight="1" x14ac:dyDescent="0.2">
      <c r="A60" s="116"/>
      <c r="B60" s="116"/>
      <c r="C60" s="116"/>
      <c r="D60" s="116"/>
      <c r="E60" s="116"/>
      <c r="F60" s="116"/>
      <c r="G60" s="116"/>
      <c r="H60" s="116"/>
      <c r="I60" s="116"/>
      <c r="J60" s="116"/>
      <c r="K60" s="115">
        <v>59</v>
      </c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</row>
    <row r="61" spans="1:26" ht="12" customHeight="1" x14ac:dyDescent="0.2">
      <c r="A61" s="116"/>
      <c r="B61" s="116"/>
      <c r="C61" s="116"/>
      <c r="D61" s="116"/>
      <c r="E61" s="116"/>
      <c r="F61" s="116"/>
      <c r="G61" s="116"/>
      <c r="H61" s="116"/>
      <c r="I61" s="116"/>
      <c r="J61" s="116"/>
      <c r="K61" s="115">
        <v>60</v>
      </c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</row>
    <row r="62" spans="1:26" ht="12" customHeight="1" x14ac:dyDescent="0.2">
      <c r="A62" s="116"/>
      <c r="B62" s="116"/>
      <c r="C62" s="116"/>
      <c r="D62" s="116"/>
      <c r="E62" s="116"/>
      <c r="F62" s="116"/>
      <c r="G62" s="116"/>
      <c r="H62" s="116"/>
      <c r="I62" s="116"/>
      <c r="J62" s="116"/>
      <c r="K62" s="115">
        <v>61</v>
      </c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</row>
    <row r="63" spans="1:26" ht="12" customHeight="1" x14ac:dyDescent="0.2">
      <c r="A63" s="116"/>
      <c r="B63" s="116"/>
      <c r="C63" s="116"/>
      <c r="D63" s="116"/>
      <c r="E63" s="116"/>
      <c r="F63" s="116"/>
      <c r="G63" s="116"/>
      <c r="H63" s="116"/>
      <c r="I63" s="116"/>
      <c r="J63" s="116"/>
      <c r="K63" s="115">
        <v>62</v>
      </c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</row>
    <row r="64" spans="1:26" ht="12" customHeight="1" x14ac:dyDescent="0.2">
      <c r="A64" s="116"/>
      <c r="B64" s="116"/>
      <c r="C64" s="116"/>
      <c r="D64" s="116"/>
      <c r="E64" s="116"/>
      <c r="F64" s="116"/>
      <c r="G64" s="116"/>
      <c r="H64" s="116"/>
      <c r="I64" s="116"/>
      <c r="J64" s="116"/>
      <c r="K64" s="115">
        <v>63</v>
      </c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</row>
    <row r="65" spans="1:26" ht="12" customHeight="1" x14ac:dyDescent="0.2">
      <c r="A65" s="116"/>
      <c r="B65" s="116"/>
      <c r="C65" s="116"/>
      <c r="D65" s="116"/>
      <c r="E65" s="116"/>
      <c r="F65" s="116"/>
      <c r="G65" s="116"/>
      <c r="H65" s="116"/>
      <c r="I65" s="116"/>
      <c r="J65" s="116"/>
      <c r="K65" s="115">
        <v>64</v>
      </c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</row>
    <row r="66" spans="1:26" ht="12" customHeight="1" x14ac:dyDescent="0.2">
      <c r="A66" s="116"/>
      <c r="B66" s="116"/>
      <c r="C66" s="116"/>
      <c r="D66" s="116"/>
      <c r="E66" s="116"/>
      <c r="F66" s="116"/>
      <c r="G66" s="116"/>
      <c r="H66" s="116"/>
      <c r="I66" s="116"/>
      <c r="J66" s="116"/>
      <c r="K66" s="115">
        <v>65</v>
      </c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</row>
    <row r="67" spans="1:26" ht="12" customHeight="1" x14ac:dyDescent="0.2">
      <c r="A67" s="116"/>
      <c r="B67" s="116"/>
      <c r="C67" s="116"/>
      <c r="D67" s="116"/>
      <c r="E67" s="116"/>
      <c r="F67" s="116"/>
      <c r="G67" s="116"/>
      <c r="H67" s="116"/>
      <c r="I67" s="116"/>
      <c r="J67" s="116"/>
      <c r="K67" s="115">
        <v>66</v>
      </c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</row>
    <row r="68" spans="1:26" ht="12" customHeight="1" x14ac:dyDescent="0.2">
      <c r="A68" s="116"/>
      <c r="B68" s="116"/>
      <c r="C68" s="116"/>
      <c r="D68" s="116"/>
      <c r="E68" s="116"/>
      <c r="F68" s="116"/>
      <c r="G68" s="116"/>
      <c r="H68" s="116"/>
      <c r="I68" s="116"/>
      <c r="J68" s="116"/>
      <c r="K68" s="115">
        <v>67</v>
      </c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</row>
    <row r="69" spans="1:26" ht="12" customHeight="1" x14ac:dyDescent="0.2">
      <c r="A69" s="116"/>
      <c r="B69" s="116"/>
      <c r="C69" s="116"/>
      <c r="D69" s="116"/>
      <c r="E69" s="116"/>
      <c r="F69" s="116"/>
      <c r="G69" s="116"/>
      <c r="H69" s="116"/>
      <c r="I69" s="116"/>
      <c r="J69" s="116"/>
      <c r="K69" s="115">
        <v>68</v>
      </c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</row>
    <row r="70" spans="1:26" ht="12" customHeight="1" x14ac:dyDescent="0.2">
      <c r="A70" s="116"/>
      <c r="B70" s="116"/>
      <c r="C70" s="116"/>
      <c r="D70" s="116"/>
      <c r="E70" s="116"/>
      <c r="F70" s="116"/>
      <c r="G70" s="116"/>
      <c r="H70" s="116"/>
      <c r="I70" s="116"/>
      <c r="J70" s="116"/>
      <c r="K70" s="115">
        <v>69</v>
      </c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</row>
    <row r="71" spans="1:26" ht="12" customHeight="1" x14ac:dyDescent="0.2">
      <c r="A71" s="116"/>
      <c r="B71" s="116"/>
      <c r="C71" s="116"/>
      <c r="D71" s="116"/>
      <c r="E71" s="116"/>
      <c r="F71" s="116"/>
      <c r="G71" s="116"/>
      <c r="H71" s="116"/>
      <c r="I71" s="116"/>
      <c r="J71" s="116"/>
      <c r="K71" s="115">
        <v>70</v>
      </c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</row>
    <row r="72" spans="1:26" ht="12" customHeight="1" x14ac:dyDescent="0.2">
      <c r="A72" s="116"/>
      <c r="B72" s="116"/>
      <c r="C72" s="116"/>
      <c r="D72" s="116"/>
      <c r="E72" s="116"/>
      <c r="F72" s="116"/>
      <c r="G72" s="116"/>
      <c r="H72" s="116"/>
      <c r="I72" s="116"/>
      <c r="J72" s="116"/>
      <c r="K72" s="115">
        <v>71</v>
      </c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</row>
    <row r="73" spans="1:26" ht="12" customHeight="1" x14ac:dyDescent="0.2">
      <c r="A73" s="116"/>
      <c r="B73" s="116"/>
      <c r="C73" s="116"/>
      <c r="D73" s="116"/>
      <c r="E73" s="116"/>
      <c r="F73" s="116"/>
      <c r="G73" s="116"/>
      <c r="H73" s="116"/>
      <c r="I73" s="116"/>
      <c r="J73" s="116"/>
      <c r="K73" s="115">
        <v>72</v>
      </c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</row>
    <row r="74" spans="1:26" ht="12" customHeight="1" x14ac:dyDescent="0.2">
      <c r="A74" s="116"/>
      <c r="B74" s="116"/>
      <c r="C74" s="116"/>
      <c r="D74" s="116"/>
      <c r="E74" s="116"/>
      <c r="F74" s="116"/>
      <c r="G74" s="116"/>
      <c r="H74" s="116"/>
      <c r="I74" s="116"/>
      <c r="J74" s="116"/>
      <c r="K74" s="115">
        <v>73</v>
      </c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</row>
    <row r="75" spans="1:26" ht="12" customHeight="1" x14ac:dyDescent="0.2">
      <c r="A75" s="116"/>
      <c r="B75" s="116"/>
      <c r="C75" s="116"/>
      <c r="D75" s="116"/>
      <c r="E75" s="116"/>
      <c r="F75" s="116"/>
      <c r="G75" s="116"/>
      <c r="H75" s="116"/>
      <c r="I75" s="116"/>
      <c r="J75" s="116"/>
      <c r="K75" s="115">
        <v>74</v>
      </c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</row>
    <row r="76" spans="1:26" ht="12" customHeight="1" x14ac:dyDescent="0.2">
      <c r="A76" s="116"/>
      <c r="B76" s="116"/>
      <c r="C76" s="116"/>
      <c r="D76" s="116"/>
      <c r="E76" s="116"/>
      <c r="F76" s="116"/>
      <c r="G76" s="116"/>
      <c r="H76" s="116"/>
      <c r="I76" s="116"/>
      <c r="J76" s="116"/>
      <c r="K76" s="115">
        <v>75</v>
      </c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</row>
    <row r="77" spans="1:26" ht="12" customHeight="1" x14ac:dyDescent="0.2">
      <c r="A77" s="116"/>
      <c r="B77" s="116"/>
      <c r="C77" s="116"/>
      <c r="D77" s="116"/>
      <c r="E77" s="116"/>
      <c r="F77" s="116"/>
      <c r="G77" s="116"/>
      <c r="H77" s="116"/>
      <c r="I77" s="116"/>
      <c r="J77" s="116"/>
      <c r="K77" s="115">
        <v>76</v>
      </c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</row>
    <row r="78" spans="1:26" ht="12" customHeight="1" x14ac:dyDescent="0.2">
      <c r="A78" s="116"/>
      <c r="B78" s="116"/>
      <c r="C78" s="116"/>
      <c r="D78" s="116"/>
      <c r="E78" s="116"/>
      <c r="F78" s="116"/>
      <c r="G78" s="116"/>
      <c r="H78" s="116"/>
      <c r="I78" s="116"/>
      <c r="J78" s="116"/>
      <c r="K78" s="115">
        <v>77</v>
      </c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</row>
    <row r="79" spans="1:26" ht="12" customHeight="1" x14ac:dyDescent="0.2">
      <c r="A79" s="116"/>
      <c r="B79" s="116"/>
      <c r="C79" s="116"/>
      <c r="D79" s="116"/>
      <c r="E79" s="116"/>
      <c r="F79" s="116"/>
      <c r="G79" s="116"/>
      <c r="H79" s="116"/>
      <c r="I79" s="116"/>
      <c r="J79" s="116"/>
      <c r="K79" s="115">
        <v>78</v>
      </c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</row>
    <row r="80" spans="1:26" ht="12" customHeight="1" x14ac:dyDescent="0.2">
      <c r="A80" s="116"/>
      <c r="B80" s="116"/>
      <c r="C80" s="116"/>
      <c r="D80" s="116"/>
      <c r="E80" s="116"/>
      <c r="F80" s="116"/>
      <c r="G80" s="116"/>
      <c r="H80" s="116"/>
      <c r="I80" s="116"/>
      <c r="J80" s="116"/>
      <c r="K80" s="115">
        <v>79</v>
      </c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</row>
    <row r="81" spans="1:26" ht="12" customHeight="1" x14ac:dyDescent="0.2">
      <c r="A81" s="116"/>
      <c r="B81" s="116"/>
      <c r="C81" s="116"/>
      <c r="D81" s="116"/>
      <c r="E81" s="116"/>
      <c r="F81" s="116"/>
      <c r="G81" s="116"/>
      <c r="H81" s="116"/>
      <c r="I81" s="116"/>
      <c r="J81" s="116"/>
      <c r="K81" s="115">
        <v>80</v>
      </c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</row>
    <row r="82" spans="1:26" ht="12" customHeight="1" x14ac:dyDescent="0.2">
      <c r="A82" s="116"/>
      <c r="B82" s="116"/>
      <c r="C82" s="116"/>
      <c r="D82" s="116"/>
      <c r="E82" s="116"/>
      <c r="F82" s="116"/>
      <c r="G82" s="116"/>
      <c r="H82" s="116"/>
      <c r="I82" s="116"/>
      <c r="J82" s="116"/>
      <c r="K82" s="115">
        <v>81</v>
      </c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</row>
    <row r="83" spans="1:26" ht="12" customHeight="1" x14ac:dyDescent="0.2">
      <c r="A83" s="116"/>
      <c r="B83" s="116"/>
      <c r="C83" s="116"/>
      <c r="D83" s="116"/>
      <c r="E83" s="116"/>
      <c r="F83" s="116"/>
      <c r="G83" s="116"/>
      <c r="H83" s="116"/>
      <c r="I83" s="116"/>
      <c r="J83" s="116"/>
      <c r="K83" s="115">
        <v>82</v>
      </c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</row>
    <row r="84" spans="1:26" ht="12" customHeight="1" x14ac:dyDescent="0.2">
      <c r="A84" s="116"/>
      <c r="B84" s="116"/>
      <c r="C84" s="116"/>
      <c r="D84" s="116"/>
      <c r="E84" s="116"/>
      <c r="F84" s="116"/>
      <c r="G84" s="116"/>
      <c r="H84" s="116"/>
      <c r="I84" s="116"/>
      <c r="J84" s="116"/>
      <c r="K84" s="115">
        <v>83</v>
      </c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</row>
    <row r="85" spans="1:26" ht="12" customHeight="1" x14ac:dyDescent="0.2">
      <c r="A85" s="116"/>
      <c r="B85" s="116"/>
      <c r="C85" s="116"/>
      <c r="D85" s="116"/>
      <c r="E85" s="116"/>
      <c r="F85" s="116"/>
      <c r="G85" s="116"/>
      <c r="H85" s="116"/>
      <c r="I85" s="116"/>
      <c r="J85" s="116"/>
      <c r="K85" s="115">
        <v>84</v>
      </c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</row>
    <row r="86" spans="1:26" ht="12" customHeight="1" x14ac:dyDescent="0.2">
      <c r="A86" s="116"/>
      <c r="B86" s="116"/>
      <c r="C86" s="116"/>
      <c r="D86" s="116"/>
      <c r="E86" s="116"/>
      <c r="F86" s="116"/>
      <c r="G86" s="116"/>
      <c r="H86" s="116"/>
      <c r="I86" s="116"/>
      <c r="J86" s="116"/>
      <c r="K86" s="115">
        <v>85</v>
      </c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</row>
    <row r="87" spans="1:26" ht="12" customHeight="1" x14ac:dyDescent="0.2">
      <c r="A87" s="116"/>
      <c r="B87" s="116"/>
      <c r="C87" s="116"/>
      <c r="D87" s="116"/>
      <c r="E87" s="116"/>
      <c r="F87" s="116"/>
      <c r="G87" s="116"/>
      <c r="H87" s="116"/>
      <c r="I87" s="116"/>
      <c r="J87" s="116"/>
      <c r="K87" s="115">
        <v>86</v>
      </c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</row>
    <row r="88" spans="1:26" ht="12" customHeight="1" x14ac:dyDescent="0.2">
      <c r="A88" s="116"/>
      <c r="B88" s="116"/>
      <c r="C88" s="116"/>
      <c r="D88" s="116"/>
      <c r="E88" s="116"/>
      <c r="F88" s="116"/>
      <c r="G88" s="116"/>
      <c r="H88" s="116"/>
      <c r="I88" s="116"/>
      <c r="J88" s="116"/>
      <c r="K88" s="115">
        <v>87</v>
      </c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</row>
    <row r="89" spans="1:26" ht="12" customHeight="1" x14ac:dyDescent="0.2">
      <c r="A89" s="116"/>
      <c r="B89" s="116"/>
      <c r="C89" s="116"/>
      <c r="D89" s="116"/>
      <c r="E89" s="116"/>
      <c r="F89" s="116"/>
      <c r="G89" s="116"/>
      <c r="H89" s="116"/>
      <c r="I89" s="116"/>
      <c r="J89" s="116"/>
      <c r="K89" s="115">
        <v>88</v>
      </c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</row>
    <row r="90" spans="1:26" ht="12" customHeight="1" x14ac:dyDescent="0.2">
      <c r="A90" s="116"/>
      <c r="B90" s="116"/>
      <c r="C90" s="116"/>
      <c r="D90" s="116"/>
      <c r="E90" s="116"/>
      <c r="F90" s="116"/>
      <c r="G90" s="116"/>
      <c r="H90" s="116"/>
      <c r="I90" s="116"/>
      <c r="J90" s="116"/>
      <c r="K90" s="115">
        <v>89</v>
      </c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</row>
    <row r="91" spans="1:26" ht="12" customHeight="1" x14ac:dyDescent="0.2">
      <c r="A91" s="116"/>
      <c r="B91" s="116"/>
      <c r="C91" s="116"/>
      <c r="D91" s="116"/>
      <c r="E91" s="116"/>
      <c r="F91" s="116"/>
      <c r="G91" s="116"/>
      <c r="H91" s="116"/>
      <c r="I91" s="116"/>
      <c r="J91" s="116"/>
      <c r="K91" s="115">
        <v>90</v>
      </c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</row>
    <row r="92" spans="1:26" ht="12" customHeight="1" x14ac:dyDescent="0.2">
      <c r="A92" s="116"/>
      <c r="B92" s="116"/>
      <c r="C92" s="116"/>
      <c r="D92" s="116"/>
      <c r="E92" s="116"/>
      <c r="F92" s="116"/>
      <c r="G92" s="116"/>
      <c r="H92" s="116"/>
      <c r="I92" s="116"/>
      <c r="J92" s="116"/>
      <c r="K92" s="115">
        <v>91</v>
      </c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</row>
    <row r="93" spans="1:26" ht="12" customHeight="1" x14ac:dyDescent="0.2">
      <c r="A93" s="116"/>
      <c r="B93" s="116"/>
      <c r="C93" s="116"/>
      <c r="D93" s="116"/>
      <c r="E93" s="116"/>
      <c r="F93" s="116"/>
      <c r="G93" s="116"/>
      <c r="H93" s="116"/>
      <c r="I93" s="116"/>
      <c r="J93" s="116"/>
      <c r="K93" s="115">
        <v>92</v>
      </c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</row>
    <row r="94" spans="1:26" ht="12" customHeight="1" x14ac:dyDescent="0.2">
      <c r="A94" s="116"/>
      <c r="B94" s="116"/>
      <c r="C94" s="116"/>
      <c r="D94" s="116"/>
      <c r="E94" s="116"/>
      <c r="F94" s="116"/>
      <c r="G94" s="116"/>
      <c r="H94" s="116"/>
      <c r="I94" s="116"/>
      <c r="J94" s="116"/>
      <c r="K94" s="115">
        <v>93</v>
      </c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</row>
    <row r="95" spans="1:26" ht="12" customHeight="1" x14ac:dyDescent="0.2">
      <c r="A95" s="116"/>
      <c r="B95" s="116"/>
      <c r="C95" s="116"/>
      <c r="D95" s="116"/>
      <c r="E95" s="116"/>
      <c r="F95" s="116"/>
      <c r="G95" s="116"/>
      <c r="H95" s="116"/>
      <c r="I95" s="116"/>
      <c r="J95" s="116"/>
      <c r="K95" s="115">
        <v>94</v>
      </c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</row>
    <row r="96" spans="1:26" ht="12" customHeight="1" x14ac:dyDescent="0.2">
      <c r="A96" s="116"/>
      <c r="B96" s="116"/>
      <c r="C96" s="116"/>
      <c r="D96" s="116"/>
      <c r="E96" s="116"/>
      <c r="F96" s="116"/>
      <c r="G96" s="116"/>
      <c r="H96" s="116"/>
      <c r="I96" s="116"/>
      <c r="J96" s="116"/>
      <c r="K96" s="115">
        <v>95</v>
      </c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</row>
    <row r="97" spans="1:26" ht="12" customHeight="1" x14ac:dyDescent="0.2">
      <c r="A97" s="116"/>
      <c r="B97" s="116"/>
      <c r="C97" s="116"/>
      <c r="D97" s="116"/>
      <c r="E97" s="116"/>
      <c r="F97" s="116"/>
      <c r="G97" s="116"/>
      <c r="H97" s="116"/>
      <c r="I97" s="116"/>
      <c r="J97" s="116"/>
      <c r="K97" s="115">
        <v>96</v>
      </c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</row>
    <row r="98" spans="1:26" ht="12" customHeight="1" x14ac:dyDescent="0.2">
      <c r="A98" s="116"/>
      <c r="B98" s="116"/>
      <c r="C98" s="116"/>
      <c r="D98" s="116"/>
      <c r="E98" s="116"/>
      <c r="F98" s="116"/>
      <c r="G98" s="116"/>
      <c r="H98" s="116"/>
      <c r="I98" s="116"/>
      <c r="J98" s="116"/>
      <c r="K98" s="115">
        <v>97</v>
      </c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</row>
    <row r="99" spans="1:26" ht="12" customHeight="1" x14ac:dyDescent="0.2">
      <c r="A99" s="116"/>
      <c r="B99" s="116"/>
      <c r="C99" s="116"/>
      <c r="D99" s="116"/>
      <c r="E99" s="116"/>
      <c r="F99" s="116"/>
      <c r="G99" s="116"/>
      <c r="H99" s="116"/>
      <c r="I99" s="116"/>
      <c r="J99" s="116"/>
      <c r="K99" s="115">
        <v>98</v>
      </c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</row>
    <row r="100" spans="1:26" ht="12" customHeight="1" x14ac:dyDescent="0.2">
      <c r="A100" s="116"/>
      <c r="B100" s="116"/>
      <c r="C100" s="116"/>
      <c r="D100" s="116"/>
      <c r="E100" s="116"/>
      <c r="F100" s="116"/>
      <c r="G100" s="116"/>
      <c r="H100" s="116"/>
      <c r="I100" s="116"/>
      <c r="J100" s="116"/>
      <c r="K100" s="115">
        <v>99</v>
      </c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</row>
    <row r="101" spans="1:26" ht="12" customHeight="1" x14ac:dyDescent="0.2">
      <c r="A101" s="116"/>
      <c r="B101" s="116"/>
      <c r="C101" s="116"/>
      <c r="D101" s="116"/>
      <c r="E101" s="116"/>
      <c r="F101" s="116"/>
      <c r="G101" s="116"/>
      <c r="H101" s="116"/>
      <c r="I101" s="116"/>
      <c r="J101" s="116"/>
      <c r="K101" s="115">
        <v>100</v>
      </c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</row>
    <row r="102" spans="1:26" ht="12" customHeight="1" x14ac:dyDescent="0.2">
      <c r="A102" s="116"/>
      <c r="B102" s="116"/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</row>
    <row r="103" spans="1:26" ht="12" customHeight="1" x14ac:dyDescent="0.2">
      <c r="A103" s="116"/>
      <c r="B103" s="116"/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</row>
    <row r="104" spans="1:26" ht="12" customHeight="1" x14ac:dyDescent="0.2">
      <c r="A104" s="116"/>
      <c r="B104" s="116"/>
      <c r="C104" s="116"/>
      <c r="D104" s="116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</row>
    <row r="105" spans="1:26" ht="12" customHeight="1" x14ac:dyDescent="0.2">
      <c r="A105" s="116"/>
      <c r="B105" s="116"/>
      <c r="C105" s="116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</row>
    <row r="106" spans="1:26" ht="12" customHeight="1" x14ac:dyDescent="0.2">
      <c r="A106" s="116"/>
      <c r="B106" s="116"/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</row>
    <row r="107" spans="1:26" ht="12" customHeight="1" x14ac:dyDescent="0.2">
      <c r="A107" s="116"/>
      <c r="B107" s="116"/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</row>
    <row r="108" spans="1:26" ht="12" customHeight="1" x14ac:dyDescent="0.2">
      <c r="A108" s="116"/>
      <c r="B108" s="116"/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</row>
    <row r="109" spans="1:26" ht="12" customHeight="1" x14ac:dyDescent="0.2">
      <c r="A109" s="116"/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</row>
    <row r="110" spans="1:26" ht="12" customHeight="1" x14ac:dyDescent="0.2">
      <c r="A110" s="116"/>
      <c r="B110" s="116"/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</row>
    <row r="111" spans="1:26" ht="12" customHeight="1" x14ac:dyDescent="0.2">
      <c r="A111" s="116"/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</row>
    <row r="112" spans="1:26" ht="12" customHeight="1" x14ac:dyDescent="0.2">
      <c r="A112" s="116"/>
      <c r="B112" s="116"/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</row>
    <row r="113" spans="1:26" ht="12" customHeight="1" x14ac:dyDescent="0.2">
      <c r="A113" s="116"/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</row>
    <row r="114" spans="1:26" ht="12" customHeight="1" x14ac:dyDescent="0.2">
      <c r="A114" s="116"/>
      <c r="B114" s="116"/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</row>
    <row r="115" spans="1:26" ht="12" customHeight="1" x14ac:dyDescent="0.2">
      <c r="A115" s="116"/>
      <c r="B115" s="116"/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</row>
    <row r="116" spans="1:26" ht="12" customHeight="1" x14ac:dyDescent="0.2">
      <c r="A116" s="116"/>
      <c r="B116" s="116"/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</row>
    <row r="117" spans="1:26" ht="12" customHeight="1" x14ac:dyDescent="0.2">
      <c r="A117" s="116"/>
      <c r="B117" s="116"/>
      <c r="C117" s="116"/>
      <c r="D117" s="116"/>
      <c r="E117" s="116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</row>
    <row r="118" spans="1:26" ht="12" customHeight="1" x14ac:dyDescent="0.2">
      <c r="A118" s="116"/>
      <c r="B118" s="116"/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</row>
    <row r="119" spans="1:26" ht="12" customHeight="1" x14ac:dyDescent="0.2">
      <c r="A119" s="116"/>
      <c r="B119" s="116"/>
      <c r="C119" s="116"/>
      <c r="D119" s="116"/>
      <c r="E119" s="116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</row>
    <row r="120" spans="1:26" ht="12" customHeight="1" x14ac:dyDescent="0.2">
      <c r="A120" s="116"/>
      <c r="B120" s="116"/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</row>
    <row r="121" spans="1:26" ht="12" customHeight="1" x14ac:dyDescent="0.2">
      <c r="A121" s="116"/>
      <c r="B121" s="116"/>
      <c r="C121" s="116"/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</row>
    <row r="122" spans="1:26" ht="12" customHeight="1" x14ac:dyDescent="0.2">
      <c r="A122" s="116"/>
      <c r="B122" s="116"/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</row>
    <row r="123" spans="1:26" ht="12" customHeight="1" x14ac:dyDescent="0.2">
      <c r="A123" s="116"/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</row>
    <row r="124" spans="1:26" ht="12" customHeight="1" x14ac:dyDescent="0.2">
      <c r="A124" s="116"/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</row>
    <row r="125" spans="1:26" ht="12" customHeight="1" x14ac:dyDescent="0.2">
      <c r="A125" s="116"/>
      <c r="B125" s="116"/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</row>
    <row r="126" spans="1:26" ht="12" customHeight="1" x14ac:dyDescent="0.2">
      <c r="A126" s="116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</row>
    <row r="127" spans="1:26" ht="12" customHeight="1" x14ac:dyDescent="0.2">
      <c r="A127" s="116"/>
      <c r="B127" s="116"/>
      <c r="C127" s="116"/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</row>
    <row r="128" spans="1:26" ht="12" customHeight="1" x14ac:dyDescent="0.2">
      <c r="A128" s="116"/>
      <c r="B128" s="116"/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</row>
    <row r="129" spans="1:26" ht="12" customHeight="1" x14ac:dyDescent="0.2">
      <c r="A129" s="116"/>
      <c r="B129" s="116"/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</row>
    <row r="130" spans="1:26" ht="12" customHeight="1" x14ac:dyDescent="0.2">
      <c r="A130" s="116"/>
      <c r="B130" s="116"/>
      <c r="C130" s="116"/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</row>
    <row r="131" spans="1:26" ht="12" customHeight="1" x14ac:dyDescent="0.2">
      <c r="A131" s="116"/>
      <c r="B131" s="116"/>
      <c r="C131" s="116"/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</row>
    <row r="132" spans="1:26" ht="12" customHeight="1" x14ac:dyDescent="0.2">
      <c r="A132" s="116"/>
      <c r="B132" s="116"/>
      <c r="C132" s="116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</row>
    <row r="133" spans="1:26" ht="12" customHeight="1" x14ac:dyDescent="0.2">
      <c r="A133" s="116"/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</row>
    <row r="134" spans="1:26" ht="12" customHeight="1" x14ac:dyDescent="0.2">
      <c r="A134" s="116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</row>
    <row r="135" spans="1:26" ht="12" customHeight="1" x14ac:dyDescent="0.2">
      <c r="A135" s="116"/>
      <c r="B135" s="116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</row>
    <row r="136" spans="1:26" ht="12" customHeight="1" x14ac:dyDescent="0.2">
      <c r="A136" s="116"/>
      <c r="B136" s="116"/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</row>
    <row r="137" spans="1:26" ht="12" customHeight="1" x14ac:dyDescent="0.2">
      <c r="A137" s="116"/>
      <c r="B137" s="116"/>
      <c r="C137" s="116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</row>
    <row r="138" spans="1:26" ht="12" customHeight="1" x14ac:dyDescent="0.2">
      <c r="A138" s="116"/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</row>
    <row r="139" spans="1:26" ht="12" customHeight="1" x14ac:dyDescent="0.2">
      <c r="A139" s="116"/>
      <c r="B139" s="116"/>
      <c r="C139" s="116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</row>
    <row r="140" spans="1:26" ht="12" customHeight="1" x14ac:dyDescent="0.2">
      <c r="A140" s="116"/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</row>
    <row r="141" spans="1:26" ht="12" customHeight="1" x14ac:dyDescent="0.2">
      <c r="A141" s="116"/>
      <c r="B141" s="116"/>
      <c r="C141" s="116"/>
      <c r="D141" s="116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</row>
    <row r="142" spans="1:26" ht="12" customHeight="1" x14ac:dyDescent="0.2">
      <c r="A142" s="116"/>
      <c r="B142" s="116"/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</row>
    <row r="143" spans="1:26" ht="12" customHeight="1" x14ac:dyDescent="0.2">
      <c r="A143" s="116"/>
      <c r="B143" s="116"/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</row>
    <row r="144" spans="1:26" ht="12" customHeight="1" x14ac:dyDescent="0.2">
      <c r="A144" s="116"/>
      <c r="B144" s="116"/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</row>
    <row r="145" spans="1:26" ht="12" customHeight="1" x14ac:dyDescent="0.2">
      <c r="A145" s="116"/>
      <c r="B145" s="116"/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</row>
    <row r="146" spans="1:26" ht="12" customHeight="1" x14ac:dyDescent="0.2">
      <c r="A146" s="116"/>
      <c r="B146" s="116"/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</row>
    <row r="147" spans="1:26" ht="12" customHeight="1" x14ac:dyDescent="0.2">
      <c r="A147" s="116"/>
      <c r="B147" s="116"/>
      <c r="C147" s="116"/>
      <c r="D147" s="116"/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</row>
    <row r="148" spans="1:26" ht="12" customHeight="1" x14ac:dyDescent="0.2">
      <c r="A148" s="116"/>
      <c r="B148" s="116"/>
      <c r="C148" s="116"/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</row>
    <row r="149" spans="1:26" ht="12" customHeight="1" x14ac:dyDescent="0.2">
      <c r="A149" s="116"/>
      <c r="B149" s="116"/>
      <c r="C149" s="116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</row>
    <row r="150" spans="1:26" ht="12" customHeight="1" x14ac:dyDescent="0.2">
      <c r="A150" s="116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</row>
    <row r="151" spans="1:26" ht="12" customHeight="1" x14ac:dyDescent="0.2">
      <c r="A151" s="116"/>
      <c r="B151" s="116"/>
      <c r="C151" s="116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</row>
    <row r="152" spans="1:26" ht="12" customHeight="1" x14ac:dyDescent="0.2">
      <c r="A152" s="116"/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</row>
    <row r="153" spans="1:26" ht="12" customHeight="1" x14ac:dyDescent="0.2">
      <c r="A153" s="116"/>
      <c r="B153" s="116"/>
      <c r="C153" s="116"/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</row>
    <row r="154" spans="1:26" ht="12" customHeight="1" x14ac:dyDescent="0.2">
      <c r="A154" s="116"/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</row>
    <row r="155" spans="1:26" ht="12" customHeight="1" x14ac:dyDescent="0.2">
      <c r="A155" s="116"/>
      <c r="B155" s="116"/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</row>
    <row r="156" spans="1:26" ht="12" customHeight="1" x14ac:dyDescent="0.2">
      <c r="A156" s="116"/>
      <c r="B156" s="116"/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</row>
    <row r="157" spans="1:26" ht="12" customHeight="1" x14ac:dyDescent="0.2">
      <c r="A157" s="116"/>
      <c r="B157" s="116"/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</row>
    <row r="158" spans="1:26" ht="12" customHeight="1" x14ac:dyDescent="0.2">
      <c r="A158" s="116"/>
      <c r="B158" s="116"/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</row>
    <row r="159" spans="1:26" ht="12" customHeight="1" x14ac:dyDescent="0.2">
      <c r="A159" s="116"/>
      <c r="B159" s="116"/>
      <c r="C159" s="116"/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</row>
    <row r="160" spans="1:26" ht="12" customHeight="1" x14ac:dyDescent="0.2">
      <c r="A160" s="116"/>
      <c r="B160" s="116"/>
      <c r="C160" s="116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</row>
    <row r="161" spans="1:26" ht="12" customHeight="1" x14ac:dyDescent="0.2">
      <c r="A161" s="116"/>
      <c r="B161" s="116"/>
      <c r="C161" s="116"/>
      <c r="D161" s="116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</row>
    <row r="162" spans="1:26" ht="12" customHeight="1" x14ac:dyDescent="0.2">
      <c r="A162" s="116"/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</row>
    <row r="163" spans="1:26" ht="12" customHeight="1" x14ac:dyDescent="0.2">
      <c r="A163" s="116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</row>
    <row r="164" spans="1:26" ht="12" customHeight="1" x14ac:dyDescent="0.2">
      <c r="A164" s="116"/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</row>
    <row r="165" spans="1:26" ht="12" customHeight="1" x14ac:dyDescent="0.2">
      <c r="A165" s="116"/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</row>
    <row r="166" spans="1:26" ht="12" customHeight="1" x14ac:dyDescent="0.2">
      <c r="A166" s="116"/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</row>
    <row r="167" spans="1:26" ht="12" customHeight="1" x14ac:dyDescent="0.2">
      <c r="A167" s="116"/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</row>
    <row r="168" spans="1:26" ht="12" customHeight="1" x14ac:dyDescent="0.2">
      <c r="A168" s="116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</row>
    <row r="169" spans="1:26" ht="12" customHeight="1" x14ac:dyDescent="0.2">
      <c r="A169" s="116"/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</row>
    <row r="170" spans="1:26" ht="12" customHeight="1" x14ac:dyDescent="0.2">
      <c r="A170" s="116"/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</row>
    <row r="171" spans="1:26" ht="12" customHeight="1" x14ac:dyDescent="0.2">
      <c r="A171" s="116"/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</row>
    <row r="172" spans="1:26" ht="12" customHeight="1" x14ac:dyDescent="0.2">
      <c r="A172" s="116"/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</row>
    <row r="173" spans="1:26" ht="12" customHeight="1" x14ac:dyDescent="0.2">
      <c r="A173" s="116"/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</row>
    <row r="174" spans="1:26" ht="12" customHeight="1" x14ac:dyDescent="0.2">
      <c r="A174" s="116"/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</row>
    <row r="175" spans="1:26" ht="12" customHeight="1" x14ac:dyDescent="0.2">
      <c r="A175" s="116"/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</row>
    <row r="176" spans="1:26" ht="12" customHeight="1" x14ac:dyDescent="0.2">
      <c r="A176" s="116"/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</row>
    <row r="177" spans="1:26" ht="12" customHeight="1" x14ac:dyDescent="0.2">
      <c r="A177" s="116"/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</row>
    <row r="178" spans="1:26" ht="12" customHeight="1" x14ac:dyDescent="0.2">
      <c r="A178" s="116"/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</row>
    <row r="179" spans="1:26" ht="12" customHeight="1" x14ac:dyDescent="0.2">
      <c r="A179" s="116"/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</row>
    <row r="180" spans="1:26" ht="12" customHeight="1" x14ac:dyDescent="0.2">
      <c r="A180" s="116"/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</row>
    <row r="181" spans="1:26" ht="12" customHeight="1" x14ac:dyDescent="0.2">
      <c r="A181" s="116"/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</row>
    <row r="182" spans="1:26" ht="12" customHeight="1" x14ac:dyDescent="0.2">
      <c r="A182" s="116"/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</row>
    <row r="183" spans="1:26" ht="12" customHeight="1" x14ac:dyDescent="0.2">
      <c r="A183" s="116"/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</row>
    <row r="184" spans="1:26" ht="12" customHeight="1" x14ac:dyDescent="0.2">
      <c r="A184" s="116"/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</row>
    <row r="185" spans="1:26" ht="12" customHeight="1" x14ac:dyDescent="0.2">
      <c r="A185" s="116"/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</row>
    <row r="186" spans="1:26" ht="12" customHeight="1" x14ac:dyDescent="0.2">
      <c r="A186" s="116"/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</row>
    <row r="187" spans="1:26" ht="12" customHeight="1" x14ac:dyDescent="0.2">
      <c r="A187" s="116"/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</row>
    <row r="188" spans="1:26" ht="12" customHeight="1" x14ac:dyDescent="0.2">
      <c r="A188" s="116"/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</row>
    <row r="189" spans="1:26" ht="12" customHeight="1" x14ac:dyDescent="0.2">
      <c r="A189" s="116"/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</row>
    <row r="190" spans="1:26" ht="12" customHeight="1" x14ac:dyDescent="0.2">
      <c r="A190" s="116"/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</row>
    <row r="191" spans="1:26" ht="12" customHeight="1" x14ac:dyDescent="0.2">
      <c r="A191" s="116"/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</row>
    <row r="192" spans="1:26" ht="12" customHeight="1" x14ac:dyDescent="0.2">
      <c r="A192" s="116"/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</row>
    <row r="193" spans="1:26" ht="12" customHeight="1" x14ac:dyDescent="0.2">
      <c r="A193" s="116"/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</row>
    <row r="194" spans="1:26" ht="12" customHeight="1" x14ac:dyDescent="0.2">
      <c r="A194" s="116"/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</row>
    <row r="195" spans="1:26" ht="12" customHeight="1" x14ac:dyDescent="0.2">
      <c r="A195" s="116"/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</row>
    <row r="196" spans="1:26" ht="12" customHeight="1" x14ac:dyDescent="0.2">
      <c r="A196" s="116"/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</row>
    <row r="197" spans="1:26" ht="12" customHeight="1" x14ac:dyDescent="0.2">
      <c r="A197" s="116"/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</row>
    <row r="198" spans="1:26" ht="12" customHeight="1" x14ac:dyDescent="0.2">
      <c r="A198" s="116"/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</row>
    <row r="199" spans="1:26" ht="12" customHeight="1" x14ac:dyDescent="0.2">
      <c r="A199" s="116"/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</row>
    <row r="200" spans="1:26" ht="12" customHeight="1" x14ac:dyDescent="0.2">
      <c r="A200" s="116"/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</row>
    <row r="201" spans="1:26" ht="12" customHeight="1" x14ac:dyDescent="0.2">
      <c r="A201" s="116"/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</row>
    <row r="202" spans="1:26" ht="12" customHeight="1" x14ac:dyDescent="0.2">
      <c r="A202" s="116"/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</row>
    <row r="203" spans="1:26" ht="12" customHeight="1" x14ac:dyDescent="0.2">
      <c r="A203" s="116"/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</row>
    <row r="204" spans="1:26" ht="12" customHeight="1" x14ac:dyDescent="0.2">
      <c r="A204" s="116"/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</row>
    <row r="205" spans="1:26" ht="12" customHeight="1" x14ac:dyDescent="0.2">
      <c r="A205" s="116"/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</row>
    <row r="206" spans="1:26" ht="12" customHeight="1" x14ac:dyDescent="0.2">
      <c r="A206" s="116"/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</row>
    <row r="207" spans="1:26" ht="12" customHeight="1" x14ac:dyDescent="0.2">
      <c r="A207" s="116"/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</row>
    <row r="208" spans="1:26" ht="12" customHeight="1" x14ac:dyDescent="0.2">
      <c r="A208" s="116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</row>
    <row r="209" spans="1:26" ht="12" customHeight="1" x14ac:dyDescent="0.2">
      <c r="A209" s="116"/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</row>
    <row r="210" spans="1:26" ht="12" customHeight="1" x14ac:dyDescent="0.2">
      <c r="A210" s="116"/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</row>
    <row r="211" spans="1:26" ht="12" customHeight="1" x14ac:dyDescent="0.2">
      <c r="A211" s="116"/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</row>
    <row r="212" spans="1:26" ht="12" customHeight="1" x14ac:dyDescent="0.2">
      <c r="A212" s="116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</row>
    <row r="213" spans="1:26" ht="12" customHeight="1" x14ac:dyDescent="0.2">
      <c r="A213" s="116"/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</row>
    <row r="214" spans="1:26" ht="12" customHeight="1" x14ac:dyDescent="0.2">
      <c r="A214" s="116"/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</row>
    <row r="215" spans="1:26" ht="12" customHeight="1" x14ac:dyDescent="0.2">
      <c r="A215" s="116"/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</row>
    <row r="216" spans="1:26" ht="12" customHeight="1" x14ac:dyDescent="0.2">
      <c r="A216" s="116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</row>
    <row r="217" spans="1:26" ht="12" customHeight="1" x14ac:dyDescent="0.2">
      <c r="A217" s="116"/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</row>
    <row r="218" spans="1:26" ht="12" customHeight="1" x14ac:dyDescent="0.2">
      <c r="A218" s="116"/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</row>
    <row r="219" spans="1:26" ht="12" customHeight="1" x14ac:dyDescent="0.2">
      <c r="A219" s="116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</row>
    <row r="220" spans="1:26" ht="12" customHeight="1" x14ac:dyDescent="0.2">
      <c r="A220" s="116"/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</row>
    <row r="221" spans="1:26" ht="12" customHeight="1" x14ac:dyDescent="0.2">
      <c r="A221" s="116"/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</row>
    <row r="222" spans="1:26" ht="12" customHeight="1" x14ac:dyDescent="0.2">
      <c r="A222" s="116"/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</row>
    <row r="223" spans="1:26" ht="12" customHeight="1" x14ac:dyDescent="0.2">
      <c r="A223" s="116"/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</row>
    <row r="224" spans="1:26" ht="12" customHeight="1" x14ac:dyDescent="0.2">
      <c r="A224" s="116"/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</row>
    <row r="225" spans="1:26" ht="12" customHeight="1" x14ac:dyDescent="0.2">
      <c r="A225" s="116"/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</row>
    <row r="226" spans="1:26" ht="12" customHeight="1" x14ac:dyDescent="0.2">
      <c r="A226" s="116"/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</row>
    <row r="227" spans="1:26" ht="12" customHeight="1" x14ac:dyDescent="0.2">
      <c r="A227" s="116"/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</row>
    <row r="228" spans="1:26" ht="12" customHeight="1" x14ac:dyDescent="0.2">
      <c r="A228" s="116"/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</row>
    <row r="229" spans="1:26" ht="12" customHeight="1" x14ac:dyDescent="0.2">
      <c r="A229" s="116"/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</row>
    <row r="230" spans="1:26" ht="12" customHeight="1" x14ac:dyDescent="0.2">
      <c r="A230" s="116"/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</row>
    <row r="231" spans="1:26" ht="12" customHeight="1" x14ac:dyDescent="0.2">
      <c r="A231" s="116"/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</row>
    <row r="232" spans="1:26" ht="12" customHeight="1" x14ac:dyDescent="0.2">
      <c r="A232" s="116"/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</row>
    <row r="233" spans="1:26" ht="12" customHeight="1" x14ac:dyDescent="0.2">
      <c r="A233" s="116"/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</row>
    <row r="234" spans="1:26" ht="12" customHeight="1" x14ac:dyDescent="0.2">
      <c r="A234" s="116"/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</row>
    <row r="235" spans="1:26" ht="12" customHeight="1" x14ac:dyDescent="0.2">
      <c r="A235" s="116"/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</row>
    <row r="236" spans="1:26" ht="12" customHeight="1" x14ac:dyDescent="0.2">
      <c r="A236" s="116"/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</row>
    <row r="237" spans="1:26" ht="12" customHeight="1" x14ac:dyDescent="0.2">
      <c r="A237" s="116"/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</row>
    <row r="238" spans="1:26" ht="12" customHeight="1" x14ac:dyDescent="0.2">
      <c r="A238" s="116"/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</row>
    <row r="239" spans="1:26" ht="12" customHeight="1" x14ac:dyDescent="0.2">
      <c r="A239" s="116"/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</row>
    <row r="240" spans="1:26" ht="12" customHeight="1" x14ac:dyDescent="0.2">
      <c r="A240" s="116"/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</row>
    <row r="241" spans="1:26" ht="12" customHeight="1" x14ac:dyDescent="0.2">
      <c r="A241" s="116"/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</row>
    <row r="242" spans="1:26" ht="12" customHeight="1" x14ac:dyDescent="0.2">
      <c r="A242" s="116"/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</row>
    <row r="243" spans="1:26" ht="12" customHeight="1" x14ac:dyDescent="0.2">
      <c r="A243" s="116"/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</row>
    <row r="244" spans="1:26" ht="12" customHeight="1" x14ac:dyDescent="0.2">
      <c r="A244" s="116"/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</row>
    <row r="245" spans="1:26" ht="12" customHeight="1" x14ac:dyDescent="0.2">
      <c r="A245" s="116"/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</row>
    <row r="246" spans="1:26" ht="12" customHeight="1" x14ac:dyDescent="0.2">
      <c r="A246" s="116"/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</row>
    <row r="247" spans="1:26" ht="12" customHeight="1" x14ac:dyDescent="0.2">
      <c r="A247" s="116"/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</row>
    <row r="248" spans="1:26" ht="12" customHeight="1" x14ac:dyDescent="0.2">
      <c r="A248" s="116"/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</row>
    <row r="249" spans="1:26" ht="12" customHeight="1" x14ac:dyDescent="0.2">
      <c r="A249" s="116"/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</row>
    <row r="250" spans="1:26" ht="12" customHeight="1" x14ac:dyDescent="0.2">
      <c r="A250" s="116"/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</row>
    <row r="251" spans="1:26" ht="12" customHeight="1" x14ac:dyDescent="0.2">
      <c r="A251" s="116"/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</row>
    <row r="252" spans="1:26" ht="12" customHeight="1" x14ac:dyDescent="0.2">
      <c r="A252" s="116"/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</row>
    <row r="253" spans="1:26" ht="12" customHeight="1" x14ac:dyDescent="0.2">
      <c r="A253" s="116"/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</row>
    <row r="254" spans="1:26" ht="12" customHeight="1" x14ac:dyDescent="0.2">
      <c r="A254" s="116"/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</row>
    <row r="255" spans="1:26" ht="12" customHeight="1" x14ac:dyDescent="0.2">
      <c r="A255" s="116"/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</row>
    <row r="256" spans="1:26" ht="12" customHeight="1" x14ac:dyDescent="0.2">
      <c r="A256" s="116"/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</row>
    <row r="257" spans="1:26" ht="12" customHeight="1" x14ac:dyDescent="0.2">
      <c r="A257" s="116"/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</row>
    <row r="258" spans="1:26" ht="12" customHeight="1" x14ac:dyDescent="0.2">
      <c r="A258" s="116"/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</row>
    <row r="259" spans="1:26" ht="12" customHeight="1" x14ac:dyDescent="0.2">
      <c r="A259" s="116"/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</row>
    <row r="260" spans="1:26" ht="12" customHeight="1" x14ac:dyDescent="0.2">
      <c r="A260" s="116"/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</row>
    <row r="261" spans="1:26" ht="12" customHeight="1" x14ac:dyDescent="0.2">
      <c r="A261" s="116"/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</row>
    <row r="262" spans="1:26" ht="12" customHeight="1" x14ac:dyDescent="0.2">
      <c r="A262" s="116"/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</row>
    <row r="263" spans="1:26" ht="12" customHeight="1" x14ac:dyDescent="0.2">
      <c r="A263" s="116"/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</row>
    <row r="264" spans="1:26" ht="12" customHeight="1" x14ac:dyDescent="0.2">
      <c r="A264" s="116"/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</row>
    <row r="265" spans="1:26" ht="12" customHeight="1" x14ac:dyDescent="0.2">
      <c r="A265" s="116"/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</row>
    <row r="266" spans="1:26" ht="12" customHeight="1" x14ac:dyDescent="0.2">
      <c r="A266" s="116"/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</row>
    <row r="267" spans="1:26" ht="12" customHeight="1" x14ac:dyDescent="0.2">
      <c r="A267" s="116"/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</row>
    <row r="268" spans="1:26" ht="12" customHeight="1" x14ac:dyDescent="0.2">
      <c r="A268" s="116"/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</row>
    <row r="269" spans="1:26" ht="12" customHeight="1" x14ac:dyDescent="0.2">
      <c r="A269" s="116"/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</row>
    <row r="270" spans="1:26" ht="12" customHeight="1" x14ac:dyDescent="0.2">
      <c r="A270" s="116"/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</row>
    <row r="271" spans="1:26" ht="12" customHeight="1" x14ac:dyDescent="0.2">
      <c r="A271" s="116"/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</row>
    <row r="272" spans="1:26" ht="12" customHeight="1" x14ac:dyDescent="0.2">
      <c r="A272" s="116"/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</row>
    <row r="273" spans="1:26" ht="12" customHeight="1" x14ac:dyDescent="0.2">
      <c r="A273" s="116"/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</row>
    <row r="274" spans="1:26" ht="12" customHeight="1" x14ac:dyDescent="0.2">
      <c r="A274" s="116"/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</row>
    <row r="275" spans="1:26" ht="12" customHeight="1" x14ac:dyDescent="0.2">
      <c r="A275" s="116"/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</row>
    <row r="276" spans="1:26" ht="12" customHeight="1" x14ac:dyDescent="0.2">
      <c r="A276" s="116"/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</row>
    <row r="277" spans="1:26" ht="12" customHeight="1" x14ac:dyDescent="0.2">
      <c r="A277" s="116"/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</row>
    <row r="278" spans="1:26" ht="12" customHeight="1" x14ac:dyDescent="0.2">
      <c r="A278" s="116"/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</row>
    <row r="279" spans="1:26" ht="12" customHeight="1" x14ac:dyDescent="0.2">
      <c r="A279" s="116"/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</row>
    <row r="280" spans="1:26" ht="12" customHeight="1" x14ac:dyDescent="0.2">
      <c r="A280" s="116"/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</row>
    <row r="281" spans="1:26" ht="12" customHeight="1" x14ac:dyDescent="0.2">
      <c r="A281" s="116"/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</row>
    <row r="282" spans="1:26" ht="12" customHeight="1" x14ac:dyDescent="0.2">
      <c r="A282" s="116"/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</row>
    <row r="283" spans="1:26" ht="12" customHeight="1" x14ac:dyDescent="0.2">
      <c r="A283" s="116"/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</row>
    <row r="284" spans="1:26" ht="12" customHeight="1" x14ac:dyDescent="0.2">
      <c r="A284" s="116"/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</row>
    <row r="285" spans="1:26" ht="12" customHeight="1" x14ac:dyDescent="0.2">
      <c r="A285" s="116"/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</row>
    <row r="286" spans="1:26" ht="12" customHeight="1" x14ac:dyDescent="0.2">
      <c r="A286" s="116"/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</row>
    <row r="287" spans="1:26" ht="12" customHeight="1" x14ac:dyDescent="0.2">
      <c r="A287" s="116"/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</row>
    <row r="288" spans="1:26" ht="12" customHeight="1" x14ac:dyDescent="0.2">
      <c r="A288" s="116"/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</row>
    <row r="289" spans="1:26" ht="12" customHeight="1" x14ac:dyDescent="0.2">
      <c r="A289" s="116"/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</row>
    <row r="290" spans="1:26" ht="12" customHeight="1" x14ac:dyDescent="0.2">
      <c r="A290" s="116"/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</row>
    <row r="291" spans="1:26" ht="12" customHeight="1" x14ac:dyDescent="0.2">
      <c r="A291" s="116"/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</row>
    <row r="292" spans="1:26" ht="12" customHeight="1" x14ac:dyDescent="0.2">
      <c r="A292" s="116"/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</row>
    <row r="293" spans="1:26" ht="12" customHeight="1" x14ac:dyDescent="0.2">
      <c r="A293" s="116"/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</row>
    <row r="294" spans="1:26" ht="12" customHeight="1" x14ac:dyDescent="0.2">
      <c r="A294" s="116"/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</row>
    <row r="295" spans="1:26" ht="12" customHeight="1" x14ac:dyDescent="0.2">
      <c r="A295" s="116"/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</row>
    <row r="296" spans="1:26" ht="12" customHeight="1" x14ac:dyDescent="0.2">
      <c r="A296" s="116"/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</row>
    <row r="297" spans="1:26" ht="12" customHeight="1" x14ac:dyDescent="0.2">
      <c r="A297" s="116"/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</row>
    <row r="298" spans="1:26" ht="12" customHeight="1" x14ac:dyDescent="0.2">
      <c r="A298" s="116"/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</row>
    <row r="299" spans="1:26" ht="12" customHeight="1" x14ac:dyDescent="0.2">
      <c r="A299" s="116"/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</row>
    <row r="300" spans="1:26" ht="12" customHeight="1" x14ac:dyDescent="0.2">
      <c r="A300" s="116"/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</row>
    <row r="301" spans="1:26" ht="12" customHeight="1" x14ac:dyDescent="0.2">
      <c r="A301" s="116"/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</row>
    <row r="302" spans="1:26" ht="12" customHeight="1" x14ac:dyDescent="0.2">
      <c r="A302" s="116"/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</row>
    <row r="303" spans="1:26" ht="12" customHeight="1" x14ac:dyDescent="0.2">
      <c r="A303" s="116"/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</row>
    <row r="304" spans="1:26" ht="12" customHeight="1" x14ac:dyDescent="0.2">
      <c r="A304" s="116"/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</row>
    <row r="305" spans="1:26" ht="12" customHeight="1" x14ac:dyDescent="0.2">
      <c r="A305" s="116"/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</row>
    <row r="306" spans="1:26" ht="12" customHeight="1" x14ac:dyDescent="0.2">
      <c r="A306" s="116"/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</row>
    <row r="307" spans="1:26" ht="12" customHeight="1" x14ac:dyDescent="0.2">
      <c r="A307" s="116"/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</row>
    <row r="308" spans="1:26" ht="12" customHeight="1" x14ac:dyDescent="0.2">
      <c r="A308" s="116"/>
      <c r="B308" s="116"/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</row>
    <row r="309" spans="1:26" ht="12" customHeight="1" x14ac:dyDescent="0.2">
      <c r="A309" s="116"/>
      <c r="B309" s="116"/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</row>
    <row r="310" spans="1:26" ht="12" customHeight="1" x14ac:dyDescent="0.2">
      <c r="A310" s="116"/>
      <c r="B310" s="116"/>
      <c r="C310" s="116"/>
      <c r="D310" s="116"/>
      <c r="E310" s="116"/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</row>
    <row r="311" spans="1:26" ht="12" customHeight="1" x14ac:dyDescent="0.2">
      <c r="A311" s="116"/>
      <c r="B311" s="116"/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</row>
    <row r="312" spans="1:26" ht="12" customHeight="1" x14ac:dyDescent="0.2">
      <c r="A312" s="116"/>
      <c r="B312" s="116"/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</row>
    <row r="313" spans="1:26" ht="12" customHeight="1" x14ac:dyDescent="0.2">
      <c r="A313" s="116"/>
      <c r="B313" s="116"/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</row>
    <row r="314" spans="1:26" ht="12" customHeight="1" x14ac:dyDescent="0.2">
      <c r="A314" s="116"/>
      <c r="B314" s="116"/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</row>
    <row r="315" spans="1:26" ht="12" customHeight="1" x14ac:dyDescent="0.2">
      <c r="A315" s="116"/>
      <c r="B315" s="116"/>
      <c r="C315" s="116"/>
      <c r="D315" s="116"/>
      <c r="E315" s="116"/>
      <c r="F315" s="116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</row>
    <row r="316" spans="1:26" ht="12" customHeight="1" x14ac:dyDescent="0.2">
      <c r="A316" s="116"/>
      <c r="B316" s="116"/>
      <c r="C316" s="116"/>
      <c r="D316" s="116"/>
      <c r="E316" s="116"/>
      <c r="F316" s="116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</row>
    <row r="317" spans="1:26" ht="12" customHeight="1" x14ac:dyDescent="0.2">
      <c r="A317" s="116"/>
      <c r="B317" s="116"/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</row>
    <row r="318" spans="1:26" ht="12" customHeight="1" x14ac:dyDescent="0.2">
      <c r="A318" s="116"/>
      <c r="B318" s="116"/>
      <c r="C318" s="116"/>
      <c r="D318" s="116"/>
      <c r="E318" s="116"/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</row>
    <row r="319" spans="1:26" ht="12" customHeight="1" x14ac:dyDescent="0.2">
      <c r="A319" s="116"/>
      <c r="B319" s="116"/>
      <c r="C319" s="116"/>
      <c r="D319" s="116"/>
      <c r="E319" s="116"/>
      <c r="F319" s="116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</row>
    <row r="320" spans="1:26" ht="12" customHeight="1" x14ac:dyDescent="0.2">
      <c r="A320" s="116"/>
      <c r="B320" s="116"/>
      <c r="C320" s="116"/>
      <c r="D320" s="116"/>
      <c r="E320" s="116"/>
      <c r="F320" s="116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</row>
    <row r="321" spans="1:26" ht="12" customHeight="1" x14ac:dyDescent="0.2">
      <c r="A321" s="116"/>
      <c r="B321" s="116"/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</row>
    <row r="322" spans="1:26" ht="12" customHeight="1" x14ac:dyDescent="0.2">
      <c r="A322" s="116"/>
      <c r="B322" s="116"/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</row>
    <row r="323" spans="1:26" ht="12" customHeight="1" x14ac:dyDescent="0.2">
      <c r="A323" s="116"/>
      <c r="B323" s="116"/>
      <c r="C323" s="116"/>
      <c r="D323" s="116"/>
      <c r="E323" s="116"/>
      <c r="F323" s="116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</row>
    <row r="324" spans="1:26" ht="12" customHeight="1" x14ac:dyDescent="0.2">
      <c r="A324" s="116"/>
      <c r="B324" s="116"/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</row>
    <row r="325" spans="1:26" ht="12" customHeight="1" x14ac:dyDescent="0.2">
      <c r="A325" s="116"/>
      <c r="B325" s="116"/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</row>
    <row r="326" spans="1:26" ht="12" customHeight="1" x14ac:dyDescent="0.2">
      <c r="A326" s="116"/>
      <c r="B326" s="116"/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</row>
    <row r="327" spans="1:26" ht="12" customHeight="1" x14ac:dyDescent="0.2">
      <c r="A327" s="116"/>
      <c r="B327" s="116"/>
      <c r="C327" s="116"/>
      <c r="D327" s="116"/>
      <c r="E327" s="116"/>
      <c r="F327" s="116"/>
      <c r="G327" s="116"/>
      <c r="H327" s="116"/>
      <c r="I327" s="116"/>
      <c r="J327" s="116"/>
      <c r="K327" s="116"/>
      <c r="L327" s="116"/>
      <c r="M327" s="116"/>
      <c r="N327" s="116"/>
      <c r="O327" s="116"/>
      <c r="P327" s="116"/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</row>
    <row r="328" spans="1:26" ht="12" customHeight="1" x14ac:dyDescent="0.2">
      <c r="A328" s="116"/>
      <c r="B328" s="116"/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</row>
    <row r="329" spans="1:26" ht="12" customHeight="1" x14ac:dyDescent="0.2">
      <c r="A329" s="116"/>
      <c r="B329" s="116"/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</row>
    <row r="330" spans="1:26" ht="12" customHeight="1" x14ac:dyDescent="0.2">
      <c r="A330" s="116"/>
      <c r="B330" s="116"/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</row>
    <row r="331" spans="1:26" ht="12" customHeight="1" x14ac:dyDescent="0.2">
      <c r="A331" s="116"/>
      <c r="B331" s="116"/>
      <c r="C331" s="116"/>
      <c r="D331" s="116"/>
      <c r="E331" s="116"/>
      <c r="F331" s="116"/>
      <c r="G331" s="116"/>
      <c r="H331" s="116"/>
      <c r="I331" s="116"/>
      <c r="J331" s="116"/>
      <c r="K331" s="116"/>
      <c r="L331" s="116"/>
      <c r="M331" s="116"/>
      <c r="N331" s="116"/>
      <c r="O331" s="116"/>
      <c r="P331" s="116"/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</row>
    <row r="332" spans="1:26" ht="12" customHeight="1" x14ac:dyDescent="0.2">
      <c r="A332" s="116"/>
      <c r="B332" s="116"/>
      <c r="C332" s="116"/>
      <c r="D332" s="116"/>
      <c r="E332" s="116"/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</row>
    <row r="333" spans="1:26" ht="12" customHeight="1" x14ac:dyDescent="0.2">
      <c r="A333" s="116"/>
      <c r="B333" s="116"/>
      <c r="C333" s="116"/>
      <c r="D333" s="116"/>
      <c r="E333" s="116"/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</row>
    <row r="334" spans="1:26" ht="12" customHeight="1" x14ac:dyDescent="0.2">
      <c r="A334" s="116"/>
      <c r="B334" s="116"/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</row>
    <row r="335" spans="1:26" ht="12" customHeight="1" x14ac:dyDescent="0.2">
      <c r="A335" s="116"/>
      <c r="B335" s="116"/>
      <c r="C335" s="116"/>
      <c r="D335" s="116"/>
      <c r="E335" s="116"/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</row>
    <row r="336" spans="1:26" ht="12" customHeight="1" x14ac:dyDescent="0.2">
      <c r="A336" s="116"/>
      <c r="B336" s="116"/>
      <c r="C336" s="116"/>
      <c r="D336" s="116"/>
      <c r="E336" s="116"/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</row>
    <row r="337" spans="1:26" ht="12" customHeight="1" x14ac:dyDescent="0.2">
      <c r="A337" s="116"/>
      <c r="B337" s="116"/>
      <c r="C337" s="116"/>
      <c r="D337" s="116"/>
      <c r="E337" s="116"/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</row>
    <row r="338" spans="1:26" ht="12" customHeight="1" x14ac:dyDescent="0.2">
      <c r="A338" s="116"/>
      <c r="B338" s="116"/>
      <c r="C338" s="116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</row>
    <row r="339" spans="1:26" ht="12" customHeight="1" x14ac:dyDescent="0.2">
      <c r="A339" s="116"/>
      <c r="B339" s="116"/>
      <c r="C339" s="116"/>
      <c r="D339" s="116"/>
      <c r="E339" s="116"/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</row>
    <row r="340" spans="1:26" ht="12" customHeight="1" x14ac:dyDescent="0.2">
      <c r="A340" s="116"/>
      <c r="B340" s="116"/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</row>
    <row r="341" spans="1:26" ht="12" customHeight="1" x14ac:dyDescent="0.2">
      <c r="A341" s="116"/>
      <c r="B341" s="116"/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</row>
    <row r="342" spans="1:26" ht="12" customHeight="1" x14ac:dyDescent="0.2">
      <c r="A342" s="116"/>
      <c r="B342" s="116"/>
      <c r="C342" s="116"/>
      <c r="D342" s="116"/>
      <c r="E342" s="116"/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</row>
    <row r="343" spans="1:26" ht="12" customHeight="1" x14ac:dyDescent="0.2">
      <c r="A343" s="116"/>
      <c r="B343" s="116"/>
      <c r="C343" s="116"/>
      <c r="D343" s="116"/>
      <c r="E343" s="116"/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</row>
    <row r="344" spans="1:26" ht="12" customHeight="1" x14ac:dyDescent="0.2">
      <c r="A344" s="116"/>
      <c r="B344" s="116"/>
      <c r="C344" s="116"/>
      <c r="D344" s="116"/>
      <c r="E344" s="116"/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</row>
    <row r="345" spans="1:26" ht="12" customHeight="1" x14ac:dyDescent="0.2">
      <c r="A345" s="116"/>
      <c r="B345" s="116"/>
      <c r="C345" s="116"/>
      <c r="D345" s="116"/>
      <c r="E345" s="116"/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</row>
    <row r="346" spans="1:26" ht="12" customHeight="1" x14ac:dyDescent="0.2">
      <c r="A346" s="116"/>
      <c r="B346" s="116"/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</row>
    <row r="347" spans="1:26" ht="12" customHeight="1" x14ac:dyDescent="0.2">
      <c r="A347" s="116"/>
      <c r="B347" s="116"/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</row>
    <row r="348" spans="1:26" ht="12" customHeight="1" x14ac:dyDescent="0.2">
      <c r="A348" s="116"/>
      <c r="B348" s="116"/>
      <c r="C348" s="116"/>
      <c r="D348" s="116"/>
      <c r="E348" s="116"/>
      <c r="F348" s="116"/>
      <c r="G348" s="116"/>
      <c r="H348" s="116"/>
      <c r="I348" s="116"/>
      <c r="J348" s="116"/>
      <c r="K348" s="116"/>
      <c r="L348" s="116"/>
      <c r="M348" s="116"/>
      <c r="N348" s="116"/>
      <c r="O348" s="116"/>
      <c r="P348" s="116"/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</row>
    <row r="349" spans="1:26" ht="12" customHeight="1" x14ac:dyDescent="0.2">
      <c r="A349" s="116"/>
      <c r="B349" s="116"/>
      <c r="C349" s="116"/>
      <c r="D349" s="116"/>
      <c r="E349" s="116"/>
      <c r="F349" s="116"/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</row>
    <row r="350" spans="1:26" ht="12" customHeight="1" x14ac:dyDescent="0.2">
      <c r="A350" s="116"/>
      <c r="B350" s="116"/>
      <c r="C350" s="116"/>
      <c r="D350" s="116"/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</row>
    <row r="351" spans="1:26" ht="12" customHeight="1" x14ac:dyDescent="0.2">
      <c r="A351" s="116"/>
      <c r="B351" s="116"/>
      <c r="C351" s="116"/>
      <c r="D351" s="116"/>
      <c r="E351" s="116"/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</row>
    <row r="352" spans="1:26" ht="12" customHeight="1" x14ac:dyDescent="0.2">
      <c r="A352" s="116"/>
      <c r="B352" s="116"/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</row>
    <row r="353" spans="1:26" ht="12" customHeight="1" x14ac:dyDescent="0.2">
      <c r="A353" s="116"/>
      <c r="B353" s="116"/>
      <c r="C353" s="116"/>
      <c r="D353" s="116"/>
      <c r="E353" s="116"/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</row>
    <row r="354" spans="1:26" ht="12" customHeight="1" x14ac:dyDescent="0.2">
      <c r="A354" s="116"/>
      <c r="B354" s="116"/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</row>
    <row r="355" spans="1:26" ht="12" customHeight="1" x14ac:dyDescent="0.2">
      <c r="A355" s="116"/>
      <c r="B355" s="116"/>
      <c r="C355" s="116"/>
      <c r="D355" s="116"/>
      <c r="E355" s="116"/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</row>
    <row r="356" spans="1:26" ht="12" customHeight="1" x14ac:dyDescent="0.2">
      <c r="A356" s="116"/>
      <c r="B356" s="116"/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</row>
    <row r="357" spans="1:26" ht="12" customHeight="1" x14ac:dyDescent="0.2">
      <c r="A357" s="116"/>
      <c r="B357" s="116"/>
      <c r="C357" s="116"/>
      <c r="D357" s="116"/>
      <c r="E357" s="116"/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</row>
    <row r="358" spans="1:26" ht="12" customHeight="1" x14ac:dyDescent="0.2">
      <c r="A358" s="116"/>
      <c r="B358" s="116"/>
      <c r="C358" s="116"/>
      <c r="D358" s="116"/>
      <c r="E358" s="116"/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</row>
    <row r="359" spans="1:26" ht="12" customHeight="1" x14ac:dyDescent="0.2">
      <c r="A359" s="116"/>
      <c r="B359" s="116"/>
      <c r="C359" s="116"/>
      <c r="D359" s="116"/>
      <c r="E359" s="116"/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</row>
    <row r="360" spans="1:26" ht="12" customHeight="1" x14ac:dyDescent="0.2">
      <c r="A360" s="116"/>
      <c r="B360" s="116"/>
      <c r="C360" s="116"/>
      <c r="D360" s="116"/>
      <c r="E360" s="116"/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</row>
    <row r="361" spans="1:26" ht="12" customHeight="1" x14ac:dyDescent="0.2">
      <c r="A361" s="116"/>
      <c r="B361" s="116"/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</row>
    <row r="362" spans="1:26" ht="12" customHeight="1" x14ac:dyDescent="0.2">
      <c r="A362" s="116"/>
      <c r="B362" s="116"/>
      <c r="C362" s="116"/>
      <c r="D362" s="116"/>
      <c r="E362" s="116"/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</row>
    <row r="363" spans="1:26" ht="12" customHeight="1" x14ac:dyDescent="0.2">
      <c r="A363" s="116"/>
      <c r="B363" s="116"/>
      <c r="C363" s="116"/>
      <c r="D363" s="116"/>
      <c r="E363" s="116"/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</row>
    <row r="364" spans="1:26" ht="12" customHeight="1" x14ac:dyDescent="0.2">
      <c r="A364" s="116"/>
      <c r="B364" s="116"/>
      <c r="C364" s="116"/>
      <c r="D364" s="116"/>
      <c r="E364" s="116"/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</row>
    <row r="365" spans="1:26" ht="12" customHeight="1" x14ac:dyDescent="0.2">
      <c r="A365" s="116"/>
      <c r="B365" s="116"/>
      <c r="C365" s="116"/>
      <c r="D365" s="116"/>
      <c r="E365" s="116"/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</row>
    <row r="366" spans="1:26" ht="12" customHeight="1" x14ac:dyDescent="0.2">
      <c r="A366" s="116"/>
      <c r="B366" s="116"/>
      <c r="C366" s="116"/>
      <c r="D366" s="116"/>
      <c r="E366" s="116"/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</row>
    <row r="367" spans="1:26" ht="12" customHeight="1" x14ac:dyDescent="0.2">
      <c r="A367" s="116"/>
      <c r="B367" s="116"/>
      <c r="C367" s="116"/>
      <c r="D367" s="116"/>
      <c r="E367" s="116"/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</row>
    <row r="368" spans="1:26" ht="12" customHeight="1" x14ac:dyDescent="0.2">
      <c r="A368" s="116"/>
      <c r="B368" s="116"/>
      <c r="C368" s="116"/>
      <c r="D368" s="116"/>
      <c r="E368" s="116"/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</row>
    <row r="369" spans="1:26" ht="12" customHeight="1" x14ac:dyDescent="0.2">
      <c r="A369" s="116"/>
      <c r="B369" s="116"/>
      <c r="C369" s="116"/>
      <c r="D369" s="116"/>
      <c r="E369" s="116"/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</row>
    <row r="370" spans="1:26" ht="12" customHeight="1" x14ac:dyDescent="0.2">
      <c r="A370" s="116"/>
      <c r="B370" s="116"/>
      <c r="C370" s="116"/>
      <c r="D370" s="116"/>
      <c r="E370" s="116"/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</row>
    <row r="371" spans="1:26" ht="12" customHeight="1" x14ac:dyDescent="0.2">
      <c r="A371" s="116"/>
      <c r="B371" s="116"/>
      <c r="C371" s="116"/>
      <c r="D371" s="116"/>
      <c r="E371" s="116"/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</row>
    <row r="372" spans="1:26" ht="12" customHeight="1" x14ac:dyDescent="0.2">
      <c r="A372" s="116"/>
      <c r="B372" s="116"/>
      <c r="C372" s="116"/>
      <c r="D372" s="116"/>
      <c r="E372" s="116"/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</row>
    <row r="373" spans="1:26" ht="12" customHeight="1" x14ac:dyDescent="0.2">
      <c r="A373" s="116"/>
      <c r="B373" s="116"/>
      <c r="C373" s="116"/>
      <c r="D373" s="116"/>
      <c r="E373" s="116"/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</row>
    <row r="374" spans="1:26" ht="12" customHeight="1" x14ac:dyDescent="0.2">
      <c r="A374" s="116"/>
      <c r="B374" s="116"/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</row>
    <row r="375" spans="1:26" ht="12" customHeight="1" x14ac:dyDescent="0.2">
      <c r="A375" s="116"/>
      <c r="B375" s="116"/>
      <c r="C375" s="116"/>
      <c r="D375" s="116"/>
      <c r="E375" s="116"/>
      <c r="F375" s="116"/>
      <c r="G375" s="116"/>
      <c r="H375" s="116"/>
      <c r="I375" s="116"/>
      <c r="J375" s="116"/>
      <c r="K375" s="116"/>
      <c r="L375" s="116"/>
      <c r="M375" s="116"/>
      <c r="N375" s="116"/>
      <c r="O375" s="116"/>
      <c r="P375" s="116"/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</row>
    <row r="376" spans="1:26" ht="12" customHeight="1" x14ac:dyDescent="0.2">
      <c r="A376" s="116"/>
      <c r="B376" s="116"/>
      <c r="C376" s="116"/>
      <c r="D376" s="116"/>
      <c r="E376" s="116"/>
      <c r="F376" s="116"/>
      <c r="G376" s="116"/>
      <c r="H376" s="116"/>
      <c r="I376" s="116"/>
      <c r="J376" s="116"/>
      <c r="K376" s="116"/>
      <c r="L376" s="116"/>
      <c r="M376" s="116"/>
      <c r="N376" s="116"/>
      <c r="O376" s="116"/>
      <c r="P376" s="116"/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</row>
    <row r="377" spans="1:26" ht="12" customHeight="1" x14ac:dyDescent="0.2">
      <c r="A377" s="116"/>
      <c r="B377" s="116"/>
      <c r="C377" s="116"/>
      <c r="D377" s="116"/>
      <c r="E377" s="116"/>
      <c r="F377" s="116"/>
      <c r="G377" s="116"/>
      <c r="H377" s="116"/>
      <c r="I377" s="116"/>
      <c r="J377" s="116"/>
      <c r="K377" s="116"/>
      <c r="L377" s="116"/>
      <c r="M377" s="116"/>
      <c r="N377" s="116"/>
      <c r="O377" s="116"/>
      <c r="P377" s="116"/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</row>
    <row r="378" spans="1:26" ht="12" customHeight="1" x14ac:dyDescent="0.2">
      <c r="A378" s="116"/>
      <c r="B378" s="116"/>
      <c r="C378" s="116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</row>
    <row r="379" spans="1:26" ht="12" customHeight="1" x14ac:dyDescent="0.2">
      <c r="A379" s="116"/>
      <c r="B379" s="116"/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</row>
    <row r="380" spans="1:26" ht="12" customHeight="1" x14ac:dyDescent="0.2">
      <c r="A380" s="116"/>
      <c r="B380" s="116"/>
      <c r="C380" s="116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</row>
    <row r="381" spans="1:26" ht="12" customHeight="1" x14ac:dyDescent="0.2">
      <c r="A381" s="116"/>
      <c r="B381" s="116"/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</row>
    <row r="382" spans="1:26" ht="12" customHeight="1" x14ac:dyDescent="0.2">
      <c r="A382" s="116"/>
      <c r="B382" s="116"/>
      <c r="C382" s="116"/>
      <c r="D382" s="116"/>
      <c r="E382" s="116"/>
      <c r="F382" s="116"/>
      <c r="G382" s="116"/>
      <c r="H382" s="116"/>
      <c r="I382" s="116"/>
      <c r="J382" s="116"/>
      <c r="K382" s="116"/>
      <c r="L382" s="116"/>
      <c r="M382" s="116"/>
      <c r="N382" s="116"/>
      <c r="O382" s="116"/>
      <c r="P382" s="116"/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</row>
    <row r="383" spans="1:26" ht="12" customHeight="1" x14ac:dyDescent="0.2">
      <c r="A383" s="116"/>
      <c r="B383" s="116"/>
      <c r="C383" s="116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</row>
    <row r="384" spans="1:26" ht="12" customHeight="1" x14ac:dyDescent="0.2">
      <c r="A384" s="116"/>
      <c r="B384" s="116"/>
      <c r="C384" s="116"/>
      <c r="D384" s="116"/>
      <c r="E384" s="116"/>
      <c r="F384" s="116"/>
      <c r="G384" s="116"/>
      <c r="H384" s="116"/>
      <c r="I384" s="116"/>
      <c r="J384" s="116"/>
      <c r="K384" s="116"/>
      <c r="L384" s="116"/>
      <c r="M384" s="116"/>
      <c r="N384" s="116"/>
      <c r="O384" s="116"/>
      <c r="P384" s="116"/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</row>
    <row r="385" spans="1:26" ht="12" customHeight="1" x14ac:dyDescent="0.2">
      <c r="A385" s="116"/>
      <c r="B385" s="116"/>
      <c r="C385" s="116"/>
      <c r="D385" s="116"/>
      <c r="E385" s="116"/>
      <c r="F385" s="116"/>
      <c r="G385" s="116"/>
      <c r="H385" s="116"/>
      <c r="I385" s="116"/>
      <c r="J385" s="116"/>
      <c r="K385" s="116"/>
      <c r="L385" s="116"/>
      <c r="M385" s="116"/>
      <c r="N385" s="116"/>
      <c r="O385" s="116"/>
      <c r="P385" s="116"/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</row>
    <row r="386" spans="1:26" ht="12" customHeight="1" x14ac:dyDescent="0.2">
      <c r="A386" s="116"/>
      <c r="B386" s="116"/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</row>
    <row r="387" spans="1:26" ht="12" customHeight="1" x14ac:dyDescent="0.2">
      <c r="A387" s="116"/>
      <c r="B387" s="116"/>
      <c r="C387" s="116"/>
      <c r="D387" s="116"/>
      <c r="E387" s="116"/>
      <c r="F387" s="116"/>
      <c r="G387" s="116"/>
      <c r="H387" s="116"/>
      <c r="I387" s="116"/>
      <c r="J387" s="116"/>
      <c r="K387" s="116"/>
      <c r="L387" s="116"/>
      <c r="M387" s="116"/>
      <c r="N387" s="116"/>
      <c r="O387" s="116"/>
      <c r="P387" s="116"/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</row>
    <row r="388" spans="1:26" ht="12" customHeight="1" x14ac:dyDescent="0.2">
      <c r="A388" s="116"/>
      <c r="B388" s="116"/>
      <c r="C388" s="116"/>
      <c r="D388" s="116"/>
      <c r="E388" s="116"/>
      <c r="F388" s="116"/>
      <c r="G388" s="116"/>
      <c r="H388" s="116"/>
      <c r="I388" s="116"/>
      <c r="J388" s="116"/>
      <c r="K388" s="116"/>
      <c r="L388" s="116"/>
      <c r="M388" s="116"/>
      <c r="N388" s="116"/>
      <c r="O388" s="116"/>
      <c r="P388" s="116"/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</row>
    <row r="389" spans="1:26" ht="12" customHeight="1" x14ac:dyDescent="0.2">
      <c r="A389" s="116"/>
      <c r="B389" s="116"/>
      <c r="C389" s="116"/>
      <c r="D389" s="116"/>
      <c r="E389" s="116"/>
      <c r="F389" s="116"/>
      <c r="G389" s="116"/>
      <c r="H389" s="116"/>
      <c r="I389" s="116"/>
      <c r="J389" s="116"/>
      <c r="K389" s="116"/>
      <c r="L389" s="116"/>
      <c r="M389" s="116"/>
      <c r="N389" s="116"/>
      <c r="O389" s="116"/>
      <c r="P389" s="116"/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</row>
    <row r="390" spans="1:26" ht="12" customHeight="1" x14ac:dyDescent="0.2">
      <c r="A390" s="116"/>
      <c r="B390" s="116"/>
      <c r="C390" s="116"/>
      <c r="D390" s="116"/>
      <c r="E390" s="116"/>
      <c r="F390" s="116"/>
      <c r="G390" s="116"/>
      <c r="H390" s="116"/>
      <c r="I390" s="116"/>
      <c r="J390" s="116"/>
      <c r="K390" s="116"/>
      <c r="L390" s="116"/>
      <c r="M390" s="116"/>
      <c r="N390" s="116"/>
      <c r="O390" s="116"/>
      <c r="P390" s="116"/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</row>
    <row r="391" spans="1:26" ht="12" customHeight="1" x14ac:dyDescent="0.2">
      <c r="A391" s="116"/>
      <c r="B391" s="116"/>
      <c r="C391" s="116"/>
      <c r="D391" s="116"/>
      <c r="E391" s="116"/>
      <c r="F391" s="116"/>
      <c r="G391" s="116"/>
      <c r="H391" s="116"/>
      <c r="I391" s="116"/>
      <c r="J391" s="116"/>
      <c r="K391" s="116"/>
      <c r="L391" s="116"/>
      <c r="M391" s="116"/>
      <c r="N391" s="116"/>
      <c r="O391" s="116"/>
      <c r="P391" s="116"/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</row>
    <row r="392" spans="1:26" ht="12" customHeight="1" x14ac:dyDescent="0.2">
      <c r="A392" s="116"/>
      <c r="B392" s="116"/>
      <c r="C392" s="116"/>
      <c r="D392" s="116"/>
      <c r="E392" s="116"/>
      <c r="F392" s="116"/>
      <c r="G392" s="116"/>
      <c r="H392" s="116"/>
      <c r="I392" s="116"/>
      <c r="J392" s="116"/>
      <c r="K392" s="116"/>
      <c r="L392" s="116"/>
      <c r="M392" s="116"/>
      <c r="N392" s="116"/>
      <c r="O392" s="116"/>
      <c r="P392" s="116"/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</row>
    <row r="393" spans="1:26" ht="12" customHeight="1" x14ac:dyDescent="0.2">
      <c r="A393" s="116"/>
      <c r="B393" s="116"/>
      <c r="C393" s="116"/>
      <c r="D393" s="116"/>
      <c r="E393" s="116"/>
      <c r="F393" s="116"/>
      <c r="G393" s="116"/>
      <c r="H393" s="116"/>
      <c r="I393" s="116"/>
      <c r="J393" s="116"/>
      <c r="K393" s="116"/>
      <c r="L393" s="116"/>
      <c r="M393" s="116"/>
      <c r="N393" s="116"/>
      <c r="O393" s="116"/>
      <c r="P393" s="116"/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</row>
    <row r="394" spans="1:26" ht="12" customHeight="1" x14ac:dyDescent="0.2">
      <c r="A394" s="116"/>
      <c r="B394" s="116"/>
      <c r="C394" s="116"/>
      <c r="D394" s="116"/>
      <c r="E394" s="116"/>
      <c r="F394" s="116"/>
      <c r="G394" s="116"/>
      <c r="H394" s="116"/>
      <c r="I394" s="116"/>
      <c r="J394" s="116"/>
      <c r="K394" s="116"/>
      <c r="L394" s="116"/>
      <c r="M394" s="116"/>
      <c r="N394" s="116"/>
      <c r="O394" s="116"/>
      <c r="P394" s="116"/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</row>
    <row r="395" spans="1:26" ht="12" customHeight="1" x14ac:dyDescent="0.2">
      <c r="A395" s="116"/>
      <c r="B395" s="116"/>
      <c r="C395" s="116"/>
      <c r="D395" s="116"/>
      <c r="E395" s="116"/>
      <c r="F395" s="116"/>
      <c r="G395" s="116"/>
      <c r="H395" s="116"/>
      <c r="I395" s="116"/>
      <c r="J395" s="116"/>
      <c r="K395" s="116"/>
      <c r="L395" s="116"/>
      <c r="M395" s="116"/>
      <c r="N395" s="116"/>
      <c r="O395" s="116"/>
      <c r="P395" s="116"/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</row>
    <row r="396" spans="1:26" ht="12" customHeight="1" x14ac:dyDescent="0.2">
      <c r="A396" s="116"/>
      <c r="B396" s="116"/>
      <c r="C396" s="116"/>
      <c r="D396" s="116"/>
      <c r="E396" s="116"/>
      <c r="F396" s="116"/>
      <c r="G396" s="116"/>
      <c r="H396" s="116"/>
      <c r="I396" s="116"/>
      <c r="J396" s="116"/>
      <c r="K396" s="116"/>
      <c r="L396" s="116"/>
      <c r="M396" s="116"/>
      <c r="N396" s="116"/>
      <c r="O396" s="116"/>
      <c r="P396" s="116"/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</row>
    <row r="397" spans="1:26" ht="12" customHeight="1" x14ac:dyDescent="0.2">
      <c r="A397" s="116"/>
      <c r="B397" s="116"/>
      <c r="C397" s="116"/>
      <c r="D397" s="116"/>
      <c r="E397" s="116"/>
      <c r="F397" s="116"/>
      <c r="G397" s="116"/>
      <c r="H397" s="116"/>
      <c r="I397" s="116"/>
      <c r="J397" s="116"/>
      <c r="K397" s="116"/>
      <c r="L397" s="116"/>
      <c r="M397" s="116"/>
      <c r="N397" s="116"/>
      <c r="O397" s="116"/>
      <c r="P397" s="116"/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</row>
    <row r="398" spans="1:26" ht="12" customHeight="1" x14ac:dyDescent="0.2">
      <c r="A398" s="116"/>
      <c r="B398" s="116"/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</row>
    <row r="399" spans="1:26" ht="12" customHeight="1" x14ac:dyDescent="0.2">
      <c r="A399" s="116"/>
      <c r="B399" s="116"/>
      <c r="C399" s="116"/>
      <c r="D399" s="116"/>
      <c r="E399" s="116"/>
      <c r="F399" s="116"/>
      <c r="G399" s="116"/>
      <c r="H399" s="116"/>
      <c r="I399" s="116"/>
      <c r="J399" s="116"/>
      <c r="K399" s="116"/>
      <c r="L399" s="116"/>
      <c r="M399" s="116"/>
      <c r="N399" s="116"/>
      <c r="O399" s="116"/>
      <c r="P399" s="116"/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</row>
    <row r="400" spans="1:26" ht="12" customHeight="1" x14ac:dyDescent="0.2">
      <c r="A400" s="116"/>
      <c r="B400" s="116"/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</row>
    <row r="401" spans="1:26" ht="12" customHeight="1" x14ac:dyDescent="0.2">
      <c r="A401" s="116"/>
      <c r="B401" s="116"/>
      <c r="C401" s="116"/>
      <c r="D401" s="116"/>
      <c r="E401" s="116"/>
      <c r="F401" s="116"/>
      <c r="G401" s="116"/>
      <c r="H401" s="116"/>
      <c r="I401" s="116"/>
      <c r="J401" s="116"/>
      <c r="K401" s="116"/>
      <c r="L401" s="116"/>
      <c r="M401" s="116"/>
      <c r="N401" s="116"/>
      <c r="O401" s="116"/>
      <c r="P401" s="116"/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</row>
    <row r="402" spans="1:26" ht="12" customHeight="1" x14ac:dyDescent="0.2">
      <c r="A402" s="116"/>
      <c r="B402" s="116"/>
      <c r="C402" s="116"/>
      <c r="D402" s="116"/>
      <c r="E402" s="116"/>
      <c r="F402" s="116"/>
      <c r="G402" s="116"/>
      <c r="H402" s="116"/>
      <c r="I402" s="116"/>
      <c r="J402" s="116"/>
      <c r="K402" s="116"/>
      <c r="L402" s="116"/>
      <c r="M402" s="116"/>
      <c r="N402" s="116"/>
      <c r="O402" s="116"/>
      <c r="P402" s="116"/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</row>
    <row r="403" spans="1:26" ht="12" customHeight="1" x14ac:dyDescent="0.2">
      <c r="A403" s="116"/>
      <c r="B403" s="116"/>
      <c r="C403" s="116"/>
      <c r="D403" s="116"/>
      <c r="E403" s="116"/>
      <c r="F403" s="116"/>
      <c r="G403" s="116"/>
      <c r="H403" s="116"/>
      <c r="I403" s="116"/>
      <c r="J403" s="116"/>
      <c r="K403" s="116"/>
      <c r="L403" s="116"/>
      <c r="M403" s="116"/>
      <c r="N403" s="116"/>
      <c r="O403" s="116"/>
      <c r="P403" s="116"/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</row>
    <row r="404" spans="1:26" ht="12" customHeight="1" x14ac:dyDescent="0.2">
      <c r="A404" s="116"/>
      <c r="B404" s="116"/>
      <c r="C404" s="116"/>
      <c r="D404" s="116"/>
      <c r="E404" s="116"/>
      <c r="F404" s="116"/>
      <c r="G404" s="116"/>
      <c r="H404" s="116"/>
      <c r="I404" s="116"/>
      <c r="J404" s="116"/>
      <c r="K404" s="116"/>
      <c r="L404" s="116"/>
      <c r="M404" s="116"/>
      <c r="N404" s="116"/>
      <c r="O404" s="116"/>
      <c r="P404" s="116"/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</row>
    <row r="405" spans="1:26" ht="12" customHeight="1" x14ac:dyDescent="0.2">
      <c r="A405" s="116"/>
      <c r="B405" s="116"/>
      <c r="C405" s="116"/>
      <c r="D405" s="116"/>
      <c r="E405" s="116"/>
      <c r="F405" s="116"/>
      <c r="G405" s="116"/>
      <c r="H405" s="116"/>
      <c r="I405" s="116"/>
      <c r="J405" s="116"/>
      <c r="K405" s="116"/>
      <c r="L405" s="116"/>
      <c r="M405" s="116"/>
      <c r="N405" s="116"/>
      <c r="O405" s="116"/>
      <c r="P405" s="116"/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</row>
    <row r="406" spans="1:26" ht="12" customHeight="1" x14ac:dyDescent="0.2">
      <c r="A406" s="116"/>
      <c r="B406" s="116"/>
      <c r="C406" s="116"/>
      <c r="D406" s="116"/>
      <c r="E406" s="116"/>
      <c r="F406" s="116"/>
      <c r="G406" s="116"/>
      <c r="H406" s="116"/>
      <c r="I406" s="116"/>
      <c r="J406" s="116"/>
      <c r="K406" s="116"/>
      <c r="L406" s="116"/>
      <c r="M406" s="116"/>
      <c r="N406" s="116"/>
      <c r="O406" s="116"/>
      <c r="P406" s="116"/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</row>
    <row r="407" spans="1:26" ht="12" customHeight="1" x14ac:dyDescent="0.2">
      <c r="A407" s="116"/>
      <c r="B407" s="116"/>
      <c r="C407" s="116"/>
      <c r="D407" s="116"/>
      <c r="E407" s="116"/>
      <c r="F407" s="116"/>
      <c r="G407" s="116"/>
      <c r="H407" s="116"/>
      <c r="I407" s="116"/>
      <c r="J407" s="116"/>
      <c r="K407" s="116"/>
      <c r="L407" s="116"/>
      <c r="M407" s="116"/>
      <c r="N407" s="116"/>
      <c r="O407" s="116"/>
      <c r="P407" s="116"/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</row>
    <row r="408" spans="1:26" ht="12" customHeight="1" x14ac:dyDescent="0.2">
      <c r="A408" s="116"/>
      <c r="B408" s="116"/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</row>
    <row r="409" spans="1:26" ht="12" customHeight="1" x14ac:dyDescent="0.2">
      <c r="A409" s="116"/>
      <c r="B409" s="116"/>
      <c r="C409" s="116"/>
      <c r="D409" s="116"/>
      <c r="E409" s="116"/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</row>
    <row r="410" spans="1:26" ht="12" customHeight="1" x14ac:dyDescent="0.2">
      <c r="A410" s="116"/>
      <c r="B410" s="116"/>
      <c r="C410" s="116"/>
      <c r="D410" s="116"/>
      <c r="E410" s="116"/>
      <c r="F410" s="116"/>
      <c r="G410" s="116"/>
      <c r="H410" s="116"/>
      <c r="I410" s="116"/>
      <c r="J410" s="116"/>
      <c r="K410" s="116"/>
      <c r="L410" s="116"/>
      <c r="M410" s="116"/>
      <c r="N410" s="116"/>
      <c r="O410" s="116"/>
      <c r="P410" s="116"/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</row>
    <row r="411" spans="1:26" ht="12" customHeight="1" x14ac:dyDescent="0.2">
      <c r="A411" s="116"/>
      <c r="B411" s="116"/>
      <c r="C411" s="116"/>
      <c r="D411" s="116"/>
      <c r="E411" s="116"/>
      <c r="F411" s="116"/>
      <c r="G411" s="116"/>
      <c r="H411" s="116"/>
      <c r="I411" s="116"/>
      <c r="J411" s="116"/>
      <c r="K411" s="116"/>
      <c r="L411" s="116"/>
      <c r="M411" s="116"/>
      <c r="N411" s="116"/>
      <c r="O411" s="116"/>
      <c r="P411" s="116"/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</row>
    <row r="412" spans="1:26" ht="12" customHeight="1" x14ac:dyDescent="0.2">
      <c r="A412" s="116"/>
      <c r="B412" s="116"/>
      <c r="C412" s="116"/>
      <c r="D412" s="116"/>
      <c r="E412" s="116"/>
      <c r="F412" s="116"/>
      <c r="G412" s="116"/>
      <c r="H412" s="116"/>
      <c r="I412" s="116"/>
      <c r="J412" s="116"/>
      <c r="K412" s="116"/>
      <c r="L412" s="116"/>
      <c r="M412" s="116"/>
      <c r="N412" s="116"/>
      <c r="O412" s="116"/>
      <c r="P412" s="116"/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</row>
    <row r="413" spans="1:26" ht="12" customHeight="1" x14ac:dyDescent="0.2">
      <c r="A413" s="116"/>
      <c r="B413" s="116"/>
      <c r="C413" s="116"/>
      <c r="D413" s="116"/>
      <c r="E413" s="116"/>
      <c r="F413" s="116"/>
      <c r="G413" s="116"/>
      <c r="H413" s="116"/>
      <c r="I413" s="116"/>
      <c r="J413" s="116"/>
      <c r="K413" s="116"/>
      <c r="L413" s="116"/>
      <c r="M413" s="116"/>
      <c r="N413" s="116"/>
      <c r="O413" s="116"/>
      <c r="P413" s="116"/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</row>
    <row r="414" spans="1:26" ht="12" customHeight="1" x14ac:dyDescent="0.2">
      <c r="A414" s="116"/>
      <c r="B414" s="116"/>
      <c r="C414" s="116"/>
      <c r="D414" s="116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O414" s="116"/>
      <c r="P414" s="116"/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</row>
    <row r="415" spans="1:26" ht="12" customHeight="1" x14ac:dyDescent="0.2">
      <c r="A415" s="116"/>
      <c r="B415" s="116"/>
      <c r="C415" s="116"/>
      <c r="D415" s="116"/>
      <c r="E415" s="116"/>
      <c r="F415" s="116"/>
      <c r="G415" s="116"/>
      <c r="H415" s="116"/>
      <c r="I415" s="116"/>
      <c r="J415" s="116"/>
      <c r="K415" s="116"/>
      <c r="L415" s="116"/>
      <c r="M415" s="116"/>
      <c r="N415" s="116"/>
      <c r="O415" s="116"/>
      <c r="P415" s="116"/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</row>
    <row r="416" spans="1:26" ht="12" customHeight="1" x14ac:dyDescent="0.2">
      <c r="A416" s="116"/>
      <c r="B416" s="116"/>
      <c r="C416" s="116"/>
      <c r="D416" s="116"/>
      <c r="E416" s="116"/>
      <c r="F416" s="116"/>
      <c r="G416" s="116"/>
      <c r="H416" s="116"/>
      <c r="I416" s="116"/>
      <c r="J416" s="116"/>
      <c r="K416" s="116"/>
      <c r="L416" s="116"/>
      <c r="M416" s="116"/>
      <c r="N416" s="116"/>
      <c r="O416" s="116"/>
      <c r="P416" s="116"/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</row>
    <row r="417" spans="1:26" ht="12" customHeight="1" x14ac:dyDescent="0.2">
      <c r="A417" s="116"/>
      <c r="B417" s="116"/>
      <c r="C417" s="116"/>
      <c r="D417" s="116"/>
      <c r="E417" s="116"/>
      <c r="F417" s="116"/>
      <c r="G417" s="116"/>
      <c r="H417" s="116"/>
      <c r="I417" s="116"/>
      <c r="J417" s="116"/>
      <c r="K417" s="116"/>
      <c r="L417" s="116"/>
      <c r="M417" s="116"/>
      <c r="N417" s="116"/>
      <c r="O417" s="116"/>
      <c r="P417" s="116"/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</row>
    <row r="418" spans="1:26" ht="12" customHeight="1" x14ac:dyDescent="0.2">
      <c r="A418" s="116"/>
      <c r="B418" s="116"/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</row>
    <row r="419" spans="1:26" ht="12" customHeight="1" x14ac:dyDescent="0.2">
      <c r="A419" s="116"/>
      <c r="B419" s="116"/>
      <c r="C419" s="116"/>
      <c r="D419" s="116"/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</row>
    <row r="420" spans="1:26" ht="12" customHeight="1" x14ac:dyDescent="0.2">
      <c r="A420" s="116"/>
      <c r="B420" s="116"/>
      <c r="C420" s="116"/>
      <c r="D420" s="116"/>
      <c r="E420" s="116"/>
      <c r="F420" s="116"/>
      <c r="G420" s="116"/>
      <c r="H420" s="116"/>
      <c r="I420" s="116"/>
      <c r="J420" s="116"/>
      <c r="K420" s="116"/>
      <c r="L420" s="116"/>
      <c r="M420" s="116"/>
      <c r="N420" s="116"/>
      <c r="O420" s="116"/>
      <c r="P420" s="116"/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</row>
    <row r="421" spans="1:26" ht="12" customHeight="1" x14ac:dyDescent="0.2">
      <c r="A421" s="116"/>
      <c r="B421" s="116"/>
      <c r="C421" s="116"/>
      <c r="D421" s="116"/>
      <c r="E421" s="116"/>
      <c r="F421" s="116"/>
      <c r="G421" s="116"/>
      <c r="H421" s="116"/>
      <c r="I421" s="116"/>
      <c r="J421" s="116"/>
      <c r="K421" s="116"/>
      <c r="L421" s="116"/>
      <c r="M421" s="116"/>
      <c r="N421" s="116"/>
      <c r="O421" s="116"/>
      <c r="P421" s="116"/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</row>
    <row r="422" spans="1:26" ht="12" customHeight="1" x14ac:dyDescent="0.2">
      <c r="A422" s="116"/>
      <c r="B422" s="116"/>
      <c r="C422" s="116"/>
      <c r="D422" s="116"/>
      <c r="E422" s="116"/>
      <c r="F422" s="116"/>
      <c r="G422" s="116"/>
      <c r="H422" s="116"/>
      <c r="I422" s="116"/>
      <c r="J422" s="116"/>
      <c r="K422" s="116"/>
      <c r="L422" s="116"/>
      <c r="M422" s="116"/>
      <c r="N422" s="116"/>
      <c r="O422" s="116"/>
      <c r="P422" s="116"/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</row>
    <row r="423" spans="1:26" ht="12" customHeight="1" x14ac:dyDescent="0.2">
      <c r="A423" s="116"/>
      <c r="B423" s="116"/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</row>
    <row r="424" spans="1:26" ht="12" customHeight="1" x14ac:dyDescent="0.2">
      <c r="A424" s="116"/>
      <c r="B424" s="116"/>
      <c r="C424" s="116"/>
      <c r="D424" s="116"/>
      <c r="E424" s="116"/>
      <c r="F424" s="116"/>
      <c r="G424" s="116"/>
      <c r="H424" s="116"/>
      <c r="I424" s="116"/>
      <c r="J424" s="116"/>
      <c r="K424" s="116"/>
      <c r="L424" s="116"/>
      <c r="M424" s="116"/>
      <c r="N424" s="116"/>
      <c r="O424" s="116"/>
      <c r="P424" s="116"/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</row>
    <row r="425" spans="1:26" ht="12" customHeight="1" x14ac:dyDescent="0.2">
      <c r="A425" s="116"/>
      <c r="B425" s="116"/>
      <c r="C425" s="116"/>
      <c r="D425" s="116"/>
      <c r="E425" s="116"/>
      <c r="F425" s="116"/>
      <c r="G425" s="116"/>
      <c r="H425" s="116"/>
      <c r="I425" s="116"/>
      <c r="J425" s="116"/>
      <c r="K425" s="116"/>
      <c r="L425" s="116"/>
      <c r="M425" s="116"/>
      <c r="N425" s="116"/>
      <c r="O425" s="116"/>
      <c r="P425" s="116"/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</row>
    <row r="426" spans="1:26" ht="12" customHeight="1" x14ac:dyDescent="0.2">
      <c r="A426" s="116"/>
      <c r="B426" s="116"/>
      <c r="C426" s="116"/>
      <c r="D426" s="116"/>
      <c r="E426" s="116"/>
      <c r="F426" s="116"/>
      <c r="G426" s="116"/>
      <c r="H426" s="116"/>
      <c r="I426" s="116"/>
      <c r="J426" s="116"/>
      <c r="K426" s="116"/>
      <c r="L426" s="116"/>
      <c r="M426" s="116"/>
      <c r="N426" s="116"/>
      <c r="O426" s="116"/>
      <c r="P426" s="116"/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</row>
    <row r="427" spans="1:26" ht="12" customHeight="1" x14ac:dyDescent="0.2">
      <c r="A427" s="116"/>
      <c r="B427" s="116"/>
      <c r="C427" s="116"/>
      <c r="D427" s="116"/>
      <c r="E427" s="116"/>
      <c r="F427" s="116"/>
      <c r="G427" s="116"/>
      <c r="H427" s="116"/>
      <c r="I427" s="116"/>
      <c r="J427" s="116"/>
      <c r="K427" s="116"/>
      <c r="L427" s="116"/>
      <c r="M427" s="116"/>
      <c r="N427" s="116"/>
      <c r="O427" s="116"/>
      <c r="P427" s="116"/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</row>
    <row r="428" spans="1:26" ht="12" customHeight="1" x14ac:dyDescent="0.2">
      <c r="A428" s="116"/>
      <c r="B428" s="116"/>
      <c r="C428" s="116"/>
      <c r="D428" s="116"/>
      <c r="E428" s="116"/>
      <c r="F428" s="116"/>
      <c r="G428" s="116"/>
      <c r="H428" s="116"/>
      <c r="I428" s="116"/>
      <c r="J428" s="116"/>
      <c r="K428" s="116"/>
      <c r="L428" s="116"/>
      <c r="M428" s="116"/>
      <c r="N428" s="116"/>
      <c r="O428" s="116"/>
      <c r="P428" s="116"/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</row>
    <row r="429" spans="1:26" ht="12" customHeight="1" x14ac:dyDescent="0.2">
      <c r="A429" s="116"/>
      <c r="B429" s="116"/>
      <c r="C429" s="116"/>
      <c r="D429" s="116"/>
      <c r="E429" s="116"/>
      <c r="F429" s="116"/>
      <c r="G429" s="116"/>
      <c r="H429" s="116"/>
      <c r="I429" s="116"/>
      <c r="J429" s="116"/>
      <c r="K429" s="116"/>
      <c r="L429" s="116"/>
      <c r="M429" s="116"/>
      <c r="N429" s="116"/>
      <c r="O429" s="116"/>
      <c r="P429" s="116"/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</row>
    <row r="430" spans="1:26" ht="12" customHeight="1" x14ac:dyDescent="0.2">
      <c r="A430" s="116"/>
      <c r="B430" s="116"/>
      <c r="C430" s="116"/>
      <c r="D430" s="116"/>
      <c r="E430" s="116"/>
      <c r="F430" s="116"/>
      <c r="G430" s="116"/>
      <c r="H430" s="116"/>
      <c r="I430" s="116"/>
      <c r="J430" s="116"/>
      <c r="K430" s="116"/>
      <c r="L430" s="116"/>
      <c r="M430" s="116"/>
      <c r="N430" s="116"/>
      <c r="O430" s="116"/>
      <c r="P430" s="116"/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</row>
    <row r="431" spans="1:26" ht="12" customHeight="1" x14ac:dyDescent="0.2">
      <c r="A431" s="116"/>
      <c r="B431" s="116"/>
      <c r="C431" s="116"/>
      <c r="D431" s="116"/>
      <c r="E431" s="116"/>
      <c r="F431" s="116"/>
      <c r="G431" s="116"/>
      <c r="H431" s="116"/>
      <c r="I431" s="116"/>
      <c r="J431" s="116"/>
      <c r="K431" s="116"/>
      <c r="L431" s="116"/>
      <c r="M431" s="116"/>
      <c r="N431" s="116"/>
      <c r="O431" s="116"/>
      <c r="P431" s="116"/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</row>
    <row r="432" spans="1:26" ht="12" customHeight="1" x14ac:dyDescent="0.2">
      <c r="A432" s="116"/>
      <c r="B432" s="116"/>
      <c r="C432" s="116"/>
      <c r="D432" s="116"/>
      <c r="E432" s="116"/>
      <c r="F432" s="116"/>
      <c r="G432" s="116"/>
      <c r="H432" s="116"/>
      <c r="I432" s="116"/>
      <c r="J432" s="116"/>
      <c r="K432" s="116"/>
      <c r="L432" s="116"/>
      <c r="M432" s="116"/>
      <c r="N432" s="116"/>
      <c r="O432" s="116"/>
      <c r="P432" s="116"/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</row>
    <row r="433" spans="1:26" ht="12" customHeight="1" x14ac:dyDescent="0.2">
      <c r="A433" s="116"/>
      <c r="B433" s="116"/>
      <c r="C433" s="116"/>
      <c r="D433" s="116"/>
      <c r="E433" s="116"/>
      <c r="F433" s="116"/>
      <c r="G433" s="116"/>
      <c r="H433" s="116"/>
      <c r="I433" s="116"/>
      <c r="J433" s="116"/>
      <c r="K433" s="116"/>
      <c r="L433" s="116"/>
      <c r="M433" s="116"/>
      <c r="N433" s="116"/>
      <c r="O433" s="116"/>
      <c r="P433" s="116"/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</row>
    <row r="434" spans="1:26" ht="12" customHeight="1" x14ac:dyDescent="0.2">
      <c r="A434" s="116"/>
      <c r="B434" s="116"/>
      <c r="C434" s="116"/>
      <c r="D434" s="116"/>
      <c r="E434" s="116"/>
      <c r="F434" s="116"/>
      <c r="G434" s="116"/>
      <c r="H434" s="116"/>
      <c r="I434" s="116"/>
      <c r="J434" s="116"/>
      <c r="K434" s="116"/>
      <c r="L434" s="116"/>
      <c r="M434" s="116"/>
      <c r="N434" s="116"/>
      <c r="O434" s="116"/>
      <c r="P434" s="116"/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</row>
    <row r="435" spans="1:26" ht="12" customHeight="1" x14ac:dyDescent="0.2">
      <c r="A435" s="116"/>
      <c r="B435" s="116"/>
      <c r="C435" s="116"/>
      <c r="D435" s="116"/>
      <c r="E435" s="116"/>
      <c r="F435" s="116"/>
      <c r="G435" s="116"/>
      <c r="H435" s="116"/>
      <c r="I435" s="116"/>
      <c r="J435" s="116"/>
      <c r="K435" s="116"/>
      <c r="L435" s="116"/>
      <c r="M435" s="116"/>
      <c r="N435" s="116"/>
      <c r="O435" s="116"/>
      <c r="P435" s="116"/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</row>
    <row r="436" spans="1:26" ht="12" customHeight="1" x14ac:dyDescent="0.2">
      <c r="A436" s="116"/>
      <c r="B436" s="116"/>
      <c r="C436" s="116"/>
      <c r="D436" s="116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</row>
    <row r="437" spans="1:26" ht="12" customHeight="1" x14ac:dyDescent="0.2">
      <c r="A437" s="116"/>
      <c r="B437" s="116"/>
      <c r="C437" s="116"/>
      <c r="D437" s="116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</row>
    <row r="438" spans="1:26" ht="12" customHeight="1" x14ac:dyDescent="0.2">
      <c r="A438" s="116"/>
      <c r="B438" s="116"/>
      <c r="C438" s="116"/>
      <c r="D438" s="116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</row>
    <row r="439" spans="1:26" ht="12" customHeight="1" x14ac:dyDescent="0.2">
      <c r="A439" s="116"/>
      <c r="B439" s="116"/>
      <c r="C439" s="116"/>
      <c r="D439" s="116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</row>
    <row r="440" spans="1:26" ht="12" customHeight="1" x14ac:dyDescent="0.2">
      <c r="A440" s="116"/>
      <c r="B440" s="116"/>
      <c r="C440" s="116"/>
      <c r="D440" s="116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</row>
    <row r="441" spans="1:26" ht="12" customHeight="1" x14ac:dyDescent="0.2">
      <c r="A441" s="116"/>
      <c r="B441" s="116"/>
      <c r="C441" s="116"/>
      <c r="D441" s="116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</row>
    <row r="442" spans="1:26" ht="12" customHeight="1" x14ac:dyDescent="0.2">
      <c r="A442" s="116"/>
      <c r="B442" s="116"/>
      <c r="C442" s="116"/>
      <c r="D442" s="116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</row>
    <row r="443" spans="1:26" ht="12" customHeight="1" x14ac:dyDescent="0.2">
      <c r="A443" s="116"/>
      <c r="B443" s="116"/>
      <c r="C443" s="116"/>
      <c r="D443" s="116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</row>
    <row r="444" spans="1:26" ht="12" customHeight="1" x14ac:dyDescent="0.2">
      <c r="A444" s="116"/>
      <c r="B444" s="116"/>
      <c r="C444" s="116"/>
      <c r="D444" s="116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</row>
    <row r="445" spans="1:26" ht="12" customHeight="1" x14ac:dyDescent="0.2">
      <c r="A445" s="116"/>
      <c r="B445" s="116"/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</row>
    <row r="446" spans="1:26" ht="12" customHeight="1" x14ac:dyDescent="0.2">
      <c r="A446" s="116"/>
      <c r="B446" s="116"/>
      <c r="C446" s="116"/>
      <c r="D446" s="116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</row>
    <row r="447" spans="1:26" ht="12" customHeight="1" x14ac:dyDescent="0.2">
      <c r="A447" s="116"/>
      <c r="B447" s="116"/>
      <c r="C447" s="116"/>
      <c r="D447" s="116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</row>
    <row r="448" spans="1:26" ht="12" customHeight="1" x14ac:dyDescent="0.2">
      <c r="A448" s="116"/>
      <c r="B448" s="116"/>
      <c r="C448" s="116"/>
      <c r="D448" s="116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</row>
    <row r="449" spans="1:26" ht="12" customHeight="1" x14ac:dyDescent="0.2">
      <c r="A449" s="116"/>
      <c r="B449" s="116"/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</row>
    <row r="450" spans="1:26" ht="12" customHeight="1" x14ac:dyDescent="0.2">
      <c r="A450" s="116"/>
      <c r="B450" s="116"/>
      <c r="C450" s="116"/>
      <c r="D450" s="116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</row>
    <row r="451" spans="1:26" ht="12" customHeight="1" x14ac:dyDescent="0.2">
      <c r="A451" s="116"/>
      <c r="B451" s="116"/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</row>
    <row r="452" spans="1:26" ht="12" customHeight="1" x14ac:dyDescent="0.2">
      <c r="A452" s="116"/>
      <c r="B452" s="116"/>
      <c r="C452" s="116"/>
      <c r="D452" s="116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</row>
    <row r="453" spans="1:26" ht="12" customHeight="1" x14ac:dyDescent="0.2">
      <c r="A453" s="116"/>
      <c r="B453" s="116"/>
      <c r="C453" s="116"/>
      <c r="D453" s="116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</row>
    <row r="454" spans="1:26" ht="12" customHeight="1" x14ac:dyDescent="0.2">
      <c r="A454" s="116"/>
      <c r="B454" s="116"/>
      <c r="C454" s="116"/>
      <c r="D454" s="116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</row>
    <row r="455" spans="1:26" ht="12" customHeight="1" x14ac:dyDescent="0.2">
      <c r="A455" s="116"/>
      <c r="B455" s="116"/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</row>
    <row r="456" spans="1:26" ht="12" customHeight="1" x14ac:dyDescent="0.2">
      <c r="A456" s="116"/>
      <c r="B456" s="116"/>
      <c r="C456" s="116"/>
      <c r="D456" s="116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</row>
    <row r="457" spans="1:26" ht="12" customHeight="1" x14ac:dyDescent="0.2">
      <c r="A457" s="116"/>
      <c r="B457" s="116"/>
      <c r="C457" s="116"/>
      <c r="D457" s="116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</row>
    <row r="458" spans="1:26" ht="12" customHeight="1" x14ac:dyDescent="0.2">
      <c r="A458" s="116"/>
      <c r="B458" s="116"/>
      <c r="C458" s="116"/>
      <c r="D458" s="116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</row>
    <row r="459" spans="1:26" ht="12" customHeight="1" x14ac:dyDescent="0.2">
      <c r="A459" s="116"/>
      <c r="B459" s="116"/>
      <c r="C459" s="116"/>
      <c r="D459" s="116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</row>
    <row r="460" spans="1:26" ht="12" customHeight="1" x14ac:dyDescent="0.2">
      <c r="A460" s="116"/>
      <c r="B460" s="116"/>
      <c r="C460" s="116"/>
      <c r="D460" s="116"/>
      <c r="E460" s="116"/>
      <c r="F460" s="116"/>
      <c r="G460" s="116"/>
      <c r="H460" s="116"/>
      <c r="I460" s="116"/>
      <c r="J460" s="116"/>
      <c r="K460" s="116"/>
      <c r="L460" s="116"/>
      <c r="M460" s="116"/>
      <c r="N460" s="116"/>
      <c r="O460" s="116"/>
      <c r="P460" s="116"/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</row>
    <row r="461" spans="1:26" ht="12" customHeight="1" x14ac:dyDescent="0.2">
      <c r="A461" s="116"/>
      <c r="B461" s="116"/>
      <c r="C461" s="116"/>
      <c r="D461" s="116"/>
      <c r="E461" s="116"/>
      <c r="F461" s="116"/>
      <c r="G461" s="116"/>
      <c r="H461" s="116"/>
      <c r="I461" s="116"/>
      <c r="J461" s="116"/>
      <c r="K461" s="116"/>
      <c r="L461" s="116"/>
      <c r="M461" s="116"/>
      <c r="N461" s="116"/>
      <c r="O461" s="116"/>
      <c r="P461" s="116"/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</row>
    <row r="462" spans="1:26" ht="12" customHeight="1" x14ac:dyDescent="0.2">
      <c r="A462" s="116"/>
      <c r="B462" s="116"/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</row>
    <row r="463" spans="1:26" ht="12" customHeight="1" x14ac:dyDescent="0.2">
      <c r="A463" s="116"/>
      <c r="B463" s="116"/>
      <c r="C463" s="116"/>
      <c r="D463" s="116"/>
      <c r="E463" s="116"/>
      <c r="F463" s="116"/>
      <c r="G463" s="116"/>
      <c r="H463" s="116"/>
      <c r="I463" s="116"/>
      <c r="J463" s="116"/>
      <c r="K463" s="116"/>
      <c r="L463" s="116"/>
      <c r="M463" s="116"/>
      <c r="N463" s="116"/>
      <c r="O463" s="116"/>
      <c r="P463" s="116"/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</row>
    <row r="464" spans="1:26" ht="12" customHeight="1" x14ac:dyDescent="0.2">
      <c r="A464" s="116"/>
      <c r="B464" s="116"/>
      <c r="C464" s="116"/>
      <c r="D464" s="116"/>
      <c r="E464" s="116"/>
      <c r="F464" s="116"/>
      <c r="G464" s="116"/>
      <c r="H464" s="116"/>
      <c r="I464" s="116"/>
      <c r="J464" s="116"/>
      <c r="K464" s="116"/>
      <c r="L464" s="116"/>
      <c r="M464" s="116"/>
      <c r="N464" s="116"/>
      <c r="O464" s="116"/>
      <c r="P464" s="116"/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</row>
    <row r="465" spans="1:26" ht="12" customHeight="1" x14ac:dyDescent="0.2">
      <c r="A465" s="116"/>
      <c r="B465" s="116"/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</row>
    <row r="466" spans="1:26" ht="12" customHeight="1" x14ac:dyDescent="0.2">
      <c r="A466" s="116"/>
      <c r="B466" s="116"/>
      <c r="C466" s="116"/>
      <c r="D466" s="116"/>
      <c r="E466" s="116"/>
      <c r="F466" s="116"/>
      <c r="G466" s="116"/>
      <c r="H466" s="116"/>
      <c r="I466" s="116"/>
      <c r="J466" s="116"/>
      <c r="K466" s="116"/>
      <c r="L466" s="116"/>
      <c r="M466" s="116"/>
      <c r="N466" s="116"/>
      <c r="O466" s="116"/>
      <c r="P466" s="116"/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</row>
    <row r="467" spans="1:26" ht="12" customHeight="1" x14ac:dyDescent="0.2">
      <c r="A467" s="116"/>
      <c r="B467" s="116"/>
      <c r="C467" s="116"/>
      <c r="D467" s="116"/>
      <c r="E467" s="116"/>
      <c r="F467" s="116"/>
      <c r="G467" s="116"/>
      <c r="H467" s="116"/>
      <c r="I467" s="116"/>
      <c r="J467" s="116"/>
      <c r="K467" s="116"/>
      <c r="L467" s="116"/>
      <c r="M467" s="116"/>
      <c r="N467" s="116"/>
      <c r="O467" s="116"/>
      <c r="P467" s="116"/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</row>
    <row r="468" spans="1:26" ht="12" customHeight="1" x14ac:dyDescent="0.2">
      <c r="A468" s="116"/>
      <c r="B468" s="116"/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</row>
    <row r="469" spans="1:26" ht="12" customHeight="1" x14ac:dyDescent="0.2">
      <c r="A469" s="116"/>
      <c r="B469" s="116"/>
      <c r="C469" s="116"/>
      <c r="D469" s="116"/>
      <c r="E469" s="116"/>
      <c r="F469" s="116"/>
      <c r="G469" s="116"/>
      <c r="H469" s="116"/>
      <c r="I469" s="116"/>
      <c r="J469" s="116"/>
      <c r="K469" s="116"/>
      <c r="L469" s="116"/>
      <c r="M469" s="116"/>
      <c r="N469" s="116"/>
      <c r="O469" s="116"/>
      <c r="P469" s="116"/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</row>
    <row r="470" spans="1:26" ht="12" customHeight="1" x14ac:dyDescent="0.2">
      <c r="A470" s="116"/>
      <c r="B470" s="116"/>
      <c r="C470" s="116"/>
      <c r="D470" s="116"/>
      <c r="E470" s="116"/>
      <c r="F470" s="116"/>
      <c r="G470" s="116"/>
      <c r="H470" s="116"/>
      <c r="I470" s="116"/>
      <c r="J470" s="116"/>
      <c r="K470" s="116"/>
      <c r="L470" s="116"/>
      <c r="M470" s="116"/>
      <c r="N470" s="116"/>
      <c r="O470" s="116"/>
      <c r="P470" s="116"/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</row>
    <row r="471" spans="1:26" ht="12" customHeight="1" x14ac:dyDescent="0.2">
      <c r="A471" s="116"/>
      <c r="B471" s="116"/>
      <c r="C471" s="116"/>
      <c r="D471" s="116"/>
      <c r="E471" s="116"/>
      <c r="F471" s="116"/>
      <c r="G471" s="116"/>
      <c r="H471" s="116"/>
      <c r="I471" s="116"/>
      <c r="J471" s="116"/>
      <c r="K471" s="116"/>
      <c r="L471" s="116"/>
      <c r="M471" s="116"/>
      <c r="N471" s="116"/>
      <c r="O471" s="116"/>
      <c r="P471" s="116"/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</row>
    <row r="472" spans="1:26" ht="12" customHeight="1" x14ac:dyDescent="0.2">
      <c r="A472" s="116"/>
      <c r="B472" s="116"/>
      <c r="C472" s="116"/>
      <c r="D472" s="116"/>
      <c r="E472" s="116"/>
      <c r="F472" s="116"/>
      <c r="G472" s="116"/>
      <c r="H472" s="116"/>
      <c r="I472" s="116"/>
      <c r="J472" s="116"/>
      <c r="K472" s="116"/>
      <c r="L472" s="116"/>
      <c r="M472" s="116"/>
      <c r="N472" s="116"/>
      <c r="O472" s="116"/>
      <c r="P472" s="116"/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</row>
    <row r="473" spans="1:26" ht="12" customHeight="1" x14ac:dyDescent="0.2">
      <c r="A473" s="116"/>
      <c r="B473" s="116"/>
      <c r="C473" s="116"/>
      <c r="D473" s="116"/>
      <c r="E473" s="116"/>
      <c r="F473" s="116"/>
      <c r="G473" s="116"/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</row>
    <row r="474" spans="1:26" ht="12" customHeight="1" x14ac:dyDescent="0.2">
      <c r="A474" s="116"/>
      <c r="B474" s="116"/>
      <c r="C474" s="116"/>
      <c r="D474" s="116"/>
      <c r="E474" s="116"/>
      <c r="F474" s="116"/>
      <c r="G474" s="116"/>
      <c r="H474" s="116"/>
      <c r="I474" s="116"/>
      <c r="J474" s="116"/>
      <c r="K474" s="116"/>
      <c r="L474" s="116"/>
      <c r="M474" s="116"/>
      <c r="N474" s="116"/>
      <c r="O474" s="116"/>
      <c r="P474" s="116"/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</row>
    <row r="475" spans="1:26" ht="12" customHeight="1" x14ac:dyDescent="0.2">
      <c r="A475" s="116"/>
      <c r="B475" s="116"/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</row>
    <row r="476" spans="1:26" ht="12" customHeight="1" x14ac:dyDescent="0.2">
      <c r="A476" s="116"/>
      <c r="B476" s="116"/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</row>
    <row r="477" spans="1:26" ht="12" customHeight="1" x14ac:dyDescent="0.2">
      <c r="A477" s="116"/>
      <c r="B477" s="116"/>
      <c r="C477" s="116"/>
      <c r="D477" s="116"/>
      <c r="E477" s="116"/>
      <c r="F477" s="116"/>
      <c r="G477" s="116"/>
      <c r="H477" s="116"/>
      <c r="I477" s="116"/>
      <c r="J477" s="116"/>
      <c r="K477" s="116"/>
      <c r="L477" s="116"/>
      <c r="M477" s="116"/>
      <c r="N477" s="116"/>
      <c r="O477" s="116"/>
      <c r="P477" s="116"/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</row>
    <row r="478" spans="1:26" ht="12" customHeight="1" x14ac:dyDescent="0.2">
      <c r="A478" s="116"/>
      <c r="B478" s="116"/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</row>
    <row r="479" spans="1:26" ht="12" customHeight="1" x14ac:dyDescent="0.2">
      <c r="A479" s="116"/>
      <c r="B479" s="116"/>
      <c r="C479" s="116"/>
      <c r="D479" s="116"/>
      <c r="E479" s="116"/>
      <c r="F479" s="116"/>
      <c r="G479" s="116"/>
      <c r="H479" s="116"/>
      <c r="I479" s="116"/>
      <c r="J479" s="116"/>
      <c r="K479" s="116"/>
      <c r="L479" s="116"/>
      <c r="M479" s="116"/>
      <c r="N479" s="116"/>
      <c r="O479" s="116"/>
      <c r="P479" s="116"/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</row>
    <row r="480" spans="1:26" ht="12" customHeight="1" x14ac:dyDescent="0.2">
      <c r="A480" s="116"/>
      <c r="B480" s="116"/>
      <c r="C480" s="116"/>
      <c r="D480" s="116"/>
      <c r="E480" s="116"/>
      <c r="F480" s="116"/>
      <c r="G480" s="116"/>
      <c r="H480" s="116"/>
      <c r="I480" s="116"/>
      <c r="J480" s="116"/>
      <c r="K480" s="116"/>
      <c r="L480" s="116"/>
      <c r="M480" s="116"/>
      <c r="N480" s="116"/>
      <c r="O480" s="116"/>
      <c r="P480" s="116"/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</row>
    <row r="481" spans="1:26" ht="12" customHeight="1" x14ac:dyDescent="0.2">
      <c r="A481" s="116"/>
      <c r="B481" s="116"/>
      <c r="C481" s="116"/>
      <c r="D481" s="116"/>
      <c r="E481" s="116"/>
      <c r="F481" s="116"/>
      <c r="G481" s="116"/>
      <c r="H481" s="116"/>
      <c r="I481" s="116"/>
      <c r="J481" s="116"/>
      <c r="K481" s="116"/>
      <c r="L481" s="116"/>
      <c r="M481" s="116"/>
      <c r="N481" s="116"/>
      <c r="O481" s="116"/>
      <c r="P481" s="116"/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</row>
    <row r="482" spans="1:26" ht="12" customHeight="1" x14ac:dyDescent="0.2">
      <c r="A482" s="116"/>
      <c r="B482" s="116"/>
      <c r="C482" s="116"/>
      <c r="D482" s="116"/>
      <c r="E482" s="116"/>
      <c r="F482" s="116"/>
      <c r="G482" s="116"/>
      <c r="H482" s="116"/>
      <c r="I482" s="116"/>
      <c r="J482" s="116"/>
      <c r="K482" s="116"/>
      <c r="L482" s="116"/>
      <c r="M482" s="116"/>
      <c r="N482" s="116"/>
      <c r="O482" s="116"/>
      <c r="P482" s="116"/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</row>
    <row r="483" spans="1:26" ht="12" customHeight="1" x14ac:dyDescent="0.2">
      <c r="A483" s="116"/>
      <c r="B483" s="116"/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</row>
    <row r="484" spans="1:26" ht="12" customHeight="1" x14ac:dyDescent="0.2">
      <c r="A484" s="116"/>
      <c r="B484" s="116"/>
      <c r="C484" s="116"/>
      <c r="D484" s="116"/>
      <c r="E484" s="116"/>
      <c r="F484" s="116"/>
      <c r="G484" s="116"/>
      <c r="H484" s="116"/>
      <c r="I484" s="116"/>
      <c r="J484" s="116"/>
      <c r="K484" s="116"/>
      <c r="L484" s="116"/>
      <c r="M484" s="116"/>
      <c r="N484" s="116"/>
      <c r="O484" s="116"/>
      <c r="P484" s="116"/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</row>
    <row r="485" spans="1:26" ht="12" customHeight="1" x14ac:dyDescent="0.2">
      <c r="A485" s="116"/>
      <c r="B485" s="116"/>
      <c r="C485" s="116"/>
      <c r="D485" s="116"/>
      <c r="E485" s="116"/>
      <c r="F485" s="116"/>
      <c r="G485" s="116"/>
      <c r="H485" s="116"/>
      <c r="I485" s="116"/>
      <c r="J485" s="116"/>
      <c r="K485" s="116"/>
      <c r="L485" s="116"/>
      <c r="M485" s="116"/>
      <c r="N485" s="116"/>
      <c r="O485" s="116"/>
      <c r="P485" s="116"/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</row>
    <row r="486" spans="1:26" ht="12" customHeight="1" x14ac:dyDescent="0.2">
      <c r="A486" s="116"/>
      <c r="B486" s="116"/>
      <c r="C486" s="116"/>
      <c r="D486" s="116"/>
      <c r="E486" s="116"/>
      <c r="F486" s="116"/>
      <c r="G486" s="116"/>
      <c r="H486" s="116"/>
      <c r="I486" s="116"/>
      <c r="J486" s="116"/>
      <c r="K486" s="116"/>
      <c r="L486" s="116"/>
      <c r="M486" s="116"/>
      <c r="N486" s="116"/>
      <c r="O486" s="116"/>
      <c r="P486" s="116"/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</row>
    <row r="487" spans="1:26" ht="12" customHeight="1" x14ac:dyDescent="0.2">
      <c r="A487" s="116"/>
      <c r="B487" s="116"/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</row>
    <row r="488" spans="1:26" ht="12" customHeight="1" x14ac:dyDescent="0.2">
      <c r="A488" s="116"/>
      <c r="B488" s="116"/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</row>
    <row r="489" spans="1:26" ht="12" customHeight="1" x14ac:dyDescent="0.2">
      <c r="A489" s="116"/>
      <c r="B489" s="116"/>
      <c r="C489" s="116"/>
      <c r="D489" s="116"/>
      <c r="E489" s="116"/>
      <c r="F489" s="116"/>
      <c r="G489" s="116"/>
      <c r="H489" s="116"/>
      <c r="I489" s="116"/>
      <c r="J489" s="116"/>
      <c r="K489" s="116"/>
      <c r="L489" s="116"/>
      <c r="M489" s="116"/>
      <c r="N489" s="116"/>
      <c r="O489" s="116"/>
      <c r="P489" s="116"/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</row>
    <row r="490" spans="1:26" ht="12" customHeight="1" x14ac:dyDescent="0.2">
      <c r="A490" s="116"/>
      <c r="B490" s="116"/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</row>
    <row r="491" spans="1:26" ht="12" customHeight="1" x14ac:dyDescent="0.2">
      <c r="A491" s="116"/>
      <c r="B491" s="116"/>
      <c r="C491" s="116"/>
      <c r="D491" s="116"/>
      <c r="E491" s="116"/>
      <c r="F491" s="116"/>
      <c r="G491" s="116"/>
      <c r="H491" s="116"/>
      <c r="I491" s="116"/>
      <c r="J491" s="116"/>
      <c r="K491" s="116"/>
      <c r="L491" s="116"/>
      <c r="M491" s="116"/>
      <c r="N491" s="116"/>
      <c r="O491" s="116"/>
      <c r="P491" s="116"/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</row>
    <row r="492" spans="1:26" ht="12" customHeight="1" x14ac:dyDescent="0.2">
      <c r="A492" s="116"/>
      <c r="B492" s="116"/>
      <c r="C492" s="116"/>
      <c r="D492" s="116"/>
      <c r="E492" s="116"/>
      <c r="F492" s="116"/>
      <c r="G492" s="116"/>
      <c r="H492" s="116"/>
      <c r="I492" s="116"/>
      <c r="J492" s="116"/>
      <c r="K492" s="116"/>
      <c r="L492" s="116"/>
      <c r="M492" s="116"/>
      <c r="N492" s="116"/>
      <c r="O492" s="116"/>
      <c r="P492" s="116"/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</row>
    <row r="493" spans="1:26" ht="12" customHeight="1" x14ac:dyDescent="0.2">
      <c r="A493" s="116"/>
      <c r="B493" s="116"/>
      <c r="C493" s="116"/>
      <c r="D493" s="116"/>
      <c r="E493" s="116"/>
      <c r="F493" s="116"/>
      <c r="G493" s="116"/>
      <c r="H493" s="116"/>
      <c r="I493" s="116"/>
      <c r="J493" s="116"/>
      <c r="K493" s="116"/>
      <c r="L493" s="116"/>
      <c r="M493" s="116"/>
      <c r="N493" s="116"/>
      <c r="O493" s="116"/>
      <c r="P493" s="116"/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</row>
    <row r="494" spans="1:26" ht="12" customHeight="1" x14ac:dyDescent="0.2">
      <c r="A494" s="116"/>
      <c r="B494" s="116"/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</row>
    <row r="495" spans="1:26" ht="12" customHeight="1" x14ac:dyDescent="0.2">
      <c r="A495" s="116"/>
      <c r="B495" s="116"/>
      <c r="C495" s="116"/>
      <c r="D495" s="116"/>
      <c r="E495" s="116"/>
      <c r="F495" s="116"/>
      <c r="G495" s="116"/>
      <c r="H495" s="116"/>
      <c r="I495" s="116"/>
      <c r="J495" s="116"/>
      <c r="K495" s="116"/>
      <c r="L495" s="116"/>
      <c r="M495" s="116"/>
      <c r="N495" s="116"/>
      <c r="O495" s="116"/>
      <c r="P495" s="116"/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</row>
    <row r="496" spans="1:26" ht="12" customHeight="1" x14ac:dyDescent="0.2">
      <c r="A496" s="116"/>
      <c r="B496" s="116"/>
      <c r="C496" s="116"/>
      <c r="D496" s="116"/>
      <c r="E496" s="116"/>
      <c r="F496" s="116"/>
      <c r="G496" s="116"/>
      <c r="H496" s="116"/>
      <c r="I496" s="116"/>
      <c r="J496" s="116"/>
      <c r="K496" s="116"/>
      <c r="L496" s="116"/>
      <c r="M496" s="116"/>
      <c r="N496" s="116"/>
      <c r="O496" s="116"/>
      <c r="P496" s="116"/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</row>
    <row r="497" spans="1:26" ht="12" customHeight="1" x14ac:dyDescent="0.2">
      <c r="A497" s="116"/>
      <c r="B497" s="116"/>
      <c r="C497" s="116"/>
      <c r="D497" s="116"/>
      <c r="E497" s="116"/>
      <c r="F497" s="116"/>
      <c r="G497" s="116"/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</row>
    <row r="498" spans="1:26" ht="12" customHeight="1" x14ac:dyDescent="0.2">
      <c r="A498" s="116"/>
      <c r="B498" s="116"/>
      <c r="C498" s="116"/>
      <c r="D498" s="116"/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</row>
    <row r="499" spans="1:26" ht="12" customHeight="1" x14ac:dyDescent="0.2">
      <c r="A499" s="116"/>
      <c r="B499" s="116"/>
      <c r="C499" s="116"/>
      <c r="D499" s="116"/>
      <c r="E499" s="116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</row>
    <row r="500" spans="1:26" ht="12" customHeight="1" x14ac:dyDescent="0.2">
      <c r="A500" s="116"/>
      <c r="B500" s="116"/>
      <c r="C500" s="116"/>
      <c r="D500" s="116"/>
      <c r="E500" s="116"/>
      <c r="F500" s="116"/>
      <c r="G500" s="116"/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</row>
    <row r="501" spans="1:26" ht="12" customHeight="1" x14ac:dyDescent="0.2">
      <c r="A501" s="116"/>
      <c r="B501" s="116"/>
      <c r="C501" s="116"/>
      <c r="D501" s="116"/>
      <c r="E501" s="116"/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</row>
    <row r="502" spans="1:26" ht="12" customHeight="1" x14ac:dyDescent="0.2">
      <c r="A502" s="116"/>
      <c r="B502" s="116"/>
      <c r="C502" s="116"/>
      <c r="D502" s="116"/>
      <c r="E502" s="116"/>
      <c r="F502" s="116"/>
      <c r="G502" s="116"/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</row>
    <row r="503" spans="1:26" ht="12" customHeight="1" x14ac:dyDescent="0.2">
      <c r="A503" s="116"/>
      <c r="B503" s="116"/>
      <c r="C503" s="116"/>
      <c r="D503" s="116"/>
      <c r="E503" s="116"/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</row>
    <row r="504" spans="1:26" ht="12" customHeight="1" x14ac:dyDescent="0.2">
      <c r="A504" s="116"/>
      <c r="B504" s="116"/>
      <c r="C504" s="116"/>
      <c r="D504" s="116"/>
      <c r="E504" s="116"/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</row>
    <row r="505" spans="1:26" ht="12" customHeight="1" x14ac:dyDescent="0.2">
      <c r="A505" s="116"/>
      <c r="B505" s="116"/>
      <c r="C505" s="116"/>
      <c r="D505" s="116"/>
      <c r="E505" s="116"/>
      <c r="F505" s="116"/>
      <c r="G505" s="116"/>
      <c r="H505" s="116"/>
      <c r="I505" s="116"/>
      <c r="J505" s="116"/>
      <c r="K505" s="116"/>
      <c r="L505" s="116"/>
      <c r="M505" s="116"/>
      <c r="N505" s="116"/>
      <c r="O505" s="116"/>
      <c r="P505" s="116"/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</row>
    <row r="506" spans="1:26" ht="12" customHeight="1" x14ac:dyDescent="0.2">
      <c r="A506" s="116"/>
      <c r="B506" s="116"/>
      <c r="C506" s="116"/>
      <c r="D506" s="116"/>
      <c r="E506" s="116"/>
      <c r="F506" s="116"/>
      <c r="G506" s="116"/>
      <c r="H506" s="116"/>
      <c r="I506" s="116"/>
      <c r="J506" s="116"/>
      <c r="K506" s="116"/>
      <c r="L506" s="116"/>
      <c r="M506" s="116"/>
      <c r="N506" s="116"/>
      <c r="O506" s="116"/>
      <c r="P506" s="116"/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</row>
    <row r="507" spans="1:26" ht="12" customHeight="1" x14ac:dyDescent="0.2">
      <c r="A507" s="116"/>
      <c r="B507" s="116"/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</row>
    <row r="508" spans="1:26" ht="12" customHeight="1" x14ac:dyDescent="0.2">
      <c r="A508" s="116"/>
      <c r="B508" s="116"/>
      <c r="C508" s="116"/>
      <c r="D508" s="116"/>
      <c r="E508" s="116"/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</row>
    <row r="509" spans="1:26" ht="12" customHeight="1" x14ac:dyDescent="0.2">
      <c r="A509" s="116"/>
      <c r="B509" s="116"/>
      <c r="C509" s="116"/>
      <c r="D509" s="116"/>
      <c r="E509" s="116"/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</row>
    <row r="510" spans="1:26" ht="12" customHeight="1" x14ac:dyDescent="0.2">
      <c r="A510" s="116"/>
      <c r="B510" s="116"/>
      <c r="C510" s="116"/>
      <c r="D510" s="116"/>
      <c r="E510" s="116"/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</row>
    <row r="511" spans="1:26" ht="12" customHeight="1" x14ac:dyDescent="0.2">
      <c r="A511" s="116"/>
      <c r="B511" s="116"/>
      <c r="C511" s="116"/>
      <c r="D511" s="116"/>
      <c r="E511" s="116"/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</row>
    <row r="512" spans="1:26" ht="12" customHeight="1" x14ac:dyDescent="0.2">
      <c r="A512" s="116"/>
      <c r="B512" s="116"/>
      <c r="C512" s="116"/>
      <c r="D512" s="116"/>
      <c r="E512" s="116"/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</row>
    <row r="513" spans="1:26" ht="12" customHeight="1" x14ac:dyDescent="0.2">
      <c r="A513" s="116"/>
      <c r="B513" s="116"/>
      <c r="C513" s="116"/>
      <c r="D513" s="116"/>
      <c r="E513" s="116"/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</row>
    <row r="514" spans="1:26" ht="12" customHeight="1" x14ac:dyDescent="0.2">
      <c r="A514" s="116"/>
      <c r="B514" s="116"/>
      <c r="C514" s="116"/>
      <c r="D514" s="116"/>
      <c r="E514" s="116"/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</row>
    <row r="515" spans="1:26" ht="12" customHeight="1" x14ac:dyDescent="0.2">
      <c r="A515" s="116"/>
      <c r="B515" s="116"/>
      <c r="C515" s="116"/>
      <c r="D515" s="116"/>
      <c r="E515" s="116"/>
      <c r="F515" s="116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</row>
    <row r="516" spans="1:26" ht="12" customHeight="1" x14ac:dyDescent="0.2">
      <c r="A516" s="116"/>
      <c r="B516" s="116"/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</row>
    <row r="517" spans="1:26" ht="12" customHeight="1" x14ac:dyDescent="0.2">
      <c r="A517" s="116"/>
      <c r="B517" s="116"/>
      <c r="C517" s="116"/>
      <c r="D517" s="116"/>
      <c r="E517" s="116"/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</row>
    <row r="518" spans="1:26" ht="12" customHeight="1" x14ac:dyDescent="0.2">
      <c r="A518" s="116"/>
      <c r="B518" s="116"/>
      <c r="C518" s="116"/>
      <c r="D518" s="116"/>
      <c r="E518" s="116"/>
      <c r="F518" s="116"/>
      <c r="G518" s="116"/>
      <c r="H518" s="116"/>
      <c r="I518" s="116"/>
      <c r="J518" s="116"/>
      <c r="K518" s="116"/>
      <c r="L518" s="116"/>
      <c r="M518" s="116"/>
      <c r="N518" s="116"/>
      <c r="O518" s="116"/>
      <c r="P518" s="116"/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</row>
    <row r="519" spans="1:26" ht="12" customHeight="1" x14ac:dyDescent="0.2">
      <c r="A519" s="116"/>
      <c r="B519" s="116"/>
      <c r="C519" s="116"/>
      <c r="D519" s="116"/>
      <c r="E519" s="116"/>
      <c r="F519" s="116"/>
      <c r="G519" s="116"/>
      <c r="H519" s="116"/>
      <c r="I519" s="116"/>
      <c r="J519" s="116"/>
      <c r="K519" s="116"/>
      <c r="L519" s="116"/>
      <c r="M519" s="116"/>
      <c r="N519" s="116"/>
      <c r="O519" s="116"/>
      <c r="P519" s="116"/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</row>
    <row r="520" spans="1:26" ht="12" customHeight="1" x14ac:dyDescent="0.2">
      <c r="A520" s="116"/>
      <c r="B520" s="116"/>
      <c r="C520" s="116"/>
      <c r="D520" s="116"/>
      <c r="E520" s="116"/>
      <c r="F520" s="116"/>
      <c r="G520" s="116"/>
      <c r="H520" s="116"/>
      <c r="I520" s="116"/>
      <c r="J520" s="116"/>
      <c r="K520" s="116"/>
      <c r="L520" s="116"/>
      <c r="M520" s="116"/>
      <c r="N520" s="116"/>
      <c r="O520" s="116"/>
      <c r="P520" s="116"/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</row>
    <row r="521" spans="1:26" ht="12" customHeight="1" x14ac:dyDescent="0.2">
      <c r="A521" s="116"/>
      <c r="B521" s="116"/>
      <c r="C521" s="116"/>
      <c r="D521" s="116"/>
      <c r="E521" s="116"/>
      <c r="F521" s="116"/>
      <c r="G521" s="116"/>
      <c r="H521" s="116"/>
      <c r="I521" s="116"/>
      <c r="J521" s="116"/>
      <c r="K521" s="116"/>
      <c r="L521" s="116"/>
      <c r="M521" s="116"/>
      <c r="N521" s="116"/>
      <c r="O521" s="116"/>
      <c r="P521" s="116"/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</row>
    <row r="522" spans="1:26" ht="12" customHeight="1" x14ac:dyDescent="0.2">
      <c r="A522" s="116"/>
      <c r="B522" s="116"/>
      <c r="C522" s="116"/>
      <c r="D522" s="116"/>
      <c r="E522" s="116"/>
      <c r="F522" s="116"/>
      <c r="G522" s="116"/>
      <c r="H522" s="116"/>
      <c r="I522" s="116"/>
      <c r="J522" s="116"/>
      <c r="K522" s="116"/>
      <c r="L522" s="116"/>
      <c r="M522" s="116"/>
      <c r="N522" s="116"/>
      <c r="O522" s="116"/>
      <c r="P522" s="116"/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</row>
    <row r="523" spans="1:26" ht="12" customHeight="1" x14ac:dyDescent="0.2">
      <c r="A523" s="116"/>
      <c r="B523" s="116"/>
      <c r="C523" s="116"/>
      <c r="D523" s="116"/>
      <c r="E523" s="116"/>
      <c r="F523" s="116"/>
      <c r="G523" s="116"/>
      <c r="H523" s="116"/>
      <c r="I523" s="116"/>
      <c r="J523" s="116"/>
      <c r="K523" s="116"/>
      <c r="L523" s="116"/>
      <c r="M523" s="116"/>
      <c r="N523" s="116"/>
      <c r="O523" s="116"/>
      <c r="P523" s="116"/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</row>
    <row r="524" spans="1:26" ht="12" customHeight="1" x14ac:dyDescent="0.2">
      <c r="A524" s="116"/>
      <c r="B524" s="116"/>
      <c r="C524" s="116"/>
      <c r="D524" s="116"/>
      <c r="E524" s="116"/>
      <c r="F524" s="116"/>
      <c r="G524" s="116"/>
      <c r="H524" s="116"/>
      <c r="I524" s="116"/>
      <c r="J524" s="116"/>
      <c r="K524" s="116"/>
      <c r="L524" s="116"/>
      <c r="M524" s="116"/>
      <c r="N524" s="116"/>
      <c r="O524" s="116"/>
      <c r="P524" s="116"/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</row>
    <row r="525" spans="1:26" ht="12" customHeight="1" x14ac:dyDescent="0.2">
      <c r="A525" s="116"/>
      <c r="B525" s="116"/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</row>
    <row r="526" spans="1:26" ht="12" customHeight="1" x14ac:dyDescent="0.2">
      <c r="A526" s="116"/>
      <c r="B526" s="116"/>
      <c r="C526" s="116"/>
      <c r="D526" s="116"/>
      <c r="E526" s="116"/>
      <c r="F526" s="116"/>
      <c r="G526" s="116"/>
      <c r="H526" s="116"/>
      <c r="I526" s="116"/>
      <c r="J526" s="116"/>
      <c r="K526" s="116"/>
      <c r="L526" s="116"/>
      <c r="M526" s="116"/>
      <c r="N526" s="116"/>
      <c r="O526" s="116"/>
      <c r="P526" s="116"/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</row>
    <row r="527" spans="1:26" ht="12" customHeight="1" x14ac:dyDescent="0.2">
      <c r="A527" s="116"/>
      <c r="B527" s="116"/>
      <c r="C527" s="116"/>
      <c r="D527" s="116"/>
      <c r="E527" s="116"/>
      <c r="F527" s="116"/>
      <c r="G527" s="116"/>
      <c r="H527" s="116"/>
      <c r="I527" s="116"/>
      <c r="J527" s="116"/>
      <c r="K527" s="116"/>
      <c r="L527" s="116"/>
      <c r="M527" s="116"/>
      <c r="N527" s="116"/>
      <c r="O527" s="116"/>
      <c r="P527" s="116"/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</row>
    <row r="528" spans="1:26" ht="12" customHeight="1" x14ac:dyDescent="0.2">
      <c r="A528" s="116"/>
      <c r="B528" s="116"/>
      <c r="C528" s="116"/>
      <c r="D528" s="116"/>
      <c r="E528" s="116"/>
      <c r="F528" s="116"/>
      <c r="G528" s="116"/>
      <c r="H528" s="116"/>
      <c r="I528" s="116"/>
      <c r="J528" s="116"/>
      <c r="K528" s="116"/>
      <c r="L528" s="116"/>
      <c r="M528" s="116"/>
      <c r="N528" s="116"/>
      <c r="O528" s="116"/>
      <c r="P528" s="116"/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</row>
    <row r="529" spans="1:26" ht="12" customHeight="1" x14ac:dyDescent="0.2">
      <c r="A529" s="116"/>
      <c r="B529" s="116"/>
      <c r="C529" s="116"/>
      <c r="D529" s="116"/>
      <c r="E529" s="116"/>
      <c r="F529" s="116"/>
      <c r="G529" s="116"/>
      <c r="H529" s="116"/>
      <c r="I529" s="116"/>
      <c r="J529" s="116"/>
      <c r="K529" s="116"/>
      <c r="L529" s="116"/>
      <c r="M529" s="116"/>
      <c r="N529" s="116"/>
      <c r="O529" s="116"/>
      <c r="P529" s="116"/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</row>
    <row r="530" spans="1:26" ht="12" customHeight="1" x14ac:dyDescent="0.2">
      <c r="A530" s="116"/>
      <c r="B530" s="116"/>
      <c r="C530" s="116"/>
      <c r="D530" s="116"/>
      <c r="E530" s="116"/>
      <c r="F530" s="116"/>
      <c r="G530" s="116"/>
      <c r="H530" s="116"/>
      <c r="I530" s="116"/>
      <c r="J530" s="116"/>
      <c r="K530" s="116"/>
      <c r="L530" s="116"/>
      <c r="M530" s="116"/>
      <c r="N530" s="116"/>
      <c r="O530" s="116"/>
      <c r="P530" s="116"/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</row>
    <row r="531" spans="1:26" ht="12" customHeight="1" x14ac:dyDescent="0.2">
      <c r="A531" s="116"/>
      <c r="B531" s="116"/>
      <c r="C531" s="116"/>
      <c r="D531" s="116"/>
      <c r="E531" s="116"/>
      <c r="F531" s="116"/>
      <c r="G531" s="116"/>
      <c r="H531" s="116"/>
      <c r="I531" s="116"/>
      <c r="J531" s="116"/>
      <c r="K531" s="116"/>
      <c r="L531" s="116"/>
      <c r="M531" s="116"/>
      <c r="N531" s="116"/>
      <c r="O531" s="116"/>
      <c r="P531" s="116"/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</row>
    <row r="532" spans="1:26" ht="12" customHeight="1" x14ac:dyDescent="0.2">
      <c r="A532" s="116"/>
      <c r="B532" s="116"/>
      <c r="C532" s="116"/>
      <c r="D532" s="116"/>
      <c r="E532" s="116"/>
      <c r="F532" s="116"/>
      <c r="G532" s="116"/>
      <c r="H532" s="116"/>
      <c r="I532" s="116"/>
      <c r="J532" s="116"/>
      <c r="K532" s="116"/>
      <c r="L532" s="116"/>
      <c r="M532" s="116"/>
      <c r="N532" s="116"/>
      <c r="O532" s="116"/>
      <c r="P532" s="116"/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</row>
    <row r="533" spans="1:26" ht="12" customHeight="1" x14ac:dyDescent="0.2">
      <c r="A533" s="116"/>
      <c r="B533" s="116"/>
      <c r="C533" s="116"/>
      <c r="D533" s="116"/>
      <c r="E533" s="116"/>
      <c r="F533" s="116"/>
      <c r="G533" s="116"/>
      <c r="H533" s="116"/>
      <c r="I533" s="116"/>
      <c r="J533" s="116"/>
      <c r="K533" s="116"/>
      <c r="L533" s="116"/>
      <c r="M533" s="116"/>
      <c r="N533" s="116"/>
      <c r="O533" s="116"/>
      <c r="P533" s="116"/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</row>
    <row r="534" spans="1:26" ht="12" customHeight="1" x14ac:dyDescent="0.2">
      <c r="A534" s="116"/>
      <c r="B534" s="116"/>
      <c r="C534" s="116"/>
      <c r="D534" s="116"/>
      <c r="E534" s="116"/>
      <c r="F534" s="116"/>
      <c r="G534" s="116"/>
      <c r="H534" s="116"/>
      <c r="I534" s="116"/>
      <c r="J534" s="116"/>
      <c r="K534" s="116"/>
      <c r="L534" s="116"/>
      <c r="M534" s="116"/>
      <c r="N534" s="116"/>
      <c r="O534" s="116"/>
      <c r="P534" s="116"/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</row>
    <row r="535" spans="1:26" ht="12" customHeight="1" x14ac:dyDescent="0.2">
      <c r="A535" s="116"/>
      <c r="B535" s="116"/>
      <c r="C535" s="116"/>
      <c r="D535" s="116"/>
      <c r="E535" s="116"/>
      <c r="F535" s="116"/>
      <c r="G535" s="116"/>
      <c r="H535" s="116"/>
      <c r="I535" s="116"/>
      <c r="J535" s="116"/>
      <c r="K535" s="116"/>
      <c r="L535" s="116"/>
      <c r="M535" s="116"/>
      <c r="N535" s="116"/>
      <c r="O535" s="116"/>
      <c r="P535" s="116"/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</row>
    <row r="536" spans="1:26" ht="12" customHeight="1" x14ac:dyDescent="0.2">
      <c r="A536" s="116"/>
      <c r="B536" s="116"/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</row>
    <row r="537" spans="1:26" ht="12" customHeight="1" x14ac:dyDescent="0.2">
      <c r="A537" s="116"/>
      <c r="B537" s="116"/>
      <c r="C537" s="116"/>
      <c r="D537" s="116"/>
      <c r="E537" s="116"/>
      <c r="F537" s="116"/>
      <c r="G537" s="116"/>
      <c r="H537" s="116"/>
      <c r="I537" s="116"/>
      <c r="J537" s="116"/>
      <c r="K537" s="116"/>
      <c r="L537" s="116"/>
      <c r="M537" s="116"/>
      <c r="N537" s="116"/>
      <c r="O537" s="116"/>
      <c r="P537" s="116"/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</row>
    <row r="538" spans="1:26" ht="12" customHeight="1" x14ac:dyDescent="0.2">
      <c r="A538" s="116"/>
      <c r="B538" s="116"/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</row>
    <row r="539" spans="1:26" ht="12" customHeight="1" x14ac:dyDescent="0.2">
      <c r="A539" s="116"/>
      <c r="B539" s="116"/>
      <c r="C539" s="116"/>
      <c r="D539" s="116"/>
      <c r="E539" s="116"/>
      <c r="F539" s="116"/>
      <c r="G539" s="116"/>
      <c r="H539" s="116"/>
      <c r="I539" s="116"/>
      <c r="J539" s="116"/>
      <c r="K539" s="116"/>
      <c r="L539" s="116"/>
      <c r="M539" s="116"/>
      <c r="N539" s="116"/>
      <c r="O539" s="116"/>
      <c r="P539" s="116"/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</row>
    <row r="540" spans="1:26" ht="12" customHeight="1" x14ac:dyDescent="0.2">
      <c r="A540" s="116"/>
      <c r="B540" s="116"/>
      <c r="C540" s="116"/>
      <c r="D540" s="116"/>
      <c r="E540" s="116"/>
      <c r="F540" s="116"/>
      <c r="G540" s="116"/>
      <c r="H540" s="116"/>
      <c r="I540" s="116"/>
      <c r="J540" s="116"/>
      <c r="K540" s="116"/>
      <c r="L540" s="116"/>
      <c r="M540" s="116"/>
      <c r="N540" s="116"/>
      <c r="O540" s="116"/>
      <c r="P540" s="116"/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</row>
    <row r="541" spans="1:26" ht="12" customHeight="1" x14ac:dyDescent="0.2">
      <c r="A541" s="116"/>
      <c r="B541" s="116"/>
      <c r="C541" s="116"/>
      <c r="D541" s="116"/>
      <c r="E541" s="116"/>
      <c r="F541" s="116"/>
      <c r="G541" s="116"/>
      <c r="H541" s="116"/>
      <c r="I541" s="116"/>
      <c r="J541" s="116"/>
      <c r="K541" s="116"/>
      <c r="L541" s="116"/>
      <c r="M541" s="116"/>
      <c r="N541" s="116"/>
      <c r="O541" s="116"/>
      <c r="P541" s="116"/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</row>
    <row r="542" spans="1:26" ht="12" customHeight="1" x14ac:dyDescent="0.2">
      <c r="A542" s="116"/>
      <c r="B542" s="116"/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</row>
    <row r="543" spans="1:26" ht="12" customHeight="1" x14ac:dyDescent="0.2">
      <c r="A543" s="116"/>
      <c r="B543" s="116"/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</row>
    <row r="544" spans="1:26" ht="12" customHeight="1" x14ac:dyDescent="0.2">
      <c r="A544" s="116"/>
      <c r="B544" s="116"/>
      <c r="C544" s="116"/>
      <c r="D544" s="116"/>
      <c r="E544" s="116"/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</row>
    <row r="545" spans="1:26" ht="12" customHeight="1" x14ac:dyDescent="0.2">
      <c r="A545" s="116"/>
      <c r="B545" s="116"/>
      <c r="C545" s="116"/>
      <c r="D545" s="116"/>
      <c r="E545" s="116"/>
      <c r="F545" s="116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</row>
    <row r="546" spans="1:26" ht="12" customHeight="1" x14ac:dyDescent="0.2">
      <c r="A546" s="116"/>
      <c r="B546" s="116"/>
      <c r="C546" s="116"/>
      <c r="D546" s="116"/>
      <c r="E546" s="116"/>
      <c r="F546" s="116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</row>
    <row r="547" spans="1:26" ht="12" customHeight="1" x14ac:dyDescent="0.2">
      <c r="A547" s="116"/>
      <c r="B547" s="116"/>
      <c r="C547" s="116"/>
      <c r="D547" s="116"/>
      <c r="E547" s="116"/>
      <c r="F547" s="116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</row>
    <row r="548" spans="1:26" ht="12" customHeight="1" x14ac:dyDescent="0.2">
      <c r="A548" s="116"/>
      <c r="B548" s="116"/>
      <c r="C548" s="116"/>
      <c r="D548" s="116"/>
      <c r="E548" s="116"/>
      <c r="F548" s="116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</row>
    <row r="549" spans="1:26" ht="12" customHeight="1" x14ac:dyDescent="0.2">
      <c r="A549" s="116"/>
      <c r="B549" s="116"/>
      <c r="C549" s="116"/>
      <c r="D549" s="116"/>
      <c r="E549" s="116"/>
      <c r="F549" s="116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</row>
    <row r="550" spans="1:26" ht="12" customHeight="1" x14ac:dyDescent="0.2">
      <c r="A550" s="116"/>
      <c r="B550" s="116"/>
      <c r="C550" s="116"/>
      <c r="D550" s="116"/>
      <c r="E550" s="116"/>
      <c r="F550" s="116"/>
      <c r="G550" s="116"/>
      <c r="H550" s="116"/>
      <c r="I550" s="116"/>
      <c r="J550" s="116"/>
      <c r="K550" s="116"/>
      <c r="L550" s="116"/>
      <c r="M550" s="116"/>
      <c r="N550" s="116"/>
      <c r="O550" s="116"/>
      <c r="P550" s="116"/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</row>
    <row r="551" spans="1:26" ht="12" customHeight="1" x14ac:dyDescent="0.2">
      <c r="A551" s="116"/>
      <c r="B551" s="116"/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</row>
    <row r="552" spans="1:26" ht="12" customHeight="1" x14ac:dyDescent="0.2">
      <c r="A552" s="116"/>
      <c r="B552" s="116"/>
      <c r="C552" s="116"/>
      <c r="D552" s="116"/>
      <c r="E552" s="116"/>
      <c r="F552" s="116"/>
      <c r="G552" s="116"/>
      <c r="H552" s="116"/>
      <c r="I552" s="116"/>
      <c r="J552" s="116"/>
      <c r="K552" s="116"/>
      <c r="L552" s="116"/>
      <c r="M552" s="116"/>
      <c r="N552" s="116"/>
      <c r="O552" s="116"/>
      <c r="P552" s="116"/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</row>
    <row r="553" spans="1:26" ht="12" customHeight="1" x14ac:dyDescent="0.2">
      <c r="A553" s="116"/>
      <c r="B553" s="116"/>
      <c r="C553" s="116"/>
      <c r="D553" s="116"/>
      <c r="E553" s="116"/>
      <c r="F553" s="116"/>
      <c r="G553" s="116"/>
      <c r="H553" s="116"/>
      <c r="I553" s="116"/>
      <c r="J553" s="116"/>
      <c r="K553" s="116"/>
      <c r="L553" s="116"/>
      <c r="M553" s="116"/>
      <c r="N553" s="116"/>
      <c r="O553" s="116"/>
      <c r="P553" s="116"/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</row>
    <row r="554" spans="1:26" ht="12" customHeight="1" x14ac:dyDescent="0.2">
      <c r="A554" s="116"/>
      <c r="B554" s="116"/>
      <c r="C554" s="116"/>
      <c r="D554" s="116"/>
      <c r="E554" s="116"/>
      <c r="F554" s="116"/>
      <c r="G554" s="116"/>
      <c r="H554" s="116"/>
      <c r="I554" s="116"/>
      <c r="J554" s="116"/>
      <c r="K554" s="116"/>
      <c r="L554" s="116"/>
      <c r="M554" s="116"/>
      <c r="N554" s="116"/>
      <c r="O554" s="116"/>
      <c r="P554" s="116"/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</row>
    <row r="555" spans="1:26" ht="12" customHeight="1" x14ac:dyDescent="0.2">
      <c r="A555" s="116"/>
      <c r="B555" s="116"/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</row>
    <row r="556" spans="1:26" ht="12" customHeight="1" x14ac:dyDescent="0.2">
      <c r="A556" s="116"/>
      <c r="B556" s="116"/>
      <c r="C556" s="116"/>
      <c r="D556" s="116"/>
      <c r="E556" s="116"/>
      <c r="F556" s="116"/>
      <c r="G556" s="116"/>
      <c r="H556" s="116"/>
      <c r="I556" s="116"/>
      <c r="J556" s="116"/>
      <c r="K556" s="116"/>
      <c r="L556" s="116"/>
      <c r="M556" s="116"/>
      <c r="N556" s="116"/>
      <c r="O556" s="116"/>
      <c r="P556" s="116"/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</row>
    <row r="557" spans="1:26" ht="12" customHeight="1" x14ac:dyDescent="0.2">
      <c r="A557" s="116"/>
      <c r="B557" s="116"/>
      <c r="C557" s="116"/>
      <c r="D557" s="116"/>
      <c r="E557" s="116"/>
      <c r="F557" s="116"/>
      <c r="G557" s="116"/>
      <c r="H557" s="116"/>
      <c r="I557" s="116"/>
      <c r="J557" s="116"/>
      <c r="K557" s="116"/>
      <c r="L557" s="116"/>
      <c r="M557" s="116"/>
      <c r="N557" s="116"/>
      <c r="O557" s="116"/>
      <c r="P557" s="116"/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</row>
    <row r="558" spans="1:26" ht="12" customHeight="1" x14ac:dyDescent="0.2">
      <c r="A558" s="116"/>
      <c r="B558" s="116"/>
      <c r="C558" s="116"/>
      <c r="D558" s="116"/>
      <c r="E558" s="116"/>
      <c r="F558" s="116"/>
      <c r="G558" s="116"/>
      <c r="H558" s="116"/>
      <c r="I558" s="116"/>
      <c r="J558" s="116"/>
      <c r="K558" s="116"/>
      <c r="L558" s="116"/>
      <c r="M558" s="116"/>
      <c r="N558" s="116"/>
      <c r="O558" s="116"/>
      <c r="P558" s="116"/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</row>
    <row r="559" spans="1:26" ht="12" customHeight="1" x14ac:dyDescent="0.2">
      <c r="A559" s="116"/>
      <c r="B559" s="116"/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</row>
    <row r="560" spans="1:26" ht="12" customHeight="1" x14ac:dyDescent="0.2">
      <c r="A560" s="116"/>
      <c r="B560" s="116"/>
      <c r="C560" s="116"/>
      <c r="D560" s="116"/>
      <c r="E560" s="116"/>
      <c r="F560" s="116"/>
      <c r="G560" s="116"/>
      <c r="H560" s="116"/>
      <c r="I560" s="116"/>
      <c r="J560" s="116"/>
      <c r="K560" s="116"/>
      <c r="L560" s="116"/>
      <c r="M560" s="116"/>
      <c r="N560" s="116"/>
      <c r="O560" s="116"/>
      <c r="P560" s="116"/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</row>
    <row r="561" spans="1:26" ht="12" customHeight="1" x14ac:dyDescent="0.2">
      <c r="A561" s="116"/>
      <c r="B561" s="116"/>
      <c r="C561" s="116"/>
      <c r="D561" s="116"/>
      <c r="E561" s="116"/>
      <c r="F561" s="116"/>
      <c r="G561" s="116"/>
      <c r="H561" s="116"/>
      <c r="I561" s="116"/>
      <c r="J561" s="116"/>
      <c r="K561" s="116"/>
      <c r="L561" s="116"/>
      <c r="M561" s="116"/>
      <c r="N561" s="116"/>
      <c r="O561" s="116"/>
      <c r="P561" s="116"/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</row>
    <row r="562" spans="1:26" ht="12" customHeight="1" x14ac:dyDescent="0.2">
      <c r="A562" s="116"/>
      <c r="B562" s="116"/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</row>
    <row r="563" spans="1:26" ht="12" customHeight="1" x14ac:dyDescent="0.2">
      <c r="A563" s="116"/>
      <c r="B563" s="116"/>
      <c r="C563" s="116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</row>
    <row r="564" spans="1:26" ht="12" customHeight="1" x14ac:dyDescent="0.2">
      <c r="A564" s="116"/>
      <c r="B564" s="116"/>
      <c r="C564" s="116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</row>
    <row r="565" spans="1:26" ht="12" customHeight="1" x14ac:dyDescent="0.2">
      <c r="A565" s="116"/>
      <c r="B565" s="116"/>
      <c r="C565" s="116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</row>
    <row r="566" spans="1:26" ht="12" customHeight="1" x14ac:dyDescent="0.2">
      <c r="A566" s="116"/>
      <c r="B566" s="116"/>
      <c r="C566" s="116"/>
      <c r="D566" s="116"/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</row>
    <row r="567" spans="1:26" ht="12" customHeight="1" x14ac:dyDescent="0.2">
      <c r="A567" s="116"/>
      <c r="B567" s="116"/>
      <c r="C567" s="116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</row>
    <row r="568" spans="1:26" ht="12" customHeight="1" x14ac:dyDescent="0.2">
      <c r="A568" s="116"/>
      <c r="B568" s="116"/>
      <c r="C568" s="116"/>
      <c r="D568" s="116"/>
      <c r="E568" s="116"/>
      <c r="F568" s="116"/>
      <c r="G568" s="116"/>
      <c r="H568" s="116"/>
      <c r="I568" s="116"/>
      <c r="J568" s="116"/>
      <c r="K568" s="116"/>
      <c r="L568" s="116"/>
      <c r="M568" s="116"/>
      <c r="N568" s="116"/>
      <c r="O568" s="116"/>
      <c r="P568" s="116"/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</row>
    <row r="569" spans="1:26" ht="12" customHeight="1" x14ac:dyDescent="0.2">
      <c r="A569" s="116"/>
      <c r="B569" s="116"/>
      <c r="C569" s="116"/>
      <c r="D569" s="116"/>
      <c r="E569" s="116"/>
      <c r="F569" s="116"/>
      <c r="G569" s="116"/>
      <c r="H569" s="116"/>
      <c r="I569" s="116"/>
      <c r="J569" s="116"/>
      <c r="K569" s="116"/>
      <c r="L569" s="116"/>
      <c r="M569" s="116"/>
      <c r="N569" s="116"/>
      <c r="O569" s="116"/>
      <c r="P569" s="116"/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</row>
    <row r="570" spans="1:26" ht="12" customHeight="1" x14ac:dyDescent="0.2">
      <c r="A570" s="116"/>
      <c r="B570" s="116"/>
      <c r="C570" s="116"/>
      <c r="D570" s="116"/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</row>
    <row r="571" spans="1:26" ht="12" customHeight="1" x14ac:dyDescent="0.2">
      <c r="A571" s="116"/>
      <c r="B571" s="116"/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</row>
    <row r="572" spans="1:26" ht="12" customHeight="1" x14ac:dyDescent="0.2">
      <c r="A572" s="116"/>
      <c r="B572" s="116"/>
      <c r="C572" s="116"/>
      <c r="D572" s="116"/>
      <c r="E572" s="116"/>
      <c r="F572" s="116"/>
      <c r="G572" s="116"/>
      <c r="H572" s="116"/>
      <c r="I572" s="116"/>
      <c r="J572" s="116"/>
      <c r="K572" s="116"/>
      <c r="L572" s="116"/>
      <c r="M572" s="116"/>
      <c r="N572" s="116"/>
      <c r="O572" s="116"/>
      <c r="P572" s="116"/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</row>
    <row r="573" spans="1:26" ht="12" customHeight="1" x14ac:dyDescent="0.2">
      <c r="A573" s="116"/>
      <c r="B573" s="116"/>
      <c r="C573" s="116"/>
      <c r="D573" s="116"/>
      <c r="E573" s="116"/>
      <c r="F573" s="116"/>
      <c r="G573" s="116"/>
      <c r="H573" s="116"/>
      <c r="I573" s="116"/>
      <c r="J573" s="116"/>
      <c r="K573" s="116"/>
      <c r="L573" s="116"/>
      <c r="M573" s="116"/>
      <c r="N573" s="116"/>
      <c r="O573" s="116"/>
      <c r="P573" s="116"/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</row>
    <row r="574" spans="1:26" ht="12" customHeight="1" x14ac:dyDescent="0.2">
      <c r="A574" s="116"/>
      <c r="B574" s="116"/>
      <c r="C574" s="116"/>
      <c r="D574" s="116"/>
      <c r="E574" s="116"/>
      <c r="F574" s="116"/>
      <c r="G574" s="116"/>
      <c r="H574" s="116"/>
      <c r="I574" s="116"/>
      <c r="J574" s="116"/>
      <c r="K574" s="116"/>
      <c r="L574" s="116"/>
      <c r="M574" s="116"/>
      <c r="N574" s="116"/>
      <c r="O574" s="116"/>
      <c r="P574" s="116"/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</row>
    <row r="575" spans="1:26" ht="12" customHeight="1" x14ac:dyDescent="0.2">
      <c r="A575" s="116"/>
      <c r="B575" s="116"/>
      <c r="C575" s="116"/>
      <c r="D575" s="116"/>
      <c r="E575" s="116"/>
      <c r="F575" s="116"/>
      <c r="G575" s="116"/>
      <c r="H575" s="116"/>
      <c r="I575" s="116"/>
      <c r="J575" s="116"/>
      <c r="K575" s="116"/>
      <c r="L575" s="116"/>
      <c r="M575" s="116"/>
      <c r="N575" s="116"/>
      <c r="O575" s="116"/>
      <c r="P575" s="116"/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</row>
    <row r="576" spans="1:26" ht="12" customHeight="1" x14ac:dyDescent="0.2">
      <c r="A576" s="116"/>
      <c r="B576" s="116"/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</row>
    <row r="577" spans="1:26" ht="12" customHeight="1" x14ac:dyDescent="0.2">
      <c r="A577" s="116"/>
      <c r="B577" s="116"/>
      <c r="C577" s="116"/>
      <c r="D577" s="116"/>
      <c r="E577" s="116"/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</row>
    <row r="578" spans="1:26" ht="12" customHeight="1" x14ac:dyDescent="0.2">
      <c r="A578" s="116"/>
      <c r="B578" s="116"/>
      <c r="C578" s="116"/>
      <c r="D578" s="116"/>
      <c r="E578" s="116"/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</row>
    <row r="579" spans="1:26" ht="12" customHeight="1" x14ac:dyDescent="0.2">
      <c r="A579" s="116"/>
      <c r="B579" s="116"/>
      <c r="C579" s="116"/>
      <c r="D579" s="116"/>
      <c r="E579" s="116"/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</row>
    <row r="580" spans="1:26" ht="12" customHeight="1" x14ac:dyDescent="0.2">
      <c r="A580" s="116"/>
      <c r="B580" s="116"/>
      <c r="C580" s="116"/>
      <c r="D580" s="116"/>
      <c r="E580" s="116"/>
      <c r="F580" s="116"/>
      <c r="G580" s="116"/>
      <c r="H580" s="116"/>
      <c r="I580" s="116"/>
      <c r="J580" s="116"/>
      <c r="K580" s="116"/>
      <c r="L580" s="116"/>
      <c r="M580" s="116"/>
      <c r="N580" s="116"/>
      <c r="O580" s="116"/>
      <c r="P580" s="116"/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</row>
    <row r="581" spans="1:26" ht="12" customHeight="1" x14ac:dyDescent="0.2">
      <c r="A581" s="116"/>
      <c r="B581" s="116"/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</row>
    <row r="582" spans="1:26" ht="12" customHeight="1" x14ac:dyDescent="0.2">
      <c r="A582" s="116"/>
      <c r="B582" s="116"/>
      <c r="C582" s="116"/>
      <c r="D582" s="116"/>
      <c r="E582" s="116"/>
      <c r="F582" s="116"/>
      <c r="G582" s="116"/>
      <c r="H582" s="116"/>
      <c r="I582" s="116"/>
      <c r="J582" s="116"/>
      <c r="K582" s="116"/>
      <c r="L582" s="116"/>
      <c r="M582" s="116"/>
      <c r="N582" s="116"/>
      <c r="O582" s="116"/>
      <c r="P582" s="116"/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</row>
    <row r="583" spans="1:26" ht="12" customHeight="1" x14ac:dyDescent="0.2">
      <c r="A583" s="116"/>
      <c r="B583" s="116"/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</row>
    <row r="584" spans="1:26" ht="12" customHeight="1" x14ac:dyDescent="0.2">
      <c r="A584" s="116"/>
      <c r="B584" s="116"/>
      <c r="C584" s="116"/>
      <c r="D584" s="116"/>
      <c r="E584" s="116"/>
      <c r="F584" s="116"/>
      <c r="G584" s="116"/>
      <c r="H584" s="116"/>
      <c r="I584" s="116"/>
      <c r="J584" s="116"/>
      <c r="K584" s="116"/>
      <c r="L584" s="116"/>
      <c r="M584" s="116"/>
      <c r="N584" s="116"/>
      <c r="O584" s="116"/>
      <c r="P584" s="116"/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</row>
    <row r="585" spans="1:26" ht="12" customHeight="1" x14ac:dyDescent="0.2">
      <c r="A585" s="116"/>
      <c r="B585" s="116"/>
      <c r="C585" s="116"/>
      <c r="D585" s="116"/>
      <c r="E585" s="116"/>
      <c r="F585" s="116"/>
      <c r="G585" s="116"/>
      <c r="H585" s="116"/>
      <c r="I585" s="116"/>
      <c r="J585" s="116"/>
      <c r="K585" s="116"/>
      <c r="L585" s="116"/>
      <c r="M585" s="116"/>
      <c r="N585" s="116"/>
      <c r="O585" s="116"/>
      <c r="P585" s="116"/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</row>
    <row r="586" spans="1:26" ht="12" customHeight="1" x14ac:dyDescent="0.2">
      <c r="A586" s="116"/>
      <c r="B586" s="116"/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</row>
    <row r="587" spans="1:26" ht="12" customHeight="1" x14ac:dyDescent="0.2">
      <c r="A587" s="116"/>
      <c r="B587" s="116"/>
      <c r="C587" s="116"/>
      <c r="D587" s="116"/>
      <c r="E587" s="116"/>
      <c r="F587" s="116"/>
      <c r="G587" s="116"/>
      <c r="H587" s="116"/>
      <c r="I587" s="116"/>
      <c r="J587" s="116"/>
      <c r="K587" s="116"/>
      <c r="L587" s="116"/>
      <c r="M587" s="116"/>
      <c r="N587" s="116"/>
      <c r="O587" s="116"/>
      <c r="P587" s="116"/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</row>
    <row r="588" spans="1:26" ht="12" customHeight="1" x14ac:dyDescent="0.2">
      <c r="A588" s="116"/>
      <c r="B588" s="116"/>
      <c r="C588" s="116"/>
      <c r="D588" s="116"/>
      <c r="E588" s="116"/>
      <c r="F588" s="116"/>
      <c r="G588" s="116"/>
      <c r="H588" s="116"/>
      <c r="I588" s="116"/>
      <c r="J588" s="116"/>
      <c r="K588" s="116"/>
      <c r="L588" s="116"/>
      <c r="M588" s="116"/>
      <c r="N588" s="116"/>
      <c r="O588" s="116"/>
      <c r="P588" s="116"/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</row>
    <row r="589" spans="1:26" ht="12" customHeight="1" x14ac:dyDescent="0.2">
      <c r="A589" s="116"/>
      <c r="B589" s="116"/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</row>
    <row r="590" spans="1:26" ht="12" customHeight="1" x14ac:dyDescent="0.2">
      <c r="A590" s="116"/>
      <c r="B590" s="116"/>
      <c r="C590" s="116"/>
      <c r="D590" s="116"/>
      <c r="E590" s="116"/>
      <c r="F590" s="116"/>
      <c r="G590" s="116"/>
      <c r="H590" s="116"/>
      <c r="I590" s="116"/>
      <c r="J590" s="116"/>
      <c r="K590" s="116"/>
      <c r="L590" s="116"/>
      <c r="M590" s="116"/>
      <c r="N590" s="116"/>
      <c r="O590" s="116"/>
      <c r="P590" s="116"/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</row>
    <row r="591" spans="1:26" ht="12" customHeight="1" x14ac:dyDescent="0.2">
      <c r="A591" s="116"/>
      <c r="B591" s="116"/>
      <c r="C591" s="116"/>
      <c r="D591" s="116"/>
      <c r="E591" s="116"/>
      <c r="F591" s="116"/>
      <c r="G591" s="116"/>
      <c r="H591" s="116"/>
      <c r="I591" s="116"/>
      <c r="J591" s="116"/>
      <c r="K591" s="116"/>
      <c r="L591" s="116"/>
      <c r="M591" s="116"/>
      <c r="N591" s="116"/>
      <c r="O591" s="116"/>
      <c r="P591" s="116"/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</row>
    <row r="592" spans="1:26" ht="12" customHeight="1" x14ac:dyDescent="0.2">
      <c r="A592" s="116"/>
      <c r="B592" s="116"/>
      <c r="C592" s="116"/>
      <c r="D592" s="116"/>
      <c r="E592" s="116"/>
      <c r="F592" s="116"/>
      <c r="G592" s="116"/>
      <c r="H592" s="116"/>
      <c r="I592" s="116"/>
      <c r="J592" s="116"/>
      <c r="K592" s="116"/>
      <c r="L592" s="116"/>
      <c r="M592" s="116"/>
      <c r="N592" s="116"/>
      <c r="O592" s="116"/>
      <c r="P592" s="116"/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</row>
    <row r="593" spans="1:26" ht="12" customHeight="1" x14ac:dyDescent="0.2">
      <c r="A593" s="116"/>
      <c r="B593" s="116"/>
      <c r="C593" s="116"/>
      <c r="D593" s="116"/>
      <c r="E593" s="116"/>
      <c r="F593" s="116"/>
      <c r="G593" s="116"/>
      <c r="H593" s="116"/>
      <c r="I593" s="116"/>
      <c r="J593" s="116"/>
      <c r="K593" s="116"/>
      <c r="L593" s="116"/>
      <c r="M593" s="116"/>
      <c r="N593" s="116"/>
      <c r="O593" s="116"/>
      <c r="P593" s="116"/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</row>
    <row r="594" spans="1:26" ht="12" customHeight="1" x14ac:dyDescent="0.2">
      <c r="A594" s="116"/>
      <c r="B594" s="116"/>
      <c r="C594" s="116"/>
      <c r="D594" s="116"/>
      <c r="E594" s="116"/>
      <c r="F594" s="116"/>
      <c r="G594" s="116"/>
      <c r="H594" s="116"/>
      <c r="I594" s="116"/>
      <c r="J594" s="116"/>
      <c r="K594" s="116"/>
      <c r="L594" s="116"/>
      <c r="M594" s="116"/>
      <c r="N594" s="116"/>
      <c r="O594" s="116"/>
      <c r="P594" s="116"/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</row>
    <row r="595" spans="1:26" ht="12" customHeight="1" x14ac:dyDescent="0.2">
      <c r="A595" s="116"/>
      <c r="B595" s="116"/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</row>
    <row r="596" spans="1:26" ht="12" customHeight="1" x14ac:dyDescent="0.2">
      <c r="A596" s="116"/>
      <c r="B596" s="116"/>
      <c r="C596" s="116"/>
      <c r="D596" s="116"/>
      <c r="E596" s="116"/>
      <c r="F596" s="116"/>
      <c r="G596" s="116"/>
      <c r="H596" s="116"/>
      <c r="I596" s="116"/>
      <c r="J596" s="116"/>
      <c r="K596" s="116"/>
      <c r="L596" s="116"/>
      <c r="M596" s="116"/>
      <c r="N596" s="116"/>
      <c r="O596" s="116"/>
      <c r="P596" s="116"/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</row>
    <row r="597" spans="1:26" ht="12" customHeight="1" x14ac:dyDescent="0.2">
      <c r="A597" s="116"/>
      <c r="B597" s="116"/>
      <c r="C597" s="116"/>
      <c r="D597" s="116"/>
      <c r="E597" s="116"/>
      <c r="F597" s="116"/>
      <c r="G597" s="116"/>
      <c r="H597" s="116"/>
      <c r="I597" s="116"/>
      <c r="J597" s="116"/>
      <c r="K597" s="116"/>
      <c r="L597" s="116"/>
      <c r="M597" s="116"/>
      <c r="N597" s="116"/>
      <c r="O597" s="116"/>
      <c r="P597" s="116"/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</row>
    <row r="598" spans="1:26" ht="12" customHeight="1" x14ac:dyDescent="0.2">
      <c r="A598" s="116"/>
      <c r="B598" s="116"/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</row>
    <row r="599" spans="1:26" ht="12" customHeight="1" x14ac:dyDescent="0.2">
      <c r="A599" s="116"/>
      <c r="B599" s="116"/>
      <c r="C599" s="116"/>
      <c r="D599" s="116"/>
      <c r="E599" s="116"/>
      <c r="F599" s="116"/>
      <c r="G599" s="116"/>
      <c r="H599" s="116"/>
      <c r="I599" s="116"/>
      <c r="J599" s="116"/>
      <c r="K599" s="116"/>
      <c r="L599" s="116"/>
      <c r="M599" s="116"/>
      <c r="N599" s="116"/>
      <c r="O599" s="116"/>
      <c r="P599" s="116"/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</row>
    <row r="600" spans="1:26" ht="12" customHeight="1" x14ac:dyDescent="0.2">
      <c r="A600" s="116"/>
      <c r="B600" s="116"/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</row>
    <row r="601" spans="1:26" ht="12" customHeight="1" x14ac:dyDescent="0.2">
      <c r="A601" s="116"/>
      <c r="B601" s="116"/>
      <c r="C601" s="116"/>
      <c r="D601" s="116"/>
      <c r="E601" s="116"/>
      <c r="F601" s="116"/>
      <c r="G601" s="116"/>
      <c r="H601" s="116"/>
      <c r="I601" s="116"/>
      <c r="J601" s="116"/>
      <c r="K601" s="116"/>
      <c r="L601" s="116"/>
      <c r="M601" s="116"/>
      <c r="N601" s="116"/>
      <c r="O601" s="116"/>
      <c r="P601" s="116"/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</row>
    <row r="602" spans="1:26" ht="12" customHeight="1" x14ac:dyDescent="0.2">
      <c r="A602" s="116"/>
      <c r="B602" s="116"/>
      <c r="C602" s="116"/>
      <c r="D602" s="116"/>
      <c r="E602" s="116"/>
      <c r="F602" s="116"/>
      <c r="G602" s="116"/>
      <c r="H602" s="116"/>
      <c r="I602" s="116"/>
      <c r="J602" s="116"/>
      <c r="K602" s="116"/>
      <c r="L602" s="116"/>
      <c r="M602" s="116"/>
      <c r="N602" s="116"/>
      <c r="O602" s="116"/>
      <c r="P602" s="116"/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</row>
    <row r="603" spans="1:26" ht="12" customHeight="1" x14ac:dyDescent="0.2">
      <c r="A603" s="116"/>
      <c r="B603" s="116"/>
      <c r="C603" s="116"/>
      <c r="D603" s="116"/>
      <c r="E603" s="116"/>
      <c r="F603" s="116"/>
      <c r="G603" s="116"/>
      <c r="H603" s="116"/>
      <c r="I603" s="116"/>
      <c r="J603" s="116"/>
      <c r="K603" s="116"/>
      <c r="L603" s="116"/>
      <c r="M603" s="116"/>
      <c r="N603" s="116"/>
      <c r="O603" s="116"/>
      <c r="P603" s="116"/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</row>
    <row r="604" spans="1:26" ht="12" customHeight="1" x14ac:dyDescent="0.2">
      <c r="A604" s="116"/>
      <c r="B604" s="116"/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</row>
    <row r="605" spans="1:26" ht="12" customHeight="1" x14ac:dyDescent="0.2">
      <c r="A605" s="116"/>
      <c r="B605" s="116"/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</row>
    <row r="606" spans="1:26" ht="12" customHeight="1" x14ac:dyDescent="0.2">
      <c r="A606" s="116"/>
      <c r="B606" s="116"/>
      <c r="C606" s="116"/>
      <c r="D606" s="116"/>
      <c r="E606" s="116"/>
      <c r="F606" s="116"/>
      <c r="G606" s="116"/>
      <c r="H606" s="116"/>
      <c r="I606" s="116"/>
      <c r="J606" s="116"/>
      <c r="K606" s="116"/>
      <c r="L606" s="116"/>
      <c r="M606" s="116"/>
      <c r="N606" s="116"/>
      <c r="O606" s="116"/>
      <c r="P606" s="116"/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</row>
    <row r="607" spans="1:26" ht="12" customHeight="1" x14ac:dyDescent="0.2">
      <c r="A607" s="116"/>
      <c r="B607" s="116"/>
      <c r="C607" s="116"/>
      <c r="D607" s="116"/>
      <c r="E607" s="116"/>
      <c r="F607" s="116"/>
      <c r="G607" s="116"/>
      <c r="H607" s="116"/>
      <c r="I607" s="116"/>
      <c r="J607" s="116"/>
      <c r="K607" s="116"/>
      <c r="L607" s="116"/>
      <c r="M607" s="116"/>
      <c r="N607" s="116"/>
      <c r="O607" s="116"/>
      <c r="P607" s="116"/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</row>
    <row r="608" spans="1:26" ht="12" customHeight="1" x14ac:dyDescent="0.2">
      <c r="A608" s="116"/>
      <c r="B608" s="116"/>
      <c r="C608" s="116"/>
      <c r="D608" s="116"/>
      <c r="E608" s="116"/>
      <c r="F608" s="116"/>
      <c r="G608" s="116"/>
      <c r="H608" s="116"/>
      <c r="I608" s="116"/>
      <c r="J608" s="116"/>
      <c r="K608" s="116"/>
      <c r="L608" s="116"/>
      <c r="M608" s="116"/>
      <c r="N608" s="116"/>
      <c r="O608" s="116"/>
      <c r="P608" s="116"/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</row>
    <row r="609" spans="1:26" ht="12" customHeight="1" x14ac:dyDescent="0.2">
      <c r="A609" s="116"/>
      <c r="B609" s="116"/>
      <c r="C609" s="116"/>
      <c r="D609" s="116"/>
      <c r="E609" s="116"/>
      <c r="F609" s="116"/>
      <c r="G609" s="116"/>
      <c r="H609" s="116"/>
      <c r="I609" s="116"/>
      <c r="J609" s="116"/>
      <c r="K609" s="116"/>
      <c r="L609" s="116"/>
      <c r="M609" s="116"/>
      <c r="N609" s="116"/>
      <c r="O609" s="116"/>
      <c r="P609" s="116"/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</row>
    <row r="610" spans="1:26" ht="12" customHeight="1" x14ac:dyDescent="0.2">
      <c r="A610" s="116"/>
      <c r="B610" s="116"/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</row>
    <row r="611" spans="1:26" ht="12" customHeight="1" x14ac:dyDescent="0.2">
      <c r="A611" s="116"/>
      <c r="B611" s="116"/>
      <c r="C611" s="116"/>
      <c r="D611" s="116"/>
      <c r="E611" s="116"/>
      <c r="F611" s="116"/>
      <c r="G611" s="116"/>
      <c r="H611" s="116"/>
      <c r="I611" s="116"/>
      <c r="J611" s="116"/>
      <c r="K611" s="116"/>
      <c r="L611" s="116"/>
      <c r="M611" s="116"/>
      <c r="N611" s="116"/>
      <c r="O611" s="116"/>
      <c r="P611" s="116"/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</row>
    <row r="612" spans="1:26" ht="12" customHeight="1" x14ac:dyDescent="0.2">
      <c r="A612" s="116"/>
      <c r="B612" s="116"/>
      <c r="C612" s="116"/>
      <c r="D612" s="116"/>
      <c r="E612" s="116"/>
      <c r="F612" s="116"/>
      <c r="G612" s="116"/>
      <c r="H612" s="116"/>
      <c r="I612" s="116"/>
      <c r="J612" s="116"/>
      <c r="K612" s="116"/>
      <c r="L612" s="116"/>
      <c r="M612" s="116"/>
      <c r="N612" s="116"/>
      <c r="O612" s="116"/>
      <c r="P612" s="116"/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</row>
    <row r="613" spans="1:26" ht="12" customHeight="1" x14ac:dyDescent="0.2">
      <c r="A613" s="116"/>
      <c r="B613" s="116"/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</row>
    <row r="614" spans="1:26" ht="12" customHeight="1" x14ac:dyDescent="0.2">
      <c r="A614" s="116"/>
      <c r="B614" s="116"/>
      <c r="C614" s="116"/>
      <c r="D614" s="116"/>
      <c r="E614" s="116"/>
      <c r="F614" s="116"/>
      <c r="G614" s="116"/>
      <c r="H614" s="116"/>
      <c r="I614" s="116"/>
      <c r="J614" s="116"/>
      <c r="K614" s="116"/>
      <c r="L614" s="116"/>
      <c r="M614" s="116"/>
      <c r="N614" s="116"/>
      <c r="O614" s="116"/>
      <c r="P614" s="116"/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</row>
    <row r="615" spans="1:26" ht="12" customHeight="1" x14ac:dyDescent="0.2">
      <c r="A615" s="116"/>
      <c r="B615" s="116"/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</row>
    <row r="616" spans="1:26" ht="12" customHeight="1" x14ac:dyDescent="0.2">
      <c r="A616" s="116"/>
      <c r="B616" s="116"/>
      <c r="C616" s="116"/>
      <c r="D616" s="116"/>
      <c r="E616" s="116"/>
      <c r="F616" s="116"/>
      <c r="G616" s="116"/>
      <c r="H616" s="116"/>
      <c r="I616" s="116"/>
      <c r="J616" s="116"/>
      <c r="K616" s="116"/>
      <c r="L616" s="116"/>
      <c r="M616" s="116"/>
      <c r="N616" s="116"/>
      <c r="O616" s="116"/>
      <c r="P616" s="116"/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</row>
    <row r="617" spans="1:26" ht="12" customHeight="1" x14ac:dyDescent="0.2">
      <c r="A617" s="116"/>
      <c r="B617" s="116"/>
      <c r="C617" s="116"/>
      <c r="D617" s="116"/>
      <c r="E617" s="116"/>
      <c r="F617" s="116"/>
      <c r="G617" s="116"/>
      <c r="H617" s="116"/>
      <c r="I617" s="116"/>
      <c r="J617" s="116"/>
      <c r="K617" s="116"/>
      <c r="L617" s="116"/>
      <c r="M617" s="116"/>
      <c r="N617" s="116"/>
      <c r="O617" s="116"/>
      <c r="P617" s="116"/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</row>
    <row r="618" spans="1:26" ht="12" customHeight="1" x14ac:dyDescent="0.2">
      <c r="A618" s="116"/>
      <c r="B618" s="116"/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</row>
    <row r="619" spans="1:26" ht="12" customHeight="1" x14ac:dyDescent="0.2">
      <c r="A619" s="116"/>
      <c r="B619" s="116"/>
      <c r="C619" s="116"/>
      <c r="D619" s="116"/>
      <c r="E619" s="116"/>
      <c r="F619" s="116"/>
      <c r="G619" s="116"/>
      <c r="H619" s="116"/>
      <c r="I619" s="116"/>
      <c r="J619" s="116"/>
      <c r="K619" s="116"/>
      <c r="L619" s="116"/>
      <c r="M619" s="116"/>
      <c r="N619" s="116"/>
      <c r="O619" s="116"/>
      <c r="P619" s="116"/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</row>
    <row r="620" spans="1:26" ht="12" customHeight="1" x14ac:dyDescent="0.2">
      <c r="A620" s="116"/>
      <c r="B620" s="116"/>
      <c r="C620" s="116"/>
      <c r="D620" s="116"/>
      <c r="E620" s="116"/>
      <c r="F620" s="116"/>
      <c r="G620" s="116"/>
      <c r="H620" s="116"/>
      <c r="I620" s="116"/>
      <c r="J620" s="116"/>
      <c r="K620" s="116"/>
      <c r="L620" s="116"/>
      <c r="M620" s="116"/>
      <c r="N620" s="116"/>
      <c r="O620" s="116"/>
      <c r="P620" s="116"/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</row>
    <row r="621" spans="1:26" ht="12" customHeight="1" x14ac:dyDescent="0.2">
      <c r="A621" s="116"/>
      <c r="B621" s="116"/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</row>
    <row r="622" spans="1:26" ht="12" customHeight="1" x14ac:dyDescent="0.2">
      <c r="A622" s="116"/>
      <c r="B622" s="116"/>
      <c r="C622" s="116"/>
      <c r="D622" s="116"/>
      <c r="E622" s="116"/>
      <c r="F622" s="116"/>
      <c r="G622" s="116"/>
      <c r="H622" s="116"/>
      <c r="I622" s="116"/>
      <c r="J622" s="116"/>
      <c r="K622" s="116"/>
      <c r="L622" s="116"/>
      <c r="M622" s="116"/>
      <c r="N622" s="116"/>
      <c r="O622" s="116"/>
      <c r="P622" s="116"/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</row>
    <row r="623" spans="1:26" ht="12" customHeight="1" x14ac:dyDescent="0.2">
      <c r="A623" s="116"/>
      <c r="B623" s="116"/>
      <c r="C623" s="116"/>
      <c r="D623" s="116"/>
      <c r="E623" s="116"/>
      <c r="F623" s="116"/>
      <c r="G623" s="116"/>
      <c r="H623" s="116"/>
      <c r="I623" s="116"/>
      <c r="J623" s="116"/>
      <c r="K623" s="116"/>
      <c r="L623" s="116"/>
      <c r="M623" s="116"/>
      <c r="N623" s="116"/>
      <c r="O623" s="116"/>
      <c r="P623" s="116"/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</row>
    <row r="624" spans="1:26" ht="12" customHeight="1" x14ac:dyDescent="0.2">
      <c r="A624" s="116"/>
      <c r="B624" s="116"/>
      <c r="C624" s="116"/>
      <c r="D624" s="116"/>
      <c r="E624" s="116"/>
      <c r="F624" s="116"/>
      <c r="G624" s="116"/>
      <c r="H624" s="116"/>
      <c r="I624" s="116"/>
      <c r="J624" s="116"/>
      <c r="K624" s="116"/>
      <c r="L624" s="116"/>
      <c r="M624" s="116"/>
      <c r="N624" s="116"/>
      <c r="O624" s="116"/>
      <c r="P624" s="116"/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</row>
    <row r="625" spans="1:26" ht="12" customHeight="1" x14ac:dyDescent="0.2">
      <c r="A625" s="116"/>
      <c r="B625" s="116"/>
      <c r="C625" s="116"/>
      <c r="D625" s="116"/>
      <c r="E625" s="116"/>
      <c r="F625" s="116"/>
      <c r="G625" s="116"/>
      <c r="H625" s="116"/>
      <c r="I625" s="116"/>
      <c r="J625" s="116"/>
      <c r="K625" s="116"/>
      <c r="L625" s="116"/>
      <c r="M625" s="116"/>
      <c r="N625" s="116"/>
      <c r="O625" s="116"/>
      <c r="P625" s="116"/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</row>
    <row r="626" spans="1:26" ht="12" customHeight="1" x14ac:dyDescent="0.2">
      <c r="A626" s="116"/>
      <c r="B626" s="116"/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</row>
    <row r="627" spans="1:26" ht="12" customHeight="1" x14ac:dyDescent="0.2">
      <c r="A627" s="116"/>
      <c r="B627" s="116"/>
      <c r="C627" s="116"/>
      <c r="D627" s="116"/>
      <c r="E627" s="116"/>
      <c r="F627" s="116"/>
      <c r="G627" s="116"/>
      <c r="H627" s="116"/>
      <c r="I627" s="116"/>
      <c r="J627" s="116"/>
      <c r="K627" s="116"/>
      <c r="L627" s="116"/>
      <c r="M627" s="116"/>
      <c r="N627" s="116"/>
      <c r="O627" s="116"/>
      <c r="P627" s="116"/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</row>
    <row r="628" spans="1:26" ht="12" customHeight="1" x14ac:dyDescent="0.2">
      <c r="A628" s="116"/>
      <c r="B628" s="116"/>
      <c r="C628" s="116"/>
      <c r="D628" s="116"/>
      <c r="E628" s="116"/>
      <c r="F628" s="116"/>
      <c r="G628" s="116"/>
      <c r="H628" s="116"/>
      <c r="I628" s="116"/>
      <c r="J628" s="116"/>
      <c r="K628" s="116"/>
      <c r="L628" s="116"/>
      <c r="M628" s="116"/>
      <c r="N628" s="116"/>
      <c r="O628" s="116"/>
      <c r="P628" s="116"/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</row>
    <row r="629" spans="1:26" ht="12" customHeight="1" x14ac:dyDescent="0.2">
      <c r="A629" s="116"/>
      <c r="B629" s="116"/>
      <c r="C629" s="116"/>
      <c r="D629" s="116"/>
      <c r="E629" s="116"/>
      <c r="F629" s="116"/>
      <c r="G629" s="116"/>
      <c r="H629" s="116"/>
      <c r="I629" s="116"/>
      <c r="J629" s="116"/>
      <c r="K629" s="116"/>
      <c r="L629" s="116"/>
      <c r="M629" s="116"/>
      <c r="N629" s="116"/>
      <c r="O629" s="116"/>
      <c r="P629" s="116"/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</row>
    <row r="630" spans="1:26" ht="12" customHeight="1" x14ac:dyDescent="0.2">
      <c r="A630" s="116"/>
      <c r="B630" s="116"/>
      <c r="C630" s="116"/>
      <c r="D630" s="116"/>
      <c r="E630" s="116"/>
      <c r="F630" s="116"/>
      <c r="G630" s="116"/>
      <c r="H630" s="116"/>
      <c r="I630" s="116"/>
      <c r="J630" s="116"/>
      <c r="K630" s="116"/>
      <c r="L630" s="116"/>
      <c r="M630" s="116"/>
      <c r="N630" s="116"/>
      <c r="O630" s="116"/>
      <c r="P630" s="116"/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</row>
    <row r="631" spans="1:26" ht="12" customHeight="1" x14ac:dyDescent="0.2">
      <c r="A631" s="116"/>
      <c r="B631" s="116"/>
      <c r="C631" s="116"/>
      <c r="D631" s="116"/>
      <c r="E631" s="116"/>
      <c r="F631" s="116"/>
      <c r="G631" s="116"/>
      <c r="H631" s="116"/>
      <c r="I631" s="116"/>
      <c r="J631" s="116"/>
      <c r="K631" s="116"/>
      <c r="L631" s="116"/>
      <c r="M631" s="116"/>
      <c r="N631" s="116"/>
      <c r="O631" s="116"/>
      <c r="P631" s="116"/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</row>
    <row r="632" spans="1:26" ht="12" customHeight="1" x14ac:dyDescent="0.2">
      <c r="A632" s="116"/>
      <c r="B632" s="116"/>
      <c r="C632" s="116"/>
      <c r="D632" s="116"/>
      <c r="E632" s="116"/>
      <c r="F632" s="116"/>
      <c r="G632" s="116"/>
      <c r="H632" s="116"/>
      <c r="I632" s="116"/>
      <c r="J632" s="116"/>
      <c r="K632" s="116"/>
      <c r="L632" s="116"/>
      <c r="M632" s="116"/>
      <c r="N632" s="116"/>
      <c r="O632" s="116"/>
      <c r="P632" s="116"/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</row>
    <row r="633" spans="1:26" ht="12" customHeight="1" x14ac:dyDescent="0.2">
      <c r="A633" s="116"/>
      <c r="B633" s="116"/>
      <c r="C633" s="116"/>
      <c r="D633" s="116"/>
      <c r="E633" s="116"/>
      <c r="F633" s="116"/>
      <c r="G633" s="116"/>
      <c r="H633" s="116"/>
      <c r="I633" s="116"/>
      <c r="J633" s="116"/>
      <c r="K633" s="116"/>
      <c r="L633" s="116"/>
      <c r="M633" s="116"/>
      <c r="N633" s="116"/>
      <c r="O633" s="116"/>
      <c r="P633" s="116"/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</row>
    <row r="634" spans="1:26" ht="12" customHeight="1" x14ac:dyDescent="0.2">
      <c r="A634" s="116"/>
      <c r="B634" s="116"/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</row>
    <row r="635" spans="1:26" ht="12" customHeight="1" x14ac:dyDescent="0.2">
      <c r="A635" s="116"/>
      <c r="B635" s="116"/>
      <c r="C635" s="116"/>
      <c r="D635" s="116"/>
      <c r="E635" s="116"/>
      <c r="F635" s="116"/>
      <c r="G635" s="116"/>
      <c r="H635" s="116"/>
      <c r="I635" s="116"/>
      <c r="J635" s="116"/>
      <c r="K635" s="116"/>
      <c r="L635" s="116"/>
      <c r="M635" s="116"/>
      <c r="N635" s="116"/>
      <c r="O635" s="116"/>
      <c r="P635" s="116"/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</row>
    <row r="636" spans="1:26" ht="12" customHeight="1" x14ac:dyDescent="0.2">
      <c r="A636" s="116"/>
      <c r="B636" s="116"/>
      <c r="C636" s="116"/>
      <c r="D636" s="116"/>
      <c r="E636" s="116"/>
      <c r="F636" s="116"/>
      <c r="G636" s="116"/>
      <c r="H636" s="116"/>
      <c r="I636" s="116"/>
      <c r="J636" s="116"/>
      <c r="K636" s="116"/>
      <c r="L636" s="116"/>
      <c r="M636" s="116"/>
      <c r="N636" s="116"/>
      <c r="O636" s="116"/>
      <c r="P636" s="116"/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</row>
    <row r="637" spans="1:26" ht="12" customHeight="1" x14ac:dyDescent="0.2">
      <c r="A637" s="116"/>
      <c r="B637" s="116"/>
      <c r="C637" s="116"/>
      <c r="D637" s="116"/>
      <c r="E637" s="116"/>
      <c r="F637" s="116"/>
      <c r="G637" s="116"/>
      <c r="H637" s="116"/>
      <c r="I637" s="116"/>
      <c r="J637" s="116"/>
      <c r="K637" s="116"/>
      <c r="L637" s="116"/>
      <c r="M637" s="116"/>
      <c r="N637" s="116"/>
      <c r="O637" s="116"/>
      <c r="P637" s="116"/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</row>
    <row r="638" spans="1:26" ht="12" customHeight="1" x14ac:dyDescent="0.2">
      <c r="A638" s="116"/>
      <c r="B638" s="116"/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</row>
    <row r="639" spans="1:26" ht="12" customHeight="1" x14ac:dyDescent="0.2">
      <c r="A639" s="116"/>
      <c r="B639" s="116"/>
      <c r="C639" s="116"/>
      <c r="D639" s="116"/>
      <c r="E639" s="116"/>
      <c r="F639" s="116"/>
      <c r="G639" s="116"/>
      <c r="H639" s="116"/>
      <c r="I639" s="116"/>
      <c r="J639" s="116"/>
      <c r="K639" s="116"/>
      <c r="L639" s="116"/>
      <c r="M639" s="116"/>
      <c r="N639" s="116"/>
      <c r="O639" s="116"/>
      <c r="P639" s="116"/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</row>
    <row r="640" spans="1:26" ht="12" customHeight="1" x14ac:dyDescent="0.2">
      <c r="A640" s="116"/>
      <c r="B640" s="116"/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</row>
    <row r="641" spans="1:26" ht="12" customHeight="1" x14ac:dyDescent="0.2">
      <c r="A641" s="116"/>
      <c r="B641" s="116"/>
      <c r="C641" s="116"/>
      <c r="D641" s="116"/>
      <c r="E641" s="116"/>
      <c r="F641" s="116"/>
      <c r="G641" s="116"/>
      <c r="H641" s="116"/>
      <c r="I641" s="116"/>
      <c r="J641" s="116"/>
      <c r="K641" s="116"/>
      <c r="L641" s="116"/>
      <c r="M641" s="116"/>
      <c r="N641" s="116"/>
      <c r="O641" s="116"/>
      <c r="P641" s="116"/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</row>
    <row r="642" spans="1:26" ht="12" customHeight="1" x14ac:dyDescent="0.2">
      <c r="A642" s="116"/>
      <c r="B642" s="116"/>
      <c r="C642" s="116"/>
      <c r="D642" s="116"/>
      <c r="E642" s="116"/>
      <c r="F642" s="116"/>
      <c r="G642" s="116"/>
      <c r="H642" s="116"/>
      <c r="I642" s="116"/>
      <c r="J642" s="116"/>
      <c r="K642" s="116"/>
      <c r="L642" s="116"/>
      <c r="M642" s="116"/>
      <c r="N642" s="116"/>
      <c r="O642" s="116"/>
      <c r="P642" s="116"/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</row>
    <row r="643" spans="1:26" ht="12" customHeight="1" x14ac:dyDescent="0.2">
      <c r="A643" s="116"/>
      <c r="B643" s="116"/>
      <c r="C643" s="116"/>
      <c r="D643" s="116"/>
      <c r="E643" s="116"/>
      <c r="F643" s="116"/>
      <c r="G643" s="116"/>
      <c r="H643" s="116"/>
      <c r="I643" s="116"/>
      <c r="J643" s="116"/>
      <c r="K643" s="116"/>
      <c r="L643" s="116"/>
      <c r="M643" s="116"/>
      <c r="N643" s="116"/>
      <c r="O643" s="116"/>
      <c r="P643" s="116"/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</row>
    <row r="644" spans="1:26" ht="12" customHeight="1" x14ac:dyDescent="0.2">
      <c r="A644" s="116"/>
      <c r="B644" s="116"/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</row>
    <row r="645" spans="1:26" ht="12" customHeight="1" x14ac:dyDescent="0.2">
      <c r="A645" s="116"/>
      <c r="B645" s="116"/>
      <c r="C645" s="116"/>
      <c r="D645" s="116"/>
      <c r="E645" s="116"/>
      <c r="F645" s="116"/>
      <c r="G645" s="116"/>
      <c r="H645" s="116"/>
      <c r="I645" s="116"/>
      <c r="J645" s="116"/>
      <c r="K645" s="116"/>
      <c r="L645" s="116"/>
      <c r="M645" s="116"/>
      <c r="N645" s="116"/>
      <c r="O645" s="116"/>
      <c r="P645" s="116"/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</row>
    <row r="646" spans="1:26" ht="12" customHeight="1" x14ac:dyDescent="0.2">
      <c r="A646" s="116"/>
      <c r="B646" s="116"/>
      <c r="C646" s="116"/>
      <c r="D646" s="116"/>
      <c r="E646" s="116"/>
      <c r="F646" s="116"/>
      <c r="G646" s="116"/>
      <c r="H646" s="116"/>
      <c r="I646" s="116"/>
      <c r="J646" s="116"/>
      <c r="K646" s="116"/>
      <c r="L646" s="116"/>
      <c r="M646" s="116"/>
      <c r="N646" s="116"/>
      <c r="O646" s="116"/>
      <c r="P646" s="116"/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</row>
    <row r="647" spans="1:26" ht="12" customHeight="1" x14ac:dyDescent="0.2">
      <c r="A647" s="116"/>
      <c r="B647" s="116"/>
      <c r="C647" s="116"/>
      <c r="D647" s="116"/>
      <c r="E647" s="116"/>
      <c r="F647" s="116"/>
      <c r="G647" s="116"/>
      <c r="H647" s="116"/>
      <c r="I647" s="116"/>
      <c r="J647" s="116"/>
      <c r="K647" s="116"/>
      <c r="L647" s="116"/>
      <c r="M647" s="116"/>
      <c r="N647" s="116"/>
      <c r="O647" s="116"/>
      <c r="P647" s="116"/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</row>
    <row r="648" spans="1:26" ht="12" customHeight="1" x14ac:dyDescent="0.2">
      <c r="A648" s="116"/>
      <c r="B648" s="116"/>
      <c r="C648" s="116"/>
      <c r="D648" s="116"/>
      <c r="E648" s="116"/>
      <c r="F648" s="116"/>
      <c r="G648" s="116"/>
      <c r="H648" s="116"/>
      <c r="I648" s="116"/>
      <c r="J648" s="116"/>
      <c r="K648" s="116"/>
      <c r="L648" s="116"/>
      <c r="M648" s="116"/>
      <c r="N648" s="116"/>
      <c r="O648" s="116"/>
      <c r="P648" s="116"/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</row>
    <row r="649" spans="1:26" ht="12" customHeight="1" x14ac:dyDescent="0.2">
      <c r="A649" s="116"/>
      <c r="B649" s="116"/>
      <c r="C649" s="116"/>
      <c r="D649" s="116"/>
      <c r="E649" s="116"/>
      <c r="F649" s="116"/>
      <c r="G649" s="116"/>
      <c r="H649" s="116"/>
      <c r="I649" s="116"/>
      <c r="J649" s="116"/>
      <c r="K649" s="116"/>
      <c r="L649" s="116"/>
      <c r="M649" s="116"/>
      <c r="N649" s="116"/>
      <c r="O649" s="116"/>
      <c r="P649" s="116"/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</row>
    <row r="650" spans="1:26" ht="12" customHeight="1" x14ac:dyDescent="0.2">
      <c r="A650" s="116"/>
      <c r="B650" s="116"/>
      <c r="C650" s="116"/>
      <c r="D650" s="116"/>
      <c r="E650" s="116"/>
      <c r="F650" s="116"/>
      <c r="G650" s="116"/>
      <c r="H650" s="116"/>
      <c r="I650" s="116"/>
      <c r="J650" s="116"/>
      <c r="K650" s="116"/>
      <c r="L650" s="116"/>
      <c r="M650" s="116"/>
      <c r="N650" s="116"/>
      <c r="O650" s="116"/>
      <c r="P650" s="116"/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</row>
    <row r="651" spans="1:26" ht="12" customHeight="1" x14ac:dyDescent="0.2">
      <c r="A651" s="116"/>
      <c r="B651" s="116"/>
      <c r="C651" s="116"/>
      <c r="D651" s="116"/>
      <c r="E651" s="116"/>
      <c r="F651" s="116"/>
      <c r="G651" s="116"/>
      <c r="H651" s="116"/>
      <c r="I651" s="116"/>
      <c r="J651" s="116"/>
      <c r="K651" s="116"/>
      <c r="L651" s="116"/>
      <c r="M651" s="116"/>
      <c r="N651" s="116"/>
      <c r="O651" s="116"/>
      <c r="P651" s="116"/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</row>
    <row r="652" spans="1:26" ht="12" customHeight="1" x14ac:dyDescent="0.2">
      <c r="A652" s="116"/>
      <c r="B652" s="116"/>
      <c r="C652" s="116"/>
      <c r="D652" s="116"/>
      <c r="E652" s="116"/>
      <c r="F652" s="116"/>
      <c r="G652" s="116"/>
      <c r="H652" s="116"/>
      <c r="I652" s="116"/>
      <c r="J652" s="116"/>
      <c r="K652" s="116"/>
      <c r="L652" s="116"/>
      <c r="M652" s="116"/>
      <c r="N652" s="116"/>
      <c r="O652" s="116"/>
      <c r="P652" s="116"/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</row>
    <row r="653" spans="1:26" ht="12" customHeight="1" x14ac:dyDescent="0.2">
      <c r="A653" s="116"/>
      <c r="B653" s="116"/>
      <c r="C653" s="116"/>
      <c r="D653" s="116"/>
      <c r="E653" s="116"/>
      <c r="F653" s="116"/>
      <c r="G653" s="116"/>
      <c r="H653" s="116"/>
      <c r="I653" s="116"/>
      <c r="J653" s="116"/>
      <c r="K653" s="116"/>
      <c r="L653" s="116"/>
      <c r="M653" s="116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</row>
    <row r="654" spans="1:26" ht="12" customHeight="1" x14ac:dyDescent="0.2">
      <c r="A654" s="116"/>
      <c r="B654" s="116"/>
      <c r="C654" s="116"/>
      <c r="D654" s="116"/>
      <c r="E654" s="116"/>
      <c r="F654" s="116"/>
      <c r="G654" s="116"/>
      <c r="H654" s="116"/>
      <c r="I654" s="116"/>
      <c r="J654" s="116"/>
      <c r="K654" s="116"/>
      <c r="L654" s="116"/>
      <c r="M654" s="116"/>
      <c r="N654" s="116"/>
      <c r="O654" s="116"/>
      <c r="P654" s="116"/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</row>
    <row r="655" spans="1:26" ht="12" customHeight="1" x14ac:dyDescent="0.2">
      <c r="A655" s="116"/>
      <c r="B655" s="116"/>
      <c r="C655" s="116"/>
      <c r="D655" s="116"/>
      <c r="E655" s="116"/>
      <c r="F655" s="116"/>
      <c r="G655" s="116"/>
      <c r="H655" s="116"/>
      <c r="I655" s="116"/>
      <c r="J655" s="116"/>
      <c r="K655" s="116"/>
      <c r="L655" s="116"/>
      <c r="M655" s="116"/>
      <c r="N655" s="116"/>
      <c r="O655" s="116"/>
      <c r="P655" s="116"/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</row>
    <row r="656" spans="1:26" ht="12" customHeight="1" x14ac:dyDescent="0.2">
      <c r="A656" s="116"/>
      <c r="B656" s="116"/>
      <c r="C656" s="116"/>
      <c r="D656" s="116"/>
      <c r="E656" s="116"/>
      <c r="F656" s="116"/>
      <c r="G656" s="116"/>
      <c r="H656" s="116"/>
      <c r="I656" s="116"/>
      <c r="J656" s="116"/>
      <c r="K656" s="116"/>
      <c r="L656" s="116"/>
      <c r="M656" s="116"/>
      <c r="N656" s="116"/>
      <c r="O656" s="116"/>
      <c r="P656" s="116"/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</row>
    <row r="657" spans="1:26" ht="12" customHeight="1" x14ac:dyDescent="0.2">
      <c r="A657" s="116"/>
      <c r="B657" s="116"/>
      <c r="C657" s="116"/>
      <c r="D657" s="116"/>
      <c r="E657" s="116"/>
      <c r="F657" s="116"/>
      <c r="G657" s="116"/>
      <c r="H657" s="116"/>
      <c r="I657" s="116"/>
      <c r="J657" s="116"/>
      <c r="K657" s="116"/>
      <c r="L657" s="116"/>
      <c r="M657" s="116"/>
      <c r="N657" s="116"/>
      <c r="O657" s="116"/>
      <c r="P657" s="116"/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</row>
    <row r="658" spans="1:26" ht="12" customHeight="1" x14ac:dyDescent="0.2">
      <c r="A658" s="116"/>
      <c r="B658" s="116"/>
      <c r="C658" s="116"/>
      <c r="D658" s="116"/>
      <c r="E658" s="116"/>
      <c r="F658" s="116"/>
      <c r="G658" s="116"/>
      <c r="H658" s="116"/>
      <c r="I658" s="116"/>
      <c r="J658" s="116"/>
      <c r="K658" s="116"/>
      <c r="L658" s="116"/>
      <c r="M658" s="116"/>
      <c r="N658" s="116"/>
      <c r="O658" s="116"/>
      <c r="P658" s="116"/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</row>
    <row r="659" spans="1:26" ht="12" customHeight="1" x14ac:dyDescent="0.2">
      <c r="A659" s="116"/>
      <c r="B659" s="116"/>
      <c r="C659" s="116"/>
      <c r="D659" s="116"/>
      <c r="E659" s="116"/>
      <c r="F659" s="116"/>
      <c r="G659" s="116"/>
      <c r="H659" s="116"/>
      <c r="I659" s="116"/>
      <c r="J659" s="116"/>
      <c r="K659" s="116"/>
      <c r="L659" s="116"/>
      <c r="M659" s="116"/>
      <c r="N659" s="116"/>
      <c r="O659" s="116"/>
      <c r="P659" s="116"/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</row>
    <row r="660" spans="1:26" ht="12" customHeight="1" x14ac:dyDescent="0.2">
      <c r="A660" s="116"/>
      <c r="B660" s="116"/>
      <c r="C660" s="116"/>
      <c r="D660" s="116"/>
      <c r="E660" s="116"/>
      <c r="F660" s="116"/>
      <c r="G660" s="116"/>
      <c r="H660" s="116"/>
      <c r="I660" s="116"/>
      <c r="J660" s="116"/>
      <c r="K660" s="116"/>
      <c r="L660" s="116"/>
      <c r="M660" s="116"/>
      <c r="N660" s="116"/>
      <c r="O660" s="116"/>
      <c r="P660" s="116"/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</row>
    <row r="661" spans="1:26" ht="12" customHeight="1" x14ac:dyDescent="0.2">
      <c r="A661" s="116"/>
      <c r="B661" s="116"/>
      <c r="C661" s="116"/>
      <c r="D661" s="116"/>
      <c r="E661" s="116"/>
      <c r="F661" s="116"/>
      <c r="G661" s="116"/>
      <c r="H661" s="116"/>
      <c r="I661" s="116"/>
      <c r="J661" s="116"/>
      <c r="K661" s="116"/>
      <c r="L661" s="116"/>
      <c r="M661" s="116"/>
      <c r="N661" s="116"/>
      <c r="O661" s="116"/>
      <c r="P661" s="116"/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</row>
    <row r="662" spans="1:26" ht="12" customHeight="1" x14ac:dyDescent="0.2">
      <c r="A662" s="116"/>
      <c r="B662" s="116"/>
      <c r="C662" s="116"/>
      <c r="D662" s="116"/>
      <c r="E662" s="116"/>
      <c r="F662" s="116"/>
      <c r="G662" s="116"/>
      <c r="H662" s="116"/>
      <c r="I662" s="116"/>
      <c r="J662" s="116"/>
      <c r="K662" s="116"/>
      <c r="L662" s="116"/>
      <c r="M662" s="116"/>
      <c r="N662" s="116"/>
      <c r="O662" s="116"/>
      <c r="P662" s="116"/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</row>
    <row r="663" spans="1:26" ht="12" customHeight="1" x14ac:dyDescent="0.2">
      <c r="A663" s="116"/>
      <c r="B663" s="116"/>
      <c r="C663" s="116"/>
      <c r="D663" s="116"/>
      <c r="E663" s="116"/>
      <c r="F663" s="116"/>
      <c r="G663" s="116"/>
      <c r="H663" s="116"/>
      <c r="I663" s="116"/>
      <c r="J663" s="116"/>
      <c r="K663" s="116"/>
      <c r="L663" s="116"/>
      <c r="M663" s="116"/>
      <c r="N663" s="116"/>
      <c r="O663" s="116"/>
      <c r="P663" s="116"/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</row>
    <row r="664" spans="1:26" ht="12" customHeight="1" x14ac:dyDescent="0.2">
      <c r="A664" s="116"/>
      <c r="B664" s="116"/>
      <c r="C664" s="116"/>
      <c r="D664" s="116"/>
      <c r="E664" s="116"/>
      <c r="F664" s="116"/>
      <c r="G664" s="116"/>
      <c r="H664" s="116"/>
      <c r="I664" s="116"/>
      <c r="J664" s="116"/>
      <c r="K664" s="116"/>
      <c r="L664" s="116"/>
      <c r="M664" s="116"/>
      <c r="N664" s="116"/>
      <c r="O664" s="116"/>
      <c r="P664" s="116"/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</row>
    <row r="665" spans="1:26" ht="12" customHeight="1" x14ac:dyDescent="0.2">
      <c r="A665" s="116"/>
      <c r="B665" s="116"/>
      <c r="C665" s="116"/>
      <c r="D665" s="116"/>
      <c r="E665" s="116"/>
      <c r="F665" s="116"/>
      <c r="G665" s="116"/>
      <c r="H665" s="116"/>
      <c r="I665" s="116"/>
      <c r="J665" s="116"/>
      <c r="K665" s="116"/>
      <c r="L665" s="116"/>
      <c r="M665" s="116"/>
      <c r="N665" s="116"/>
      <c r="O665" s="116"/>
      <c r="P665" s="116"/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</row>
    <row r="666" spans="1:26" ht="12" customHeight="1" x14ac:dyDescent="0.2">
      <c r="A666" s="116"/>
      <c r="B666" s="116"/>
      <c r="C666" s="116"/>
      <c r="D666" s="116"/>
      <c r="E666" s="116"/>
      <c r="F666" s="116"/>
      <c r="G666" s="116"/>
      <c r="H666" s="116"/>
      <c r="I666" s="116"/>
      <c r="J666" s="116"/>
      <c r="K666" s="116"/>
      <c r="L666" s="116"/>
      <c r="M666" s="116"/>
      <c r="N666" s="116"/>
      <c r="O666" s="116"/>
      <c r="P666" s="116"/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</row>
    <row r="667" spans="1:26" ht="12" customHeight="1" x14ac:dyDescent="0.2">
      <c r="A667" s="116"/>
      <c r="B667" s="116"/>
      <c r="C667" s="116"/>
      <c r="D667" s="116"/>
      <c r="E667" s="116"/>
      <c r="F667" s="116"/>
      <c r="G667" s="116"/>
      <c r="H667" s="116"/>
      <c r="I667" s="116"/>
      <c r="J667" s="116"/>
      <c r="K667" s="116"/>
      <c r="L667" s="116"/>
      <c r="M667" s="116"/>
      <c r="N667" s="116"/>
      <c r="O667" s="116"/>
      <c r="P667" s="116"/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</row>
    <row r="668" spans="1:26" ht="12" customHeight="1" x14ac:dyDescent="0.2">
      <c r="A668" s="116"/>
      <c r="B668" s="116"/>
      <c r="C668" s="116"/>
      <c r="D668" s="116"/>
      <c r="E668" s="116"/>
      <c r="F668" s="116"/>
      <c r="G668" s="116"/>
      <c r="H668" s="116"/>
      <c r="I668" s="116"/>
      <c r="J668" s="116"/>
      <c r="K668" s="116"/>
      <c r="L668" s="116"/>
      <c r="M668" s="116"/>
      <c r="N668" s="116"/>
      <c r="O668" s="116"/>
      <c r="P668" s="116"/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</row>
    <row r="669" spans="1:26" ht="12" customHeight="1" x14ac:dyDescent="0.2">
      <c r="A669" s="116"/>
      <c r="B669" s="116"/>
      <c r="C669" s="116"/>
      <c r="D669" s="116"/>
      <c r="E669" s="116"/>
      <c r="F669" s="116"/>
      <c r="G669" s="116"/>
      <c r="H669" s="116"/>
      <c r="I669" s="116"/>
      <c r="J669" s="116"/>
      <c r="K669" s="116"/>
      <c r="L669" s="116"/>
      <c r="M669" s="116"/>
      <c r="N669" s="116"/>
      <c r="O669" s="116"/>
      <c r="P669" s="116"/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</row>
    <row r="670" spans="1:26" ht="12" customHeight="1" x14ac:dyDescent="0.2">
      <c r="A670" s="116"/>
      <c r="B670" s="116"/>
      <c r="C670" s="116"/>
      <c r="D670" s="116"/>
      <c r="E670" s="116"/>
      <c r="F670" s="116"/>
      <c r="G670" s="116"/>
      <c r="H670" s="116"/>
      <c r="I670" s="116"/>
      <c r="J670" s="116"/>
      <c r="K670" s="116"/>
      <c r="L670" s="116"/>
      <c r="M670" s="116"/>
      <c r="N670" s="116"/>
      <c r="O670" s="116"/>
      <c r="P670" s="116"/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</row>
    <row r="671" spans="1:26" ht="12" customHeight="1" x14ac:dyDescent="0.2">
      <c r="A671" s="116"/>
      <c r="B671" s="116"/>
      <c r="C671" s="116"/>
      <c r="D671" s="116"/>
      <c r="E671" s="116"/>
      <c r="F671" s="116"/>
      <c r="G671" s="116"/>
      <c r="H671" s="116"/>
      <c r="I671" s="116"/>
      <c r="J671" s="116"/>
      <c r="K671" s="116"/>
      <c r="L671" s="116"/>
      <c r="M671" s="116"/>
      <c r="N671" s="116"/>
      <c r="O671" s="116"/>
      <c r="P671" s="116"/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</row>
    <row r="672" spans="1:26" ht="12" customHeight="1" x14ac:dyDescent="0.2">
      <c r="A672" s="116"/>
      <c r="B672" s="116"/>
      <c r="C672" s="116"/>
      <c r="D672" s="116"/>
      <c r="E672" s="116"/>
      <c r="F672" s="116"/>
      <c r="G672" s="116"/>
      <c r="H672" s="116"/>
      <c r="I672" s="116"/>
      <c r="J672" s="116"/>
      <c r="K672" s="116"/>
      <c r="L672" s="116"/>
      <c r="M672" s="116"/>
      <c r="N672" s="116"/>
      <c r="O672" s="116"/>
      <c r="P672" s="116"/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</row>
    <row r="673" spans="1:26" ht="12" customHeight="1" x14ac:dyDescent="0.2">
      <c r="A673" s="116"/>
      <c r="B673" s="116"/>
      <c r="C673" s="116"/>
      <c r="D673" s="116"/>
      <c r="E673" s="116"/>
      <c r="F673" s="116"/>
      <c r="G673" s="116"/>
      <c r="H673" s="116"/>
      <c r="I673" s="116"/>
      <c r="J673" s="116"/>
      <c r="K673" s="116"/>
      <c r="L673" s="116"/>
      <c r="M673" s="116"/>
      <c r="N673" s="116"/>
      <c r="O673" s="116"/>
      <c r="P673" s="116"/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</row>
    <row r="674" spans="1:26" ht="12" customHeight="1" x14ac:dyDescent="0.2">
      <c r="A674" s="116"/>
      <c r="B674" s="116"/>
      <c r="C674" s="116"/>
      <c r="D674" s="116"/>
      <c r="E674" s="116"/>
      <c r="F674" s="116"/>
      <c r="G674" s="116"/>
      <c r="H674" s="116"/>
      <c r="I674" s="116"/>
      <c r="J674" s="116"/>
      <c r="K674" s="116"/>
      <c r="L674" s="116"/>
      <c r="M674" s="116"/>
      <c r="N674" s="116"/>
      <c r="O674" s="116"/>
      <c r="P674" s="116"/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</row>
    <row r="675" spans="1:26" ht="12" customHeight="1" x14ac:dyDescent="0.2">
      <c r="A675" s="116"/>
      <c r="B675" s="116"/>
      <c r="C675" s="116"/>
      <c r="D675" s="116"/>
      <c r="E675" s="116"/>
      <c r="F675" s="116"/>
      <c r="G675" s="116"/>
      <c r="H675" s="116"/>
      <c r="I675" s="116"/>
      <c r="J675" s="116"/>
      <c r="K675" s="116"/>
      <c r="L675" s="116"/>
      <c r="M675" s="116"/>
      <c r="N675" s="116"/>
      <c r="O675" s="116"/>
      <c r="P675" s="116"/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</row>
    <row r="676" spans="1:26" ht="12" customHeight="1" x14ac:dyDescent="0.2">
      <c r="A676" s="116"/>
      <c r="B676" s="116"/>
      <c r="C676" s="116"/>
      <c r="D676" s="116"/>
      <c r="E676" s="116"/>
      <c r="F676" s="116"/>
      <c r="G676" s="116"/>
      <c r="H676" s="116"/>
      <c r="I676" s="116"/>
      <c r="J676" s="116"/>
      <c r="K676" s="116"/>
      <c r="L676" s="116"/>
      <c r="M676" s="116"/>
      <c r="N676" s="116"/>
      <c r="O676" s="116"/>
      <c r="P676" s="116"/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</row>
    <row r="677" spans="1:26" ht="12" customHeight="1" x14ac:dyDescent="0.2">
      <c r="A677" s="116"/>
      <c r="B677" s="116"/>
      <c r="C677" s="116"/>
      <c r="D677" s="116"/>
      <c r="E677" s="116"/>
      <c r="F677" s="116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</row>
    <row r="678" spans="1:26" ht="12" customHeight="1" x14ac:dyDescent="0.2">
      <c r="A678" s="116"/>
      <c r="B678" s="116"/>
      <c r="C678" s="116"/>
      <c r="D678" s="116"/>
      <c r="E678" s="116"/>
      <c r="F678" s="116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</row>
    <row r="679" spans="1:26" ht="12" customHeight="1" x14ac:dyDescent="0.2">
      <c r="A679" s="116"/>
      <c r="B679" s="116"/>
      <c r="C679" s="116"/>
      <c r="D679" s="116"/>
      <c r="E679" s="116"/>
      <c r="F679" s="116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</row>
    <row r="680" spans="1:26" ht="12" customHeight="1" x14ac:dyDescent="0.2">
      <c r="A680" s="116"/>
      <c r="B680" s="116"/>
      <c r="C680" s="116"/>
      <c r="D680" s="116"/>
      <c r="E680" s="116"/>
      <c r="F680" s="116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</row>
    <row r="681" spans="1:26" ht="12" customHeight="1" x14ac:dyDescent="0.2">
      <c r="A681" s="116"/>
      <c r="B681" s="116"/>
      <c r="C681" s="116"/>
      <c r="D681" s="116"/>
      <c r="E681" s="116"/>
      <c r="F681" s="116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</row>
    <row r="682" spans="1:26" ht="12" customHeight="1" x14ac:dyDescent="0.2">
      <c r="A682" s="116"/>
      <c r="B682" s="116"/>
      <c r="C682" s="116"/>
      <c r="D682" s="116"/>
      <c r="E682" s="116"/>
      <c r="F682" s="116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</row>
    <row r="683" spans="1:26" ht="12" customHeight="1" x14ac:dyDescent="0.2">
      <c r="A683" s="116"/>
      <c r="B683" s="116"/>
      <c r="C683" s="116"/>
      <c r="D683" s="116"/>
      <c r="E683" s="116"/>
      <c r="F683" s="116"/>
      <c r="G683" s="116"/>
      <c r="H683" s="116"/>
      <c r="I683" s="116"/>
      <c r="J683" s="116"/>
      <c r="K683" s="116"/>
      <c r="L683" s="116"/>
      <c r="M683" s="116"/>
      <c r="N683" s="116"/>
      <c r="O683" s="116"/>
      <c r="P683" s="116"/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</row>
    <row r="684" spans="1:26" ht="12" customHeight="1" x14ac:dyDescent="0.2">
      <c r="A684" s="116"/>
      <c r="B684" s="116"/>
      <c r="C684" s="116"/>
      <c r="D684" s="116"/>
      <c r="E684" s="116"/>
      <c r="F684" s="116"/>
      <c r="G684" s="116"/>
      <c r="H684" s="116"/>
      <c r="I684" s="116"/>
      <c r="J684" s="116"/>
      <c r="K684" s="116"/>
      <c r="L684" s="116"/>
      <c r="M684" s="116"/>
      <c r="N684" s="116"/>
      <c r="O684" s="116"/>
      <c r="P684" s="116"/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</row>
    <row r="685" spans="1:26" ht="12" customHeight="1" x14ac:dyDescent="0.2">
      <c r="A685" s="116"/>
      <c r="B685" s="116"/>
      <c r="C685" s="116"/>
      <c r="D685" s="116"/>
      <c r="E685" s="116"/>
      <c r="F685" s="116"/>
      <c r="G685" s="116"/>
      <c r="H685" s="116"/>
      <c r="I685" s="116"/>
      <c r="J685" s="116"/>
      <c r="K685" s="116"/>
      <c r="L685" s="116"/>
      <c r="M685" s="116"/>
      <c r="N685" s="116"/>
      <c r="O685" s="116"/>
      <c r="P685" s="116"/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</row>
    <row r="686" spans="1:26" ht="12" customHeight="1" x14ac:dyDescent="0.2">
      <c r="A686" s="116"/>
      <c r="B686" s="116"/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</row>
    <row r="687" spans="1:26" ht="12" customHeight="1" x14ac:dyDescent="0.2">
      <c r="A687" s="116"/>
      <c r="B687" s="116"/>
      <c r="C687" s="116"/>
      <c r="D687" s="116"/>
      <c r="E687" s="116"/>
      <c r="F687" s="116"/>
      <c r="G687" s="116"/>
      <c r="H687" s="116"/>
      <c r="I687" s="116"/>
      <c r="J687" s="116"/>
      <c r="K687" s="116"/>
      <c r="L687" s="116"/>
      <c r="M687" s="116"/>
      <c r="N687" s="116"/>
      <c r="O687" s="116"/>
      <c r="P687" s="116"/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</row>
    <row r="688" spans="1:26" ht="12" customHeight="1" x14ac:dyDescent="0.2">
      <c r="A688" s="116"/>
      <c r="B688" s="116"/>
      <c r="C688" s="116"/>
      <c r="D688" s="116"/>
      <c r="E688" s="116"/>
      <c r="F688" s="116"/>
      <c r="G688" s="116"/>
      <c r="H688" s="116"/>
      <c r="I688" s="116"/>
      <c r="J688" s="116"/>
      <c r="K688" s="116"/>
      <c r="L688" s="116"/>
      <c r="M688" s="116"/>
      <c r="N688" s="116"/>
      <c r="O688" s="116"/>
      <c r="P688" s="116"/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</row>
    <row r="689" spans="1:26" ht="12" customHeight="1" x14ac:dyDescent="0.2">
      <c r="A689" s="116"/>
      <c r="B689" s="116"/>
      <c r="C689" s="116"/>
      <c r="D689" s="116"/>
      <c r="E689" s="116"/>
      <c r="F689" s="116"/>
      <c r="G689" s="116"/>
      <c r="H689" s="116"/>
      <c r="I689" s="116"/>
      <c r="J689" s="116"/>
      <c r="K689" s="116"/>
      <c r="L689" s="116"/>
      <c r="M689" s="116"/>
      <c r="N689" s="116"/>
      <c r="O689" s="116"/>
      <c r="P689" s="116"/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</row>
    <row r="690" spans="1:26" ht="12" customHeight="1" x14ac:dyDescent="0.2">
      <c r="A690" s="116"/>
      <c r="B690" s="116"/>
      <c r="C690" s="116"/>
      <c r="D690" s="116"/>
      <c r="E690" s="116"/>
      <c r="F690" s="116"/>
      <c r="G690" s="116"/>
      <c r="H690" s="116"/>
      <c r="I690" s="116"/>
      <c r="J690" s="116"/>
      <c r="K690" s="116"/>
      <c r="L690" s="116"/>
      <c r="M690" s="116"/>
      <c r="N690" s="116"/>
      <c r="O690" s="116"/>
      <c r="P690" s="116"/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</row>
    <row r="691" spans="1:26" ht="12" customHeight="1" x14ac:dyDescent="0.2">
      <c r="A691" s="116"/>
      <c r="B691" s="116"/>
      <c r="C691" s="116"/>
      <c r="D691" s="116"/>
      <c r="E691" s="116"/>
      <c r="F691" s="116"/>
      <c r="G691" s="116"/>
      <c r="H691" s="116"/>
      <c r="I691" s="116"/>
      <c r="J691" s="116"/>
      <c r="K691" s="116"/>
      <c r="L691" s="116"/>
      <c r="M691" s="116"/>
      <c r="N691" s="116"/>
      <c r="O691" s="116"/>
      <c r="P691" s="116"/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</row>
    <row r="692" spans="1:26" ht="12" customHeight="1" x14ac:dyDescent="0.2">
      <c r="A692" s="116"/>
      <c r="B692" s="116"/>
      <c r="C692" s="116"/>
      <c r="D692" s="116"/>
      <c r="E692" s="116"/>
      <c r="F692" s="116"/>
      <c r="G692" s="116"/>
      <c r="H692" s="116"/>
      <c r="I692" s="116"/>
      <c r="J692" s="116"/>
      <c r="K692" s="116"/>
      <c r="L692" s="116"/>
      <c r="M692" s="116"/>
      <c r="N692" s="116"/>
      <c r="O692" s="116"/>
      <c r="P692" s="116"/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</row>
    <row r="693" spans="1:26" ht="12" customHeight="1" x14ac:dyDescent="0.2">
      <c r="A693" s="116"/>
      <c r="B693" s="116"/>
      <c r="C693" s="116"/>
      <c r="D693" s="116"/>
      <c r="E693" s="116"/>
      <c r="F693" s="116"/>
      <c r="G693" s="116"/>
      <c r="H693" s="116"/>
      <c r="I693" s="116"/>
      <c r="J693" s="116"/>
      <c r="K693" s="116"/>
      <c r="L693" s="116"/>
      <c r="M693" s="116"/>
      <c r="N693" s="116"/>
      <c r="O693" s="116"/>
      <c r="P693" s="116"/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</row>
    <row r="694" spans="1:26" ht="12" customHeight="1" x14ac:dyDescent="0.2">
      <c r="A694" s="116"/>
      <c r="B694" s="116"/>
      <c r="C694" s="116"/>
      <c r="D694" s="116"/>
      <c r="E694" s="116"/>
      <c r="F694" s="116"/>
      <c r="G694" s="116"/>
      <c r="H694" s="116"/>
      <c r="I694" s="116"/>
      <c r="J694" s="116"/>
      <c r="K694" s="116"/>
      <c r="L694" s="116"/>
      <c r="M694" s="116"/>
      <c r="N694" s="116"/>
      <c r="O694" s="116"/>
      <c r="P694" s="116"/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</row>
    <row r="695" spans="1:26" ht="12" customHeight="1" x14ac:dyDescent="0.2">
      <c r="A695" s="116"/>
      <c r="B695" s="116"/>
      <c r="C695" s="116"/>
      <c r="D695" s="116"/>
      <c r="E695" s="116"/>
      <c r="F695" s="116"/>
      <c r="G695" s="116"/>
      <c r="H695" s="116"/>
      <c r="I695" s="116"/>
      <c r="J695" s="116"/>
      <c r="K695" s="116"/>
      <c r="L695" s="116"/>
      <c r="M695" s="116"/>
      <c r="N695" s="116"/>
      <c r="O695" s="116"/>
      <c r="P695" s="116"/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</row>
    <row r="696" spans="1:26" ht="12" customHeight="1" x14ac:dyDescent="0.2">
      <c r="A696" s="116"/>
      <c r="B696" s="116"/>
      <c r="C696" s="116"/>
      <c r="D696" s="116"/>
      <c r="E696" s="116"/>
      <c r="F696" s="116"/>
      <c r="G696" s="116"/>
      <c r="H696" s="116"/>
      <c r="I696" s="116"/>
      <c r="J696" s="116"/>
      <c r="K696" s="116"/>
      <c r="L696" s="116"/>
      <c r="M696" s="116"/>
      <c r="N696" s="116"/>
      <c r="O696" s="116"/>
      <c r="P696" s="116"/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</row>
    <row r="697" spans="1:26" ht="12" customHeight="1" x14ac:dyDescent="0.2">
      <c r="A697" s="116"/>
      <c r="B697" s="116"/>
      <c r="C697" s="116"/>
      <c r="D697" s="116"/>
      <c r="E697" s="116"/>
      <c r="F697" s="116"/>
      <c r="G697" s="116"/>
      <c r="H697" s="116"/>
      <c r="I697" s="116"/>
      <c r="J697" s="116"/>
      <c r="K697" s="116"/>
      <c r="L697" s="116"/>
      <c r="M697" s="116"/>
      <c r="N697" s="116"/>
      <c r="O697" s="116"/>
      <c r="P697" s="116"/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</row>
    <row r="698" spans="1:26" ht="12" customHeight="1" x14ac:dyDescent="0.2">
      <c r="A698" s="116"/>
      <c r="B698" s="116"/>
      <c r="C698" s="116"/>
      <c r="D698" s="116"/>
      <c r="E698" s="116"/>
      <c r="F698" s="116"/>
      <c r="G698" s="116"/>
      <c r="H698" s="116"/>
      <c r="I698" s="116"/>
      <c r="J698" s="116"/>
      <c r="K698" s="116"/>
      <c r="L698" s="116"/>
      <c r="M698" s="116"/>
      <c r="N698" s="116"/>
      <c r="O698" s="116"/>
      <c r="P698" s="116"/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</row>
    <row r="699" spans="1:26" ht="12" customHeight="1" x14ac:dyDescent="0.2">
      <c r="A699" s="116"/>
      <c r="B699" s="116"/>
      <c r="C699" s="116"/>
      <c r="D699" s="116"/>
      <c r="E699" s="116"/>
      <c r="F699" s="116"/>
      <c r="G699" s="116"/>
      <c r="H699" s="116"/>
      <c r="I699" s="116"/>
      <c r="J699" s="116"/>
      <c r="K699" s="116"/>
      <c r="L699" s="116"/>
      <c r="M699" s="116"/>
      <c r="N699" s="116"/>
      <c r="O699" s="116"/>
      <c r="P699" s="116"/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</row>
    <row r="700" spans="1:26" ht="12" customHeight="1" x14ac:dyDescent="0.2">
      <c r="A700" s="116"/>
      <c r="B700" s="116"/>
      <c r="C700" s="116"/>
      <c r="D700" s="116"/>
      <c r="E700" s="116"/>
      <c r="F700" s="116"/>
      <c r="G700" s="116"/>
      <c r="H700" s="116"/>
      <c r="I700" s="116"/>
      <c r="J700" s="116"/>
      <c r="K700" s="116"/>
      <c r="L700" s="116"/>
      <c r="M700" s="116"/>
      <c r="N700" s="116"/>
      <c r="O700" s="116"/>
      <c r="P700" s="116"/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</row>
    <row r="701" spans="1:26" ht="12" customHeight="1" x14ac:dyDescent="0.2">
      <c r="A701" s="116"/>
      <c r="B701" s="116"/>
      <c r="C701" s="116"/>
      <c r="D701" s="116"/>
      <c r="E701" s="116"/>
      <c r="F701" s="116"/>
      <c r="G701" s="116"/>
      <c r="H701" s="116"/>
      <c r="I701" s="116"/>
      <c r="J701" s="116"/>
      <c r="K701" s="116"/>
      <c r="L701" s="116"/>
      <c r="M701" s="116"/>
      <c r="N701" s="116"/>
      <c r="O701" s="116"/>
      <c r="P701" s="116"/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</row>
    <row r="702" spans="1:26" ht="12" customHeight="1" x14ac:dyDescent="0.2">
      <c r="A702" s="116"/>
      <c r="B702" s="116"/>
      <c r="C702" s="116"/>
      <c r="D702" s="116"/>
      <c r="E702" s="116"/>
      <c r="F702" s="116"/>
      <c r="G702" s="116"/>
      <c r="H702" s="116"/>
      <c r="I702" s="116"/>
      <c r="J702" s="116"/>
      <c r="K702" s="116"/>
      <c r="L702" s="116"/>
      <c r="M702" s="116"/>
      <c r="N702" s="116"/>
      <c r="O702" s="116"/>
      <c r="P702" s="116"/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</row>
    <row r="703" spans="1:26" ht="12" customHeight="1" x14ac:dyDescent="0.2">
      <c r="A703" s="116"/>
      <c r="B703" s="116"/>
      <c r="C703" s="116"/>
      <c r="D703" s="116"/>
      <c r="E703" s="116"/>
      <c r="F703" s="116"/>
      <c r="G703" s="116"/>
      <c r="H703" s="116"/>
      <c r="I703" s="116"/>
      <c r="J703" s="116"/>
      <c r="K703" s="116"/>
      <c r="L703" s="116"/>
      <c r="M703" s="116"/>
      <c r="N703" s="116"/>
      <c r="O703" s="116"/>
      <c r="P703" s="116"/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</row>
    <row r="704" spans="1:26" ht="12" customHeight="1" x14ac:dyDescent="0.2">
      <c r="A704" s="116"/>
      <c r="B704" s="116"/>
      <c r="C704" s="116"/>
      <c r="D704" s="116"/>
      <c r="E704" s="116"/>
      <c r="F704" s="116"/>
      <c r="G704" s="116"/>
      <c r="H704" s="116"/>
      <c r="I704" s="116"/>
      <c r="J704" s="116"/>
      <c r="K704" s="116"/>
      <c r="L704" s="116"/>
      <c r="M704" s="116"/>
      <c r="N704" s="116"/>
      <c r="O704" s="116"/>
      <c r="P704" s="116"/>
      <c r="Q704" s="116"/>
      <c r="R704" s="116"/>
      <c r="S704" s="116"/>
      <c r="T704" s="116"/>
      <c r="U704" s="116"/>
      <c r="V704" s="116"/>
      <c r="W704" s="116"/>
      <c r="X704" s="116"/>
      <c r="Y704" s="116"/>
      <c r="Z704" s="116"/>
    </row>
    <row r="705" spans="1:26" ht="12" customHeight="1" x14ac:dyDescent="0.2">
      <c r="A705" s="116"/>
      <c r="B705" s="116"/>
      <c r="C705" s="116"/>
      <c r="D705" s="116"/>
      <c r="E705" s="116"/>
      <c r="F705" s="116"/>
      <c r="G705" s="116"/>
      <c r="H705" s="116"/>
      <c r="I705" s="116"/>
      <c r="J705" s="116"/>
      <c r="K705" s="116"/>
      <c r="L705" s="116"/>
      <c r="M705" s="116"/>
      <c r="N705" s="116"/>
      <c r="O705" s="116"/>
      <c r="P705" s="116"/>
      <c r="Q705" s="116"/>
      <c r="R705" s="116"/>
      <c r="S705" s="116"/>
      <c r="T705" s="116"/>
      <c r="U705" s="116"/>
      <c r="V705" s="116"/>
      <c r="W705" s="116"/>
      <c r="X705" s="116"/>
      <c r="Y705" s="116"/>
      <c r="Z705" s="116"/>
    </row>
    <row r="706" spans="1:26" ht="12" customHeight="1" x14ac:dyDescent="0.2">
      <c r="A706" s="116"/>
      <c r="B706" s="116"/>
      <c r="C706" s="116"/>
      <c r="D706" s="116"/>
      <c r="E706" s="116"/>
      <c r="F706" s="116"/>
      <c r="G706" s="116"/>
      <c r="H706" s="116"/>
      <c r="I706" s="116"/>
      <c r="J706" s="116"/>
      <c r="K706" s="116"/>
      <c r="L706" s="116"/>
      <c r="M706" s="116"/>
      <c r="N706" s="116"/>
      <c r="O706" s="116"/>
      <c r="P706" s="116"/>
      <c r="Q706" s="116"/>
      <c r="R706" s="116"/>
      <c r="S706" s="116"/>
      <c r="T706" s="116"/>
      <c r="U706" s="116"/>
      <c r="V706" s="116"/>
      <c r="W706" s="116"/>
      <c r="X706" s="116"/>
      <c r="Y706" s="116"/>
      <c r="Z706" s="116"/>
    </row>
    <row r="707" spans="1:26" ht="12" customHeight="1" x14ac:dyDescent="0.2">
      <c r="A707" s="116"/>
      <c r="B707" s="116"/>
      <c r="C707" s="116"/>
      <c r="D707" s="116"/>
      <c r="E707" s="116"/>
      <c r="F707" s="116"/>
      <c r="G707" s="116"/>
      <c r="H707" s="116"/>
      <c r="I707" s="116"/>
      <c r="J707" s="116"/>
      <c r="K707" s="116"/>
      <c r="L707" s="116"/>
      <c r="M707" s="116"/>
      <c r="N707" s="116"/>
      <c r="O707" s="116"/>
      <c r="P707" s="116"/>
      <c r="Q707" s="116"/>
      <c r="R707" s="116"/>
      <c r="S707" s="116"/>
      <c r="T707" s="116"/>
      <c r="U707" s="116"/>
      <c r="V707" s="116"/>
      <c r="W707" s="116"/>
      <c r="X707" s="116"/>
      <c r="Y707" s="116"/>
      <c r="Z707" s="116"/>
    </row>
    <row r="708" spans="1:26" ht="12" customHeight="1" x14ac:dyDescent="0.2">
      <c r="A708" s="116"/>
      <c r="B708" s="116"/>
      <c r="C708" s="116"/>
      <c r="D708" s="116"/>
      <c r="E708" s="116"/>
      <c r="F708" s="116"/>
      <c r="G708" s="116"/>
      <c r="H708" s="116"/>
      <c r="I708" s="116"/>
      <c r="J708" s="116"/>
      <c r="K708" s="116"/>
      <c r="L708" s="116"/>
      <c r="M708" s="116"/>
      <c r="N708" s="116"/>
      <c r="O708" s="116"/>
      <c r="P708" s="116"/>
      <c r="Q708" s="116"/>
      <c r="R708" s="116"/>
      <c r="S708" s="116"/>
      <c r="T708" s="116"/>
      <c r="U708" s="116"/>
      <c r="V708" s="116"/>
      <c r="W708" s="116"/>
      <c r="X708" s="116"/>
      <c r="Y708" s="116"/>
      <c r="Z708" s="116"/>
    </row>
    <row r="709" spans="1:26" ht="12" customHeight="1" x14ac:dyDescent="0.2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  <c r="K709" s="116"/>
      <c r="L709" s="116"/>
      <c r="M709" s="116"/>
      <c r="N709" s="116"/>
      <c r="O709" s="116"/>
      <c r="P709" s="116"/>
      <c r="Q709" s="116"/>
      <c r="R709" s="116"/>
      <c r="S709" s="116"/>
      <c r="T709" s="116"/>
      <c r="U709" s="116"/>
      <c r="V709" s="116"/>
      <c r="W709" s="116"/>
      <c r="X709" s="116"/>
      <c r="Y709" s="116"/>
      <c r="Z709" s="116"/>
    </row>
    <row r="710" spans="1:26" ht="12" customHeight="1" x14ac:dyDescent="0.2">
      <c r="A710" s="116"/>
      <c r="B710" s="116"/>
      <c r="C710" s="116"/>
      <c r="D710" s="116"/>
      <c r="E710" s="116"/>
      <c r="F710" s="116"/>
      <c r="G710" s="116"/>
      <c r="H710" s="116"/>
      <c r="I710" s="116"/>
      <c r="J710" s="116"/>
      <c r="K710" s="116"/>
      <c r="L710" s="116"/>
      <c r="M710" s="116"/>
      <c r="N710" s="116"/>
      <c r="O710" s="116"/>
      <c r="P710" s="116"/>
      <c r="Q710" s="116"/>
      <c r="R710" s="116"/>
      <c r="S710" s="116"/>
      <c r="T710" s="116"/>
      <c r="U710" s="116"/>
      <c r="V710" s="116"/>
      <c r="W710" s="116"/>
      <c r="X710" s="116"/>
      <c r="Y710" s="116"/>
      <c r="Z710" s="116"/>
    </row>
    <row r="711" spans="1:26" ht="12" customHeight="1" x14ac:dyDescent="0.2">
      <c r="A711" s="116"/>
      <c r="B711" s="116"/>
      <c r="C711" s="116"/>
      <c r="D711" s="116"/>
      <c r="E711" s="116"/>
      <c r="F711" s="116"/>
      <c r="G711" s="116"/>
      <c r="H711" s="116"/>
      <c r="I711" s="116"/>
      <c r="J711" s="116"/>
      <c r="K711" s="116"/>
      <c r="L711" s="116"/>
      <c r="M711" s="116"/>
      <c r="N711" s="116"/>
      <c r="O711" s="116"/>
      <c r="P711" s="116"/>
      <c r="Q711" s="116"/>
      <c r="R711" s="116"/>
      <c r="S711" s="116"/>
      <c r="T711" s="116"/>
      <c r="U711" s="116"/>
      <c r="V711" s="116"/>
      <c r="W711" s="116"/>
      <c r="X711" s="116"/>
      <c r="Y711" s="116"/>
      <c r="Z711" s="116"/>
    </row>
    <row r="712" spans="1:26" ht="12" customHeight="1" x14ac:dyDescent="0.2">
      <c r="A712" s="116"/>
      <c r="B712" s="116"/>
      <c r="C712" s="116"/>
      <c r="D712" s="116"/>
      <c r="E712" s="116"/>
      <c r="F712" s="116"/>
      <c r="G712" s="116"/>
      <c r="H712" s="116"/>
      <c r="I712" s="116"/>
      <c r="J712" s="116"/>
      <c r="K712" s="116"/>
      <c r="L712" s="116"/>
      <c r="M712" s="116"/>
      <c r="N712" s="116"/>
      <c r="O712" s="116"/>
      <c r="P712" s="116"/>
      <c r="Q712" s="116"/>
      <c r="R712" s="116"/>
      <c r="S712" s="116"/>
      <c r="T712" s="116"/>
      <c r="U712" s="116"/>
      <c r="V712" s="116"/>
      <c r="W712" s="116"/>
      <c r="X712" s="116"/>
      <c r="Y712" s="116"/>
      <c r="Z712" s="116"/>
    </row>
    <row r="713" spans="1:26" ht="12" customHeight="1" x14ac:dyDescent="0.2">
      <c r="A713" s="116"/>
      <c r="B713" s="116"/>
      <c r="C713" s="116"/>
      <c r="D713" s="116"/>
      <c r="E713" s="116"/>
      <c r="F713" s="116"/>
      <c r="G713" s="116"/>
      <c r="H713" s="116"/>
      <c r="I713" s="116"/>
      <c r="J713" s="116"/>
      <c r="K713" s="116"/>
      <c r="L713" s="116"/>
      <c r="M713" s="116"/>
      <c r="N713" s="116"/>
      <c r="O713" s="116"/>
      <c r="P713" s="116"/>
      <c r="Q713" s="116"/>
      <c r="R713" s="116"/>
      <c r="S713" s="116"/>
      <c r="T713" s="116"/>
      <c r="U713" s="116"/>
      <c r="V713" s="116"/>
      <c r="W713" s="116"/>
      <c r="X713" s="116"/>
      <c r="Y713" s="116"/>
      <c r="Z713" s="116"/>
    </row>
    <row r="714" spans="1:26" ht="12" customHeight="1" x14ac:dyDescent="0.2">
      <c r="A714" s="116"/>
      <c r="B714" s="116"/>
      <c r="C714" s="116"/>
      <c r="D714" s="116"/>
      <c r="E714" s="116"/>
      <c r="F714" s="116"/>
      <c r="G714" s="116"/>
      <c r="H714" s="116"/>
      <c r="I714" s="116"/>
      <c r="J714" s="116"/>
      <c r="K714" s="116"/>
      <c r="L714" s="116"/>
      <c r="M714" s="116"/>
      <c r="N714" s="116"/>
      <c r="O714" s="116"/>
      <c r="P714" s="116"/>
      <c r="Q714" s="116"/>
      <c r="R714" s="116"/>
      <c r="S714" s="116"/>
      <c r="T714" s="116"/>
      <c r="U714" s="116"/>
      <c r="V714" s="116"/>
      <c r="W714" s="116"/>
      <c r="X714" s="116"/>
      <c r="Y714" s="116"/>
      <c r="Z714" s="116"/>
    </row>
    <row r="715" spans="1:26" ht="12" customHeight="1" x14ac:dyDescent="0.2">
      <c r="A715" s="116"/>
      <c r="B715" s="116"/>
      <c r="C715" s="116"/>
      <c r="D715" s="116"/>
      <c r="E715" s="116"/>
      <c r="F715" s="116"/>
      <c r="G715" s="116"/>
      <c r="H715" s="116"/>
      <c r="I715" s="116"/>
      <c r="J715" s="116"/>
      <c r="K715" s="116"/>
      <c r="L715" s="116"/>
      <c r="M715" s="116"/>
      <c r="N715" s="116"/>
      <c r="O715" s="116"/>
      <c r="P715" s="116"/>
      <c r="Q715" s="116"/>
      <c r="R715" s="116"/>
      <c r="S715" s="116"/>
      <c r="T715" s="116"/>
      <c r="U715" s="116"/>
      <c r="V715" s="116"/>
      <c r="W715" s="116"/>
      <c r="X715" s="116"/>
      <c r="Y715" s="116"/>
      <c r="Z715" s="116"/>
    </row>
    <row r="716" spans="1:26" ht="12" customHeight="1" x14ac:dyDescent="0.2">
      <c r="A716" s="116"/>
      <c r="B716" s="116"/>
      <c r="C716" s="116"/>
      <c r="D716" s="116"/>
      <c r="E716" s="116"/>
      <c r="F716" s="116"/>
      <c r="G716" s="116"/>
      <c r="H716" s="116"/>
      <c r="I716" s="116"/>
      <c r="J716" s="116"/>
      <c r="K716" s="116"/>
      <c r="L716" s="116"/>
      <c r="M716" s="116"/>
      <c r="N716" s="116"/>
      <c r="O716" s="116"/>
      <c r="P716" s="116"/>
      <c r="Q716" s="116"/>
      <c r="R716" s="116"/>
      <c r="S716" s="116"/>
      <c r="T716" s="116"/>
      <c r="U716" s="116"/>
      <c r="V716" s="116"/>
      <c r="W716" s="116"/>
      <c r="X716" s="116"/>
      <c r="Y716" s="116"/>
      <c r="Z716" s="116"/>
    </row>
    <row r="717" spans="1:26" ht="12" customHeight="1" x14ac:dyDescent="0.2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  <c r="K717" s="116"/>
      <c r="L717" s="116"/>
      <c r="M717" s="116"/>
      <c r="N717" s="116"/>
      <c r="O717" s="116"/>
      <c r="P717" s="116"/>
      <c r="Q717" s="116"/>
      <c r="R717" s="116"/>
      <c r="S717" s="116"/>
      <c r="T717" s="116"/>
      <c r="U717" s="116"/>
      <c r="V717" s="116"/>
      <c r="W717" s="116"/>
      <c r="X717" s="116"/>
      <c r="Y717" s="116"/>
      <c r="Z717" s="116"/>
    </row>
    <row r="718" spans="1:26" ht="12" customHeight="1" x14ac:dyDescent="0.2">
      <c r="A718" s="116"/>
      <c r="B718" s="116"/>
      <c r="C718" s="116"/>
      <c r="D718" s="116"/>
      <c r="E718" s="116"/>
      <c r="F718" s="116"/>
      <c r="G718" s="116"/>
      <c r="H718" s="116"/>
      <c r="I718" s="116"/>
      <c r="J718" s="116"/>
      <c r="K718" s="116"/>
      <c r="L718" s="116"/>
      <c r="M718" s="116"/>
      <c r="N718" s="116"/>
      <c r="O718" s="116"/>
      <c r="P718" s="116"/>
      <c r="Q718" s="116"/>
      <c r="R718" s="116"/>
      <c r="S718" s="116"/>
      <c r="T718" s="116"/>
      <c r="U718" s="116"/>
      <c r="V718" s="116"/>
      <c r="W718" s="116"/>
      <c r="X718" s="116"/>
      <c r="Y718" s="116"/>
      <c r="Z718" s="116"/>
    </row>
    <row r="719" spans="1:26" ht="12" customHeight="1" x14ac:dyDescent="0.2">
      <c r="A719" s="116"/>
      <c r="B719" s="116"/>
      <c r="C719" s="116"/>
      <c r="D719" s="116"/>
      <c r="E719" s="116"/>
      <c r="F719" s="116"/>
      <c r="G719" s="116"/>
      <c r="H719" s="116"/>
      <c r="I719" s="116"/>
      <c r="J719" s="116"/>
      <c r="K719" s="116"/>
      <c r="L719" s="116"/>
      <c r="M719" s="116"/>
      <c r="N719" s="116"/>
      <c r="O719" s="116"/>
      <c r="P719" s="116"/>
      <c r="Q719" s="116"/>
      <c r="R719" s="116"/>
      <c r="S719" s="116"/>
      <c r="T719" s="116"/>
      <c r="U719" s="116"/>
      <c r="V719" s="116"/>
      <c r="W719" s="116"/>
      <c r="X719" s="116"/>
      <c r="Y719" s="116"/>
      <c r="Z719" s="116"/>
    </row>
    <row r="720" spans="1:26" ht="12" customHeight="1" x14ac:dyDescent="0.2">
      <c r="A720" s="116"/>
      <c r="B720" s="116"/>
      <c r="C720" s="116"/>
      <c r="D720" s="116"/>
      <c r="E720" s="116"/>
      <c r="F720" s="116"/>
      <c r="G720" s="116"/>
      <c r="H720" s="116"/>
      <c r="I720" s="116"/>
      <c r="J720" s="116"/>
      <c r="K720" s="116"/>
      <c r="L720" s="116"/>
      <c r="M720" s="116"/>
      <c r="N720" s="116"/>
      <c r="O720" s="116"/>
      <c r="P720" s="116"/>
      <c r="Q720" s="116"/>
      <c r="R720" s="116"/>
      <c r="S720" s="116"/>
      <c r="T720" s="116"/>
      <c r="U720" s="116"/>
      <c r="V720" s="116"/>
      <c r="W720" s="116"/>
      <c r="X720" s="116"/>
      <c r="Y720" s="116"/>
      <c r="Z720" s="116"/>
    </row>
    <row r="721" spans="1:26" ht="12" customHeight="1" x14ac:dyDescent="0.2">
      <c r="A721" s="116"/>
      <c r="B721" s="116"/>
      <c r="C721" s="116"/>
      <c r="D721" s="116"/>
      <c r="E721" s="116"/>
      <c r="F721" s="116"/>
      <c r="G721" s="116"/>
      <c r="H721" s="116"/>
      <c r="I721" s="116"/>
      <c r="J721" s="116"/>
      <c r="K721" s="116"/>
      <c r="L721" s="116"/>
      <c r="M721" s="116"/>
      <c r="N721" s="116"/>
      <c r="O721" s="116"/>
      <c r="P721" s="116"/>
      <c r="Q721" s="116"/>
      <c r="R721" s="116"/>
      <c r="S721" s="116"/>
      <c r="T721" s="116"/>
      <c r="U721" s="116"/>
      <c r="V721" s="116"/>
      <c r="W721" s="116"/>
      <c r="X721" s="116"/>
      <c r="Y721" s="116"/>
      <c r="Z721" s="116"/>
    </row>
    <row r="722" spans="1:26" ht="12" customHeight="1" x14ac:dyDescent="0.2">
      <c r="A722" s="116"/>
      <c r="B722" s="116"/>
      <c r="C722" s="116"/>
      <c r="D722" s="116"/>
      <c r="E722" s="116"/>
      <c r="F722" s="116"/>
      <c r="G722" s="116"/>
      <c r="H722" s="116"/>
      <c r="I722" s="116"/>
      <c r="J722" s="116"/>
      <c r="K722" s="116"/>
      <c r="L722" s="116"/>
      <c r="M722" s="116"/>
      <c r="N722" s="116"/>
      <c r="O722" s="116"/>
      <c r="P722" s="116"/>
      <c r="Q722" s="116"/>
      <c r="R722" s="116"/>
      <c r="S722" s="116"/>
      <c r="T722" s="116"/>
      <c r="U722" s="116"/>
      <c r="V722" s="116"/>
      <c r="W722" s="116"/>
      <c r="X722" s="116"/>
      <c r="Y722" s="116"/>
      <c r="Z722" s="116"/>
    </row>
    <row r="723" spans="1:26" ht="12" customHeight="1" x14ac:dyDescent="0.2">
      <c r="A723" s="116"/>
      <c r="B723" s="116"/>
      <c r="C723" s="116"/>
      <c r="D723" s="116"/>
      <c r="E723" s="116"/>
      <c r="F723" s="116"/>
      <c r="G723" s="116"/>
      <c r="H723" s="116"/>
      <c r="I723" s="116"/>
      <c r="J723" s="116"/>
      <c r="K723" s="116"/>
      <c r="L723" s="116"/>
      <c r="M723" s="116"/>
      <c r="N723" s="116"/>
      <c r="O723" s="116"/>
      <c r="P723" s="116"/>
      <c r="Q723" s="116"/>
      <c r="R723" s="116"/>
      <c r="S723" s="116"/>
      <c r="T723" s="116"/>
      <c r="U723" s="116"/>
      <c r="V723" s="116"/>
      <c r="W723" s="116"/>
      <c r="X723" s="116"/>
      <c r="Y723" s="116"/>
      <c r="Z723" s="116"/>
    </row>
    <row r="724" spans="1:26" ht="12" customHeight="1" x14ac:dyDescent="0.2">
      <c r="A724" s="116"/>
      <c r="B724" s="116"/>
      <c r="C724" s="116"/>
      <c r="D724" s="116"/>
      <c r="E724" s="116"/>
      <c r="F724" s="116"/>
      <c r="G724" s="116"/>
      <c r="H724" s="116"/>
      <c r="I724" s="116"/>
      <c r="J724" s="116"/>
      <c r="K724" s="116"/>
      <c r="L724" s="116"/>
      <c r="M724" s="116"/>
      <c r="N724" s="116"/>
      <c r="O724" s="116"/>
      <c r="P724" s="116"/>
      <c r="Q724" s="116"/>
      <c r="R724" s="116"/>
      <c r="S724" s="116"/>
      <c r="T724" s="116"/>
      <c r="U724" s="116"/>
      <c r="V724" s="116"/>
      <c r="W724" s="116"/>
      <c r="X724" s="116"/>
      <c r="Y724" s="116"/>
      <c r="Z724" s="116"/>
    </row>
    <row r="725" spans="1:26" ht="12" customHeight="1" x14ac:dyDescent="0.2">
      <c r="A725" s="116"/>
      <c r="B725" s="116"/>
      <c r="C725" s="116"/>
      <c r="D725" s="116"/>
      <c r="E725" s="116"/>
      <c r="F725" s="116"/>
      <c r="G725" s="116"/>
      <c r="H725" s="116"/>
      <c r="I725" s="116"/>
      <c r="J725" s="116"/>
      <c r="K725" s="116"/>
      <c r="L725" s="116"/>
      <c r="M725" s="116"/>
      <c r="N725" s="116"/>
      <c r="O725" s="116"/>
      <c r="P725" s="116"/>
      <c r="Q725" s="116"/>
      <c r="R725" s="116"/>
      <c r="S725" s="116"/>
      <c r="T725" s="116"/>
      <c r="U725" s="116"/>
      <c r="V725" s="116"/>
      <c r="W725" s="116"/>
      <c r="X725" s="116"/>
      <c r="Y725" s="116"/>
      <c r="Z725" s="116"/>
    </row>
    <row r="726" spans="1:26" ht="12" customHeight="1" x14ac:dyDescent="0.2">
      <c r="A726" s="116"/>
      <c r="B726" s="116"/>
      <c r="C726" s="116"/>
      <c r="D726" s="116"/>
      <c r="E726" s="116"/>
      <c r="F726" s="116"/>
      <c r="G726" s="116"/>
      <c r="H726" s="116"/>
      <c r="I726" s="116"/>
      <c r="J726" s="116"/>
      <c r="K726" s="116"/>
      <c r="L726" s="116"/>
      <c r="M726" s="116"/>
      <c r="N726" s="116"/>
      <c r="O726" s="116"/>
      <c r="P726" s="116"/>
      <c r="Q726" s="116"/>
      <c r="R726" s="116"/>
      <c r="S726" s="116"/>
      <c r="T726" s="116"/>
      <c r="U726" s="116"/>
      <c r="V726" s="116"/>
      <c r="W726" s="116"/>
      <c r="X726" s="116"/>
      <c r="Y726" s="116"/>
      <c r="Z726" s="116"/>
    </row>
    <row r="727" spans="1:26" ht="12" customHeight="1" x14ac:dyDescent="0.2">
      <c r="A727" s="116"/>
      <c r="B727" s="116"/>
      <c r="C727" s="116"/>
      <c r="D727" s="116"/>
      <c r="E727" s="116"/>
      <c r="F727" s="116"/>
      <c r="G727" s="116"/>
      <c r="H727" s="116"/>
      <c r="I727" s="116"/>
      <c r="J727" s="116"/>
      <c r="K727" s="116"/>
      <c r="L727" s="116"/>
      <c r="M727" s="116"/>
      <c r="N727" s="116"/>
      <c r="O727" s="116"/>
      <c r="P727" s="116"/>
      <c r="Q727" s="116"/>
      <c r="R727" s="116"/>
      <c r="S727" s="116"/>
      <c r="T727" s="116"/>
      <c r="U727" s="116"/>
      <c r="V727" s="116"/>
      <c r="W727" s="116"/>
      <c r="X727" s="116"/>
      <c r="Y727" s="116"/>
      <c r="Z727" s="116"/>
    </row>
    <row r="728" spans="1:26" ht="12" customHeight="1" x14ac:dyDescent="0.2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  <c r="K728" s="116"/>
      <c r="L728" s="116"/>
      <c r="M728" s="116"/>
      <c r="N728" s="116"/>
      <c r="O728" s="116"/>
      <c r="P728" s="116"/>
      <c r="Q728" s="116"/>
      <c r="R728" s="116"/>
      <c r="S728" s="116"/>
      <c r="T728" s="116"/>
      <c r="U728" s="116"/>
      <c r="V728" s="116"/>
      <c r="W728" s="116"/>
      <c r="X728" s="116"/>
      <c r="Y728" s="116"/>
      <c r="Z728" s="116"/>
    </row>
    <row r="729" spans="1:26" ht="12" customHeight="1" x14ac:dyDescent="0.2">
      <c r="A729" s="116"/>
      <c r="B729" s="116"/>
      <c r="C729" s="116"/>
      <c r="D729" s="116"/>
      <c r="E729" s="116"/>
      <c r="F729" s="116"/>
      <c r="G729" s="116"/>
      <c r="H729" s="116"/>
      <c r="I729" s="116"/>
      <c r="J729" s="116"/>
      <c r="K729" s="116"/>
      <c r="L729" s="116"/>
      <c r="M729" s="116"/>
      <c r="N729" s="116"/>
      <c r="O729" s="116"/>
      <c r="P729" s="116"/>
      <c r="Q729" s="116"/>
      <c r="R729" s="116"/>
      <c r="S729" s="116"/>
      <c r="T729" s="116"/>
      <c r="U729" s="116"/>
      <c r="V729" s="116"/>
      <c r="W729" s="116"/>
      <c r="X729" s="116"/>
      <c r="Y729" s="116"/>
      <c r="Z729" s="116"/>
    </row>
    <row r="730" spans="1:26" ht="12" customHeight="1" x14ac:dyDescent="0.2">
      <c r="A730" s="116"/>
      <c r="B730" s="116"/>
      <c r="C730" s="116"/>
      <c r="D730" s="116"/>
      <c r="E730" s="116"/>
      <c r="F730" s="116"/>
      <c r="G730" s="116"/>
      <c r="H730" s="116"/>
      <c r="I730" s="116"/>
      <c r="J730" s="116"/>
      <c r="K730" s="116"/>
      <c r="L730" s="116"/>
      <c r="M730" s="116"/>
      <c r="N730" s="116"/>
      <c r="O730" s="116"/>
      <c r="P730" s="116"/>
      <c r="Q730" s="116"/>
      <c r="R730" s="116"/>
      <c r="S730" s="116"/>
      <c r="T730" s="116"/>
      <c r="U730" s="116"/>
      <c r="V730" s="116"/>
      <c r="W730" s="116"/>
      <c r="X730" s="116"/>
      <c r="Y730" s="116"/>
      <c r="Z730" s="116"/>
    </row>
    <row r="731" spans="1:26" ht="12" customHeight="1" x14ac:dyDescent="0.2">
      <c r="A731" s="116"/>
      <c r="B731" s="116"/>
      <c r="C731" s="116"/>
      <c r="D731" s="116"/>
      <c r="E731" s="116"/>
      <c r="F731" s="116"/>
      <c r="G731" s="116"/>
      <c r="H731" s="116"/>
      <c r="I731" s="116"/>
      <c r="J731" s="116"/>
      <c r="K731" s="116"/>
      <c r="L731" s="116"/>
      <c r="M731" s="116"/>
      <c r="N731" s="116"/>
      <c r="O731" s="116"/>
      <c r="P731" s="116"/>
      <c r="Q731" s="116"/>
      <c r="R731" s="116"/>
      <c r="S731" s="116"/>
      <c r="T731" s="116"/>
      <c r="U731" s="116"/>
      <c r="V731" s="116"/>
      <c r="W731" s="116"/>
      <c r="X731" s="116"/>
      <c r="Y731" s="116"/>
      <c r="Z731" s="116"/>
    </row>
    <row r="732" spans="1:26" ht="12" customHeight="1" x14ac:dyDescent="0.2">
      <c r="A732" s="116"/>
      <c r="B732" s="116"/>
      <c r="C732" s="116"/>
      <c r="D732" s="116"/>
      <c r="E732" s="116"/>
      <c r="F732" s="116"/>
      <c r="G732" s="116"/>
      <c r="H732" s="116"/>
      <c r="I732" s="116"/>
      <c r="J732" s="116"/>
      <c r="K732" s="116"/>
      <c r="L732" s="116"/>
      <c r="M732" s="116"/>
      <c r="N732" s="116"/>
      <c r="O732" s="116"/>
      <c r="P732" s="116"/>
      <c r="Q732" s="116"/>
      <c r="R732" s="116"/>
      <c r="S732" s="116"/>
      <c r="T732" s="116"/>
      <c r="U732" s="116"/>
      <c r="V732" s="116"/>
      <c r="W732" s="116"/>
      <c r="X732" s="116"/>
      <c r="Y732" s="116"/>
      <c r="Z732" s="116"/>
    </row>
    <row r="733" spans="1:26" ht="12" customHeight="1" x14ac:dyDescent="0.2">
      <c r="A733" s="116"/>
      <c r="B733" s="116"/>
      <c r="C733" s="116"/>
      <c r="D733" s="116"/>
      <c r="E733" s="116"/>
      <c r="F733" s="116"/>
      <c r="G733" s="116"/>
      <c r="H733" s="116"/>
      <c r="I733" s="116"/>
      <c r="J733" s="116"/>
      <c r="K733" s="116"/>
      <c r="L733" s="116"/>
      <c r="M733" s="116"/>
      <c r="N733" s="116"/>
      <c r="O733" s="116"/>
      <c r="P733" s="116"/>
      <c r="Q733" s="116"/>
      <c r="R733" s="116"/>
      <c r="S733" s="116"/>
      <c r="T733" s="116"/>
      <c r="U733" s="116"/>
      <c r="V733" s="116"/>
      <c r="W733" s="116"/>
      <c r="X733" s="116"/>
      <c r="Y733" s="116"/>
      <c r="Z733" s="116"/>
    </row>
    <row r="734" spans="1:26" ht="12" customHeight="1" x14ac:dyDescent="0.2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  <c r="K734" s="116"/>
      <c r="L734" s="116"/>
      <c r="M734" s="116"/>
      <c r="N734" s="116"/>
      <c r="O734" s="116"/>
      <c r="P734" s="116"/>
      <c r="Q734" s="116"/>
      <c r="R734" s="116"/>
      <c r="S734" s="116"/>
      <c r="T734" s="116"/>
      <c r="U734" s="116"/>
      <c r="V734" s="116"/>
      <c r="W734" s="116"/>
      <c r="X734" s="116"/>
      <c r="Y734" s="116"/>
      <c r="Z734" s="116"/>
    </row>
    <row r="735" spans="1:26" ht="12" customHeight="1" x14ac:dyDescent="0.2">
      <c r="A735" s="116"/>
      <c r="B735" s="116"/>
      <c r="C735" s="116"/>
      <c r="D735" s="116"/>
      <c r="E735" s="116"/>
      <c r="F735" s="116"/>
      <c r="G735" s="116"/>
      <c r="H735" s="116"/>
      <c r="I735" s="116"/>
      <c r="J735" s="116"/>
      <c r="K735" s="116"/>
      <c r="L735" s="116"/>
      <c r="M735" s="116"/>
      <c r="N735" s="116"/>
      <c r="O735" s="116"/>
      <c r="P735" s="116"/>
      <c r="Q735" s="116"/>
      <c r="R735" s="116"/>
      <c r="S735" s="116"/>
      <c r="T735" s="116"/>
      <c r="U735" s="116"/>
      <c r="V735" s="116"/>
      <c r="W735" s="116"/>
      <c r="X735" s="116"/>
      <c r="Y735" s="116"/>
      <c r="Z735" s="116"/>
    </row>
    <row r="736" spans="1:26" ht="12" customHeight="1" x14ac:dyDescent="0.2">
      <c r="A736" s="116"/>
      <c r="B736" s="116"/>
      <c r="C736" s="116"/>
      <c r="D736" s="116"/>
      <c r="E736" s="116"/>
      <c r="F736" s="116"/>
      <c r="G736" s="116"/>
      <c r="H736" s="116"/>
      <c r="I736" s="116"/>
      <c r="J736" s="116"/>
      <c r="K736" s="116"/>
      <c r="L736" s="116"/>
      <c r="M736" s="116"/>
      <c r="N736" s="116"/>
      <c r="O736" s="116"/>
      <c r="P736" s="116"/>
      <c r="Q736" s="116"/>
      <c r="R736" s="116"/>
      <c r="S736" s="116"/>
      <c r="T736" s="116"/>
      <c r="U736" s="116"/>
      <c r="V736" s="116"/>
      <c r="W736" s="116"/>
      <c r="X736" s="116"/>
      <c r="Y736" s="116"/>
      <c r="Z736" s="116"/>
    </row>
    <row r="737" spans="1:26" ht="12" customHeight="1" x14ac:dyDescent="0.2">
      <c r="A737" s="116"/>
      <c r="B737" s="116"/>
      <c r="C737" s="116"/>
      <c r="D737" s="116"/>
      <c r="E737" s="116"/>
      <c r="F737" s="116"/>
      <c r="G737" s="116"/>
      <c r="H737" s="116"/>
      <c r="I737" s="116"/>
      <c r="J737" s="116"/>
      <c r="K737" s="116"/>
      <c r="L737" s="116"/>
      <c r="M737" s="116"/>
      <c r="N737" s="116"/>
      <c r="O737" s="116"/>
      <c r="P737" s="116"/>
      <c r="Q737" s="116"/>
      <c r="R737" s="116"/>
      <c r="S737" s="116"/>
      <c r="T737" s="116"/>
      <c r="U737" s="116"/>
      <c r="V737" s="116"/>
      <c r="W737" s="116"/>
      <c r="X737" s="116"/>
      <c r="Y737" s="116"/>
      <c r="Z737" s="116"/>
    </row>
    <row r="738" spans="1:26" ht="12" customHeight="1" x14ac:dyDescent="0.2">
      <c r="A738" s="116"/>
      <c r="B738" s="116"/>
      <c r="C738" s="116"/>
      <c r="D738" s="116"/>
      <c r="E738" s="116"/>
      <c r="F738" s="116"/>
      <c r="G738" s="116"/>
      <c r="H738" s="116"/>
      <c r="I738" s="116"/>
      <c r="J738" s="116"/>
      <c r="K738" s="116"/>
      <c r="L738" s="116"/>
      <c r="M738" s="116"/>
      <c r="N738" s="116"/>
      <c r="O738" s="116"/>
      <c r="P738" s="116"/>
      <c r="Q738" s="116"/>
      <c r="R738" s="116"/>
      <c r="S738" s="116"/>
      <c r="T738" s="116"/>
      <c r="U738" s="116"/>
      <c r="V738" s="116"/>
      <c r="W738" s="116"/>
      <c r="X738" s="116"/>
      <c r="Y738" s="116"/>
      <c r="Z738" s="116"/>
    </row>
    <row r="739" spans="1:26" ht="12" customHeight="1" x14ac:dyDescent="0.2">
      <c r="A739" s="116"/>
      <c r="B739" s="116"/>
      <c r="C739" s="116"/>
      <c r="D739" s="116"/>
      <c r="E739" s="116"/>
      <c r="F739" s="116"/>
      <c r="G739" s="116"/>
      <c r="H739" s="116"/>
      <c r="I739" s="116"/>
      <c r="J739" s="116"/>
      <c r="K739" s="116"/>
      <c r="L739" s="116"/>
      <c r="M739" s="116"/>
      <c r="N739" s="116"/>
      <c r="O739" s="116"/>
      <c r="P739" s="116"/>
      <c r="Q739" s="116"/>
      <c r="R739" s="116"/>
      <c r="S739" s="116"/>
      <c r="T739" s="116"/>
      <c r="U739" s="116"/>
      <c r="V739" s="116"/>
      <c r="W739" s="116"/>
      <c r="X739" s="116"/>
      <c r="Y739" s="116"/>
      <c r="Z739" s="116"/>
    </row>
    <row r="740" spans="1:26" ht="12" customHeight="1" x14ac:dyDescent="0.2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  <c r="K740" s="116"/>
      <c r="L740" s="116"/>
      <c r="M740" s="116"/>
      <c r="N740" s="116"/>
      <c r="O740" s="116"/>
      <c r="P740" s="116"/>
      <c r="Q740" s="116"/>
      <c r="R740" s="116"/>
      <c r="S740" s="116"/>
      <c r="T740" s="116"/>
      <c r="U740" s="116"/>
      <c r="V740" s="116"/>
      <c r="W740" s="116"/>
      <c r="X740" s="116"/>
      <c r="Y740" s="116"/>
      <c r="Z740" s="116"/>
    </row>
    <row r="741" spans="1:26" ht="12" customHeight="1" x14ac:dyDescent="0.2">
      <c r="A741" s="116"/>
      <c r="B741" s="116"/>
      <c r="C741" s="116"/>
      <c r="D741" s="116"/>
      <c r="E741" s="116"/>
      <c r="F741" s="116"/>
      <c r="G741" s="116"/>
      <c r="H741" s="116"/>
      <c r="I741" s="116"/>
      <c r="J741" s="116"/>
      <c r="K741" s="116"/>
      <c r="L741" s="116"/>
      <c r="M741" s="116"/>
      <c r="N741" s="116"/>
      <c r="O741" s="116"/>
      <c r="P741" s="116"/>
      <c r="Q741" s="116"/>
      <c r="R741" s="116"/>
      <c r="S741" s="116"/>
      <c r="T741" s="116"/>
      <c r="U741" s="116"/>
      <c r="V741" s="116"/>
      <c r="W741" s="116"/>
      <c r="X741" s="116"/>
      <c r="Y741" s="116"/>
      <c r="Z741" s="116"/>
    </row>
    <row r="742" spans="1:26" ht="12" customHeight="1" x14ac:dyDescent="0.2">
      <c r="A742" s="116"/>
      <c r="B742" s="116"/>
      <c r="C742" s="116"/>
      <c r="D742" s="116"/>
      <c r="E742" s="116"/>
      <c r="F742" s="116"/>
      <c r="G742" s="116"/>
      <c r="H742" s="116"/>
      <c r="I742" s="116"/>
      <c r="J742" s="116"/>
      <c r="K742" s="116"/>
      <c r="L742" s="116"/>
      <c r="M742" s="116"/>
      <c r="N742" s="116"/>
      <c r="O742" s="116"/>
      <c r="P742" s="116"/>
      <c r="Q742" s="116"/>
      <c r="R742" s="116"/>
      <c r="S742" s="116"/>
      <c r="T742" s="116"/>
      <c r="U742" s="116"/>
      <c r="V742" s="116"/>
      <c r="W742" s="116"/>
      <c r="X742" s="116"/>
      <c r="Y742" s="116"/>
      <c r="Z742" s="116"/>
    </row>
    <row r="743" spans="1:26" ht="12" customHeight="1" x14ac:dyDescent="0.2">
      <c r="A743" s="116"/>
      <c r="B743" s="116"/>
      <c r="C743" s="116"/>
      <c r="D743" s="116"/>
      <c r="E743" s="116"/>
      <c r="F743" s="116"/>
      <c r="G743" s="116"/>
      <c r="H743" s="116"/>
      <c r="I743" s="116"/>
      <c r="J743" s="116"/>
      <c r="K743" s="116"/>
      <c r="L743" s="116"/>
      <c r="M743" s="116"/>
      <c r="N743" s="116"/>
      <c r="O743" s="116"/>
      <c r="P743" s="116"/>
      <c r="Q743" s="116"/>
      <c r="R743" s="116"/>
      <c r="S743" s="116"/>
      <c r="T743" s="116"/>
      <c r="U743" s="116"/>
      <c r="V743" s="116"/>
      <c r="W743" s="116"/>
      <c r="X743" s="116"/>
      <c r="Y743" s="116"/>
      <c r="Z743" s="116"/>
    </row>
    <row r="744" spans="1:26" ht="12" customHeight="1" x14ac:dyDescent="0.2">
      <c r="A744" s="116"/>
      <c r="B744" s="116"/>
      <c r="C744" s="116"/>
      <c r="D744" s="116"/>
      <c r="E744" s="116"/>
      <c r="F744" s="116"/>
      <c r="G744" s="116"/>
      <c r="H744" s="116"/>
      <c r="I744" s="116"/>
      <c r="J744" s="116"/>
      <c r="K744" s="116"/>
      <c r="L744" s="116"/>
      <c r="M744" s="116"/>
      <c r="N744" s="116"/>
      <c r="O744" s="116"/>
      <c r="P744" s="116"/>
      <c r="Q744" s="116"/>
      <c r="R744" s="116"/>
      <c r="S744" s="116"/>
      <c r="T744" s="116"/>
      <c r="U744" s="116"/>
      <c r="V744" s="116"/>
      <c r="W744" s="116"/>
      <c r="X744" s="116"/>
      <c r="Y744" s="116"/>
      <c r="Z744" s="116"/>
    </row>
    <row r="745" spans="1:26" ht="12" customHeight="1" x14ac:dyDescent="0.2">
      <c r="A745" s="116"/>
      <c r="B745" s="116"/>
      <c r="C745" s="116"/>
      <c r="D745" s="116"/>
      <c r="E745" s="116"/>
      <c r="F745" s="116"/>
      <c r="G745" s="116"/>
      <c r="H745" s="116"/>
      <c r="I745" s="116"/>
      <c r="J745" s="116"/>
      <c r="K745" s="116"/>
      <c r="L745" s="116"/>
      <c r="M745" s="116"/>
      <c r="N745" s="116"/>
      <c r="O745" s="116"/>
      <c r="P745" s="116"/>
      <c r="Q745" s="116"/>
      <c r="R745" s="116"/>
      <c r="S745" s="116"/>
      <c r="T745" s="116"/>
      <c r="U745" s="116"/>
      <c r="V745" s="116"/>
      <c r="W745" s="116"/>
      <c r="X745" s="116"/>
      <c r="Y745" s="116"/>
      <c r="Z745" s="116"/>
    </row>
    <row r="746" spans="1:26" ht="12" customHeight="1" x14ac:dyDescent="0.2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  <c r="K746" s="116"/>
      <c r="L746" s="116"/>
      <c r="M746" s="116"/>
      <c r="N746" s="116"/>
      <c r="O746" s="116"/>
      <c r="P746" s="116"/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</row>
    <row r="747" spans="1:26" ht="12" customHeight="1" x14ac:dyDescent="0.2">
      <c r="A747" s="116"/>
      <c r="B747" s="116"/>
      <c r="C747" s="116"/>
      <c r="D747" s="116"/>
      <c r="E747" s="116"/>
      <c r="F747" s="116"/>
      <c r="G747" s="116"/>
      <c r="H747" s="116"/>
      <c r="I747" s="116"/>
      <c r="J747" s="116"/>
      <c r="K747" s="116"/>
      <c r="L747" s="116"/>
      <c r="M747" s="116"/>
      <c r="N747" s="116"/>
      <c r="O747" s="116"/>
      <c r="P747" s="116"/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</row>
    <row r="748" spans="1:26" ht="12" customHeight="1" x14ac:dyDescent="0.2">
      <c r="A748" s="116"/>
      <c r="B748" s="116"/>
      <c r="C748" s="116"/>
      <c r="D748" s="116"/>
      <c r="E748" s="116"/>
      <c r="F748" s="116"/>
      <c r="G748" s="116"/>
      <c r="H748" s="116"/>
      <c r="I748" s="116"/>
      <c r="J748" s="116"/>
      <c r="K748" s="116"/>
      <c r="L748" s="116"/>
      <c r="M748" s="116"/>
      <c r="N748" s="116"/>
      <c r="O748" s="116"/>
      <c r="P748" s="116"/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</row>
    <row r="749" spans="1:26" ht="12" customHeight="1" x14ac:dyDescent="0.2">
      <c r="A749" s="116"/>
      <c r="B749" s="116"/>
      <c r="C749" s="116"/>
      <c r="D749" s="116"/>
      <c r="E749" s="116"/>
      <c r="F749" s="116"/>
      <c r="G749" s="116"/>
      <c r="H749" s="116"/>
      <c r="I749" s="116"/>
      <c r="J749" s="116"/>
      <c r="K749" s="116"/>
      <c r="L749" s="116"/>
      <c r="M749" s="116"/>
      <c r="N749" s="116"/>
      <c r="O749" s="116"/>
      <c r="P749" s="116"/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</row>
    <row r="750" spans="1:26" ht="12" customHeight="1" x14ac:dyDescent="0.2">
      <c r="A750" s="116"/>
      <c r="B750" s="116"/>
      <c r="C750" s="116"/>
      <c r="D750" s="116"/>
      <c r="E750" s="116"/>
      <c r="F750" s="116"/>
      <c r="G750" s="116"/>
      <c r="H750" s="116"/>
      <c r="I750" s="116"/>
      <c r="J750" s="116"/>
      <c r="K750" s="116"/>
      <c r="L750" s="116"/>
      <c r="M750" s="116"/>
      <c r="N750" s="116"/>
      <c r="O750" s="116"/>
      <c r="P750" s="116"/>
      <c r="Q750" s="116"/>
      <c r="R750" s="116"/>
      <c r="S750" s="116"/>
      <c r="T750" s="116"/>
      <c r="U750" s="116"/>
      <c r="V750" s="116"/>
      <c r="W750" s="116"/>
      <c r="X750" s="116"/>
      <c r="Y750" s="116"/>
      <c r="Z750" s="116"/>
    </row>
    <row r="751" spans="1:26" ht="12" customHeight="1" x14ac:dyDescent="0.2">
      <c r="A751" s="116"/>
      <c r="B751" s="116"/>
      <c r="C751" s="116"/>
      <c r="D751" s="116"/>
      <c r="E751" s="116"/>
      <c r="F751" s="116"/>
      <c r="G751" s="116"/>
      <c r="H751" s="116"/>
      <c r="I751" s="116"/>
      <c r="J751" s="116"/>
      <c r="K751" s="116"/>
      <c r="L751" s="116"/>
      <c r="M751" s="116"/>
      <c r="N751" s="116"/>
      <c r="O751" s="116"/>
      <c r="P751" s="116"/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</row>
    <row r="752" spans="1:26" ht="12" customHeight="1" x14ac:dyDescent="0.2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  <c r="K752" s="116"/>
      <c r="L752" s="116"/>
      <c r="M752" s="116"/>
      <c r="N752" s="116"/>
      <c r="O752" s="116"/>
      <c r="P752" s="116"/>
      <c r="Q752" s="116"/>
      <c r="R752" s="116"/>
      <c r="S752" s="116"/>
      <c r="T752" s="116"/>
      <c r="U752" s="116"/>
      <c r="V752" s="116"/>
      <c r="W752" s="116"/>
      <c r="X752" s="116"/>
      <c r="Y752" s="116"/>
      <c r="Z752" s="116"/>
    </row>
    <row r="753" spans="1:26" ht="12" customHeight="1" x14ac:dyDescent="0.2">
      <c r="A753" s="116"/>
      <c r="B753" s="116"/>
      <c r="C753" s="116"/>
      <c r="D753" s="116"/>
      <c r="E753" s="116"/>
      <c r="F753" s="116"/>
      <c r="G753" s="116"/>
      <c r="H753" s="116"/>
      <c r="I753" s="116"/>
      <c r="J753" s="116"/>
      <c r="K753" s="116"/>
      <c r="L753" s="116"/>
      <c r="M753" s="116"/>
      <c r="N753" s="116"/>
      <c r="O753" s="116"/>
      <c r="P753" s="116"/>
      <c r="Q753" s="116"/>
      <c r="R753" s="116"/>
      <c r="S753" s="116"/>
      <c r="T753" s="116"/>
      <c r="U753" s="116"/>
      <c r="V753" s="116"/>
      <c r="W753" s="116"/>
      <c r="X753" s="116"/>
      <c r="Y753" s="116"/>
      <c r="Z753" s="116"/>
    </row>
    <row r="754" spans="1:26" ht="12" customHeight="1" x14ac:dyDescent="0.2">
      <c r="A754" s="116"/>
      <c r="B754" s="116"/>
      <c r="C754" s="116"/>
      <c r="D754" s="116"/>
      <c r="E754" s="116"/>
      <c r="F754" s="116"/>
      <c r="G754" s="116"/>
      <c r="H754" s="116"/>
      <c r="I754" s="116"/>
      <c r="J754" s="116"/>
      <c r="K754" s="116"/>
      <c r="L754" s="116"/>
      <c r="M754" s="116"/>
      <c r="N754" s="116"/>
      <c r="O754" s="116"/>
      <c r="P754" s="116"/>
      <c r="Q754" s="116"/>
      <c r="R754" s="116"/>
      <c r="S754" s="116"/>
      <c r="T754" s="116"/>
      <c r="U754" s="116"/>
      <c r="V754" s="116"/>
      <c r="W754" s="116"/>
      <c r="X754" s="116"/>
      <c r="Y754" s="116"/>
      <c r="Z754" s="116"/>
    </row>
    <row r="755" spans="1:26" ht="12" customHeight="1" x14ac:dyDescent="0.2">
      <c r="A755" s="116"/>
      <c r="B755" s="116"/>
      <c r="C755" s="116"/>
      <c r="D755" s="116"/>
      <c r="E755" s="116"/>
      <c r="F755" s="116"/>
      <c r="G755" s="116"/>
      <c r="H755" s="116"/>
      <c r="I755" s="116"/>
      <c r="J755" s="116"/>
      <c r="K755" s="116"/>
      <c r="L755" s="116"/>
      <c r="M755" s="116"/>
      <c r="N755" s="116"/>
      <c r="O755" s="116"/>
      <c r="P755" s="116"/>
      <c r="Q755" s="116"/>
      <c r="R755" s="116"/>
      <c r="S755" s="116"/>
      <c r="T755" s="116"/>
      <c r="U755" s="116"/>
      <c r="V755" s="116"/>
      <c r="W755" s="116"/>
      <c r="X755" s="116"/>
      <c r="Y755" s="116"/>
      <c r="Z755" s="116"/>
    </row>
    <row r="756" spans="1:26" ht="12" customHeight="1" x14ac:dyDescent="0.2">
      <c r="A756" s="116"/>
      <c r="B756" s="116"/>
      <c r="C756" s="116"/>
      <c r="D756" s="116"/>
      <c r="E756" s="116"/>
      <c r="F756" s="116"/>
      <c r="G756" s="116"/>
      <c r="H756" s="116"/>
      <c r="I756" s="116"/>
      <c r="J756" s="116"/>
      <c r="K756" s="116"/>
      <c r="L756" s="116"/>
      <c r="M756" s="116"/>
      <c r="N756" s="116"/>
      <c r="O756" s="116"/>
      <c r="P756" s="116"/>
      <c r="Q756" s="116"/>
      <c r="R756" s="116"/>
      <c r="S756" s="116"/>
      <c r="T756" s="116"/>
      <c r="U756" s="116"/>
      <c r="V756" s="116"/>
      <c r="W756" s="116"/>
      <c r="X756" s="116"/>
      <c r="Y756" s="116"/>
      <c r="Z756" s="116"/>
    </row>
    <row r="757" spans="1:26" ht="12" customHeight="1" x14ac:dyDescent="0.2">
      <c r="A757" s="116"/>
      <c r="B757" s="116"/>
      <c r="C757" s="116"/>
      <c r="D757" s="116"/>
      <c r="E757" s="116"/>
      <c r="F757" s="116"/>
      <c r="G757" s="116"/>
      <c r="H757" s="116"/>
      <c r="I757" s="116"/>
      <c r="J757" s="116"/>
      <c r="K757" s="116"/>
      <c r="L757" s="116"/>
      <c r="M757" s="116"/>
      <c r="N757" s="116"/>
      <c r="O757" s="116"/>
      <c r="P757" s="116"/>
      <c r="Q757" s="116"/>
      <c r="R757" s="116"/>
      <c r="S757" s="116"/>
      <c r="T757" s="116"/>
      <c r="U757" s="116"/>
      <c r="V757" s="116"/>
      <c r="W757" s="116"/>
      <c r="X757" s="116"/>
      <c r="Y757" s="116"/>
      <c r="Z757" s="116"/>
    </row>
    <row r="758" spans="1:26" ht="12" customHeight="1" x14ac:dyDescent="0.2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  <c r="K758" s="116"/>
      <c r="L758" s="116"/>
      <c r="M758" s="116"/>
      <c r="N758" s="116"/>
      <c r="O758" s="116"/>
      <c r="P758" s="116"/>
      <c r="Q758" s="116"/>
      <c r="R758" s="116"/>
      <c r="S758" s="116"/>
      <c r="T758" s="116"/>
      <c r="U758" s="116"/>
      <c r="V758" s="116"/>
      <c r="W758" s="116"/>
      <c r="X758" s="116"/>
      <c r="Y758" s="116"/>
      <c r="Z758" s="116"/>
    </row>
    <row r="759" spans="1:26" ht="12" customHeight="1" x14ac:dyDescent="0.2">
      <c r="A759" s="116"/>
      <c r="B759" s="116"/>
      <c r="C759" s="116"/>
      <c r="D759" s="116"/>
      <c r="E759" s="116"/>
      <c r="F759" s="116"/>
      <c r="G759" s="116"/>
      <c r="H759" s="116"/>
      <c r="I759" s="116"/>
      <c r="J759" s="116"/>
      <c r="K759" s="116"/>
      <c r="L759" s="116"/>
      <c r="M759" s="116"/>
      <c r="N759" s="116"/>
      <c r="O759" s="116"/>
      <c r="P759" s="116"/>
      <c r="Q759" s="116"/>
      <c r="R759" s="116"/>
      <c r="S759" s="116"/>
      <c r="T759" s="116"/>
      <c r="U759" s="116"/>
      <c r="V759" s="116"/>
      <c r="W759" s="116"/>
      <c r="X759" s="116"/>
      <c r="Y759" s="116"/>
      <c r="Z759" s="116"/>
    </row>
    <row r="760" spans="1:26" ht="12" customHeight="1" x14ac:dyDescent="0.2">
      <c r="A760" s="116"/>
      <c r="B760" s="116"/>
      <c r="C760" s="116"/>
      <c r="D760" s="116"/>
      <c r="E760" s="116"/>
      <c r="F760" s="116"/>
      <c r="G760" s="116"/>
      <c r="H760" s="116"/>
      <c r="I760" s="116"/>
      <c r="J760" s="116"/>
      <c r="K760" s="116"/>
      <c r="L760" s="116"/>
      <c r="M760" s="116"/>
      <c r="N760" s="116"/>
      <c r="O760" s="116"/>
      <c r="P760" s="116"/>
      <c r="Q760" s="116"/>
      <c r="R760" s="116"/>
      <c r="S760" s="116"/>
      <c r="T760" s="116"/>
      <c r="U760" s="116"/>
      <c r="V760" s="116"/>
      <c r="W760" s="116"/>
      <c r="X760" s="116"/>
      <c r="Y760" s="116"/>
      <c r="Z760" s="116"/>
    </row>
    <row r="761" spans="1:26" ht="12" customHeight="1" x14ac:dyDescent="0.2">
      <c r="A761" s="116"/>
      <c r="B761" s="116"/>
      <c r="C761" s="116"/>
      <c r="D761" s="116"/>
      <c r="E761" s="116"/>
      <c r="F761" s="116"/>
      <c r="G761" s="116"/>
      <c r="H761" s="116"/>
      <c r="I761" s="116"/>
      <c r="J761" s="116"/>
      <c r="K761" s="116"/>
      <c r="L761" s="116"/>
      <c r="M761" s="116"/>
      <c r="N761" s="116"/>
      <c r="O761" s="116"/>
      <c r="P761" s="116"/>
      <c r="Q761" s="116"/>
      <c r="R761" s="116"/>
      <c r="S761" s="116"/>
      <c r="T761" s="116"/>
      <c r="U761" s="116"/>
      <c r="V761" s="116"/>
      <c r="W761" s="116"/>
      <c r="X761" s="116"/>
      <c r="Y761" s="116"/>
      <c r="Z761" s="116"/>
    </row>
    <row r="762" spans="1:26" ht="12" customHeight="1" x14ac:dyDescent="0.2">
      <c r="A762" s="116"/>
      <c r="B762" s="116"/>
      <c r="C762" s="116"/>
      <c r="D762" s="116"/>
      <c r="E762" s="116"/>
      <c r="F762" s="116"/>
      <c r="G762" s="116"/>
      <c r="H762" s="116"/>
      <c r="I762" s="116"/>
      <c r="J762" s="116"/>
      <c r="K762" s="116"/>
      <c r="L762" s="116"/>
      <c r="M762" s="116"/>
      <c r="N762" s="116"/>
      <c r="O762" s="116"/>
      <c r="P762" s="116"/>
      <c r="Q762" s="116"/>
      <c r="R762" s="116"/>
      <c r="S762" s="116"/>
      <c r="T762" s="116"/>
      <c r="U762" s="116"/>
      <c r="V762" s="116"/>
      <c r="W762" s="116"/>
      <c r="X762" s="116"/>
      <c r="Y762" s="116"/>
      <c r="Z762" s="116"/>
    </row>
    <row r="763" spans="1:26" ht="12" customHeight="1" x14ac:dyDescent="0.2">
      <c r="A763" s="116"/>
      <c r="B763" s="116"/>
      <c r="C763" s="116"/>
      <c r="D763" s="116"/>
      <c r="E763" s="116"/>
      <c r="F763" s="116"/>
      <c r="G763" s="116"/>
      <c r="H763" s="116"/>
      <c r="I763" s="116"/>
      <c r="J763" s="116"/>
      <c r="K763" s="116"/>
      <c r="L763" s="116"/>
      <c r="M763" s="116"/>
      <c r="N763" s="116"/>
      <c r="O763" s="116"/>
      <c r="P763" s="116"/>
      <c r="Q763" s="116"/>
      <c r="R763" s="116"/>
      <c r="S763" s="116"/>
      <c r="T763" s="116"/>
      <c r="U763" s="116"/>
      <c r="V763" s="116"/>
      <c r="W763" s="116"/>
      <c r="X763" s="116"/>
      <c r="Y763" s="116"/>
      <c r="Z763" s="116"/>
    </row>
    <row r="764" spans="1:26" ht="12" customHeight="1" x14ac:dyDescent="0.2">
      <c r="A764" s="116"/>
      <c r="B764" s="116"/>
      <c r="C764" s="116"/>
      <c r="D764" s="116"/>
      <c r="E764" s="116"/>
      <c r="F764" s="116"/>
      <c r="G764" s="116"/>
      <c r="H764" s="116"/>
      <c r="I764" s="116"/>
      <c r="J764" s="116"/>
      <c r="K764" s="116"/>
      <c r="L764" s="116"/>
      <c r="M764" s="116"/>
      <c r="N764" s="116"/>
      <c r="O764" s="116"/>
      <c r="P764" s="116"/>
      <c r="Q764" s="116"/>
      <c r="R764" s="116"/>
      <c r="S764" s="116"/>
      <c r="T764" s="116"/>
      <c r="U764" s="116"/>
      <c r="V764" s="116"/>
      <c r="W764" s="116"/>
      <c r="X764" s="116"/>
      <c r="Y764" s="116"/>
      <c r="Z764" s="116"/>
    </row>
    <row r="765" spans="1:26" ht="12" customHeight="1" x14ac:dyDescent="0.2">
      <c r="A765" s="116"/>
      <c r="B765" s="116"/>
      <c r="C765" s="116"/>
      <c r="D765" s="116"/>
      <c r="E765" s="116"/>
      <c r="F765" s="116"/>
      <c r="G765" s="116"/>
      <c r="H765" s="116"/>
      <c r="I765" s="116"/>
      <c r="J765" s="116"/>
      <c r="K765" s="116"/>
      <c r="L765" s="116"/>
      <c r="M765" s="116"/>
      <c r="N765" s="116"/>
      <c r="O765" s="116"/>
      <c r="P765" s="116"/>
      <c r="Q765" s="116"/>
      <c r="R765" s="116"/>
      <c r="S765" s="116"/>
      <c r="T765" s="116"/>
      <c r="U765" s="116"/>
      <c r="V765" s="116"/>
      <c r="W765" s="116"/>
      <c r="X765" s="116"/>
      <c r="Y765" s="116"/>
      <c r="Z765" s="116"/>
    </row>
    <row r="766" spans="1:26" ht="12" customHeight="1" x14ac:dyDescent="0.2">
      <c r="A766" s="116"/>
      <c r="B766" s="116"/>
      <c r="C766" s="116"/>
      <c r="D766" s="116"/>
      <c r="E766" s="116"/>
      <c r="F766" s="116"/>
      <c r="G766" s="116"/>
      <c r="H766" s="116"/>
      <c r="I766" s="116"/>
      <c r="J766" s="116"/>
      <c r="K766" s="116"/>
      <c r="L766" s="116"/>
      <c r="M766" s="116"/>
      <c r="N766" s="116"/>
      <c r="O766" s="116"/>
      <c r="P766" s="116"/>
      <c r="Q766" s="116"/>
      <c r="R766" s="116"/>
      <c r="S766" s="116"/>
      <c r="T766" s="116"/>
      <c r="U766" s="116"/>
      <c r="V766" s="116"/>
      <c r="W766" s="116"/>
      <c r="X766" s="116"/>
      <c r="Y766" s="116"/>
      <c r="Z766" s="116"/>
    </row>
    <row r="767" spans="1:26" ht="12" customHeight="1" x14ac:dyDescent="0.2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  <c r="K767" s="116"/>
      <c r="L767" s="116"/>
      <c r="M767" s="116"/>
      <c r="N767" s="116"/>
      <c r="O767" s="116"/>
      <c r="P767" s="116"/>
      <c r="Q767" s="116"/>
      <c r="R767" s="116"/>
      <c r="S767" s="116"/>
      <c r="T767" s="116"/>
      <c r="U767" s="116"/>
      <c r="V767" s="116"/>
      <c r="W767" s="116"/>
      <c r="X767" s="116"/>
      <c r="Y767" s="116"/>
      <c r="Z767" s="116"/>
    </row>
    <row r="768" spans="1:26" ht="12" customHeight="1" x14ac:dyDescent="0.2">
      <c r="A768" s="116"/>
      <c r="B768" s="116"/>
      <c r="C768" s="116"/>
      <c r="D768" s="116"/>
      <c r="E768" s="116"/>
      <c r="F768" s="116"/>
      <c r="G768" s="116"/>
      <c r="H768" s="116"/>
      <c r="I768" s="116"/>
      <c r="J768" s="116"/>
      <c r="K768" s="116"/>
      <c r="L768" s="116"/>
      <c r="M768" s="116"/>
      <c r="N768" s="116"/>
      <c r="O768" s="116"/>
      <c r="P768" s="116"/>
      <c r="Q768" s="116"/>
      <c r="R768" s="116"/>
      <c r="S768" s="116"/>
      <c r="T768" s="116"/>
      <c r="U768" s="116"/>
      <c r="V768" s="116"/>
      <c r="W768" s="116"/>
      <c r="X768" s="116"/>
      <c r="Y768" s="116"/>
      <c r="Z768" s="116"/>
    </row>
    <row r="769" spans="1:26" ht="12" customHeight="1" x14ac:dyDescent="0.2">
      <c r="A769" s="116"/>
      <c r="B769" s="116"/>
      <c r="C769" s="116"/>
      <c r="D769" s="116"/>
      <c r="E769" s="116"/>
      <c r="F769" s="116"/>
      <c r="G769" s="116"/>
      <c r="H769" s="116"/>
      <c r="I769" s="116"/>
      <c r="J769" s="116"/>
      <c r="K769" s="116"/>
      <c r="L769" s="116"/>
      <c r="M769" s="116"/>
      <c r="N769" s="116"/>
      <c r="O769" s="116"/>
      <c r="P769" s="116"/>
      <c r="Q769" s="116"/>
      <c r="R769" s="116"/>
      <c r="S769" s="116"/>
      <c r="T769" s="116"/>
      <c r="U769" s="116"/>
      <c r="V769" s="116"/>
      <c r="W769" s="116"/>
      <c r="X769" s="116"/>
      <c r="Y769" s="116"/>
      <c r="Z769" s="116"/>
    </row>
    <row r="770" spans="1:26" ht="12" customHeight="1" x14ac:dyDescent="0.2">
      <c r="A770" s="116"/>
      <c r="B770" s="116"/>
      <c r="C770" s="116"/>
      <c r="D770" s="116"/>
      <c r="E770" s="116"/>
      <c r="F770" s="116"/>
      <c r="G770" s="116"/>
      <c r="H770" s="116"/>
      <c r="I770" s="116"/>
      <c r="J770" s="116"/>
      <c r="K770" s="116"/>
      <c r="L770" s="116"/>
      <c r="M770" s="116"/>
      <c r="N770" s="116"/>
      <c r="O770" s="116"/>
      <c r="P770" s="116"/>
      <c r="Q770" s="116"/>
      <c r="R770" s="116"/>
      <c r="S770" s="116"/>
      <c r="T770" s="116"/>
      <c r="U770" s="116"/>
      <c r="V770" s="116"/>
      <c r="W770" s="116"/>
      <c r="X770" s="116"/>
      <c r="Y770" s="116"/>
      <c r="Z770" s="116"/>
    </row>
    <row r="771" spans="1:26" ht="12" customHeight="1" x14ac:dyDescent="0.2">
      <c r="A771" s="116"/>
      <c r="B771" s="116"/>
      <c r="C771" s="116"/>
      <c r="D771" s="116"/>
      <c r="E771" s="116"/>
      <c r="F771" s="116"/>
      <c r="G771" s="116"/>
      <c r="H771" s="116"/>
      <c r="I771" s="116"/>
      <c r="J771" s="116"/>
      <c r="K771" s="116"/>
      <c r="L771" s="116"/>
      <c r="M771" s="116"/>
      <c r="N771" s="116"/>
      <c r="O771" s="116"/>
      <c r="P771" s="116"/>
      <c r="Q771" s="116"/>
      <c r="R771" s="116"/>
      <c r="S771" s="116"/>
      <c r="T771" s="116"/>
      <c r="U771" s="116"/>
      <c r="V771" s="116"/>
      <c r="W771" s="116"/>
      <c r="X771" s="116"/>
      <c r="Y771" s="116"/>
      <c r="Z771" s="116"/>
    </row>
    <row r="772" spans="1:26" ht="12" customHeight="1" x14ac:dyDescent="0.2">
      <c r="A772" s="116"/>
      <c r="B772" s="116"/>
      <c r="C772" s="116"/>
      <c r="D772" s="116"/>
      <c r="E772" s="116"/>
      <c r="F772" s="116"/>
      <c r="G772" s="116"/>
      <c r="H772" s="116"/>
      <c r="I772" s="116"/>
      <c r="J772" s="116"/>
      <c r="K772" s="116"/>
      <c r="L772" s="116"/>
      <c r="M772" s="116"/>
      <c r="N772" s="116"/>
      <c r="O772" s="116"/>
      <c r="P772" s="116"/>
      <c r="Q772" s="116"/>
      <c r="R772" s="116"/>
      <c r="S772" s="116"/>
      <c r="T772" s="116"/>
      <c r="U772" s="116"/>
      <c r="V772" s="116"/>
      <c r="W772" s="116"/>
      <c r="X772" s="116"/>
      <c r="Y772" s="116"/>
      <c r="Z772" s="116"/>
    </row>
    <row r="773" spans="1:26" ht="12" customHeight="1" x14ac:dyDescent="0.2">
      <c r="A773" s="116"/>
      <c r="B773" s="116"/>
      <c r="C773" s="116"/>
      <c r="D773" s="116"/>
      <c r="E773" s="116"/>
      <c r="F773" s="116"/>
      <c r="G773" s="116"/>
      <c r="H773" s="116"/>
      <c r="I773" s="116"/>
      <c r="J773" s="116"/>
      <c r="K773" s="116"/>
      <c r="L773" s="116"/>
      <c r="M773" s="116"/>
      <c r="N773" s="116"/>
      <c r="O773" s="116"/>
      <c r="P773" s="116"/>
      <c r="Q773" s="116"/>
      <c r="R773" s="116"/>
      <c r="S773" s="116"/>
      <c r="T773" s="116"/>
      <c r="U773" s="116"/>
      <c r="V773" s="116"/>
      <c r="W773" s="116"/>
      <c r="X773" s="116"/>
      <c r="Y773" s="116"/>
      <c r="Z773" s="116"/>
    </row>
    <row r="774" spans="1:26" ht="12" customHeight="1" x14ac:dyDescent="0.2">
      <c r="A774" s="116"/>
      <c r="B774" s="116"/>
      <c r="C774" s="116"/>
      <c r="D774" s="116"/>
      <c r="E774" s="116"/>
      <c r="F774" s="116"/>
      <c r="G774" s="116"/>
      <c r="H774" s="116"/>
      <c r="I774" s="116"/>
      <c r="J774" s="116"/>
      <c r="K774" s="116"/>
      <c r="L774" s="116"/>
      <c r="M774" s="116"/>
      <c r="N774" s="116"/>
      <c r="O774" s="116"/>
      <c r="P774" s="116"/>
      <c r="Q774" s="116"/>
      <c r="R774" s="116"/>
      <c r="S774" s="116"/>
      <c r="T774" s="116"/>
      <c r="U774" s="116"/>
      <c r="V774" s="116"/>
      <c r="W774" s="116"/>
      <c r="X774" s="116"/>
      <c r="Y774" s="116"/>
      <c r="Z774" s="116"/>
    </row>
    <row r="775" spans="1:26" ht="12" customHeight="1" x14ac:dyDescent="0.2">
      <c r="A775" s="116"/>
      <c r="B775" s="116"/>
      <c r="C775" s="116"/>
      <c r="D775" s="116"/>
      <c r="E775" s="116"/>
      <c r="F775" s="116"/>
      <c r="G775" s="116"/>
      <c r="H775" s="116"/>
      <c r="I775" s="116"/>
      <c r="J775" s="116"/>
      <c r="K775" s="116"/>
      <c r="L775" s="116"/>
      <c r="M775" s="116"/>
      <c r="N775" s="116"/>
      <c r="O775" s="116"/>
      <c r="P775" s="116"/>
      <c r="Q775" s="116"/>
      <c r="R775" s="116"/>
      <c r="S775" s="116"/>
      <c r="T775" s="116"/>
      <c r="U775" s="116"/>
      <c r="V775" s="116"/>
      <c r="W775" s="116"/>
      <c r="X775" s="116"/>
      <c r="Y775" s="116"/>
      <c r="Z775" s="116"/>
    </row>
    <row r="776" spans="1:26" ht="12" customHeight="1" x14ac:dyDescent="0.2">
      <c r="A776" s="116"/>
      <c r="B776" s="116"/>
      <c r="C776" s="116"/>
      <c r="D776" s="116"/>
      <c r="E776" s="116"/>
      <c r="F776" s="116"/>
      <c r="G776" s="116"/>
      <c r="H776" s="116"/>
      <c r="I776" s="116"/>
      <c r="J776" s="116"/>
      <c r="K776" s="116"/>
      <c r="L776" s="116"/>
      <c r="M776" s="116"/>
      <c r="N776" s="116"/>
      <c r="O776" s="116"/>
      <c r="P776" s="116"/>
      <c r="Q776" s="116"/>
      <c r="R776" s="116"/>
      <c r="S776" s="116"/>
      <c r="T776" s="116"/>
      <c r="U776" s="116"/>
      <c r="V776" s="116"/>
      <c r="W776" s="116"/>
      <c r="X776" s="116"/>
      <c r="Y776" s="116"/>
      <c r="Z776" s="116"/>
    </row>
    <row r="777" spans="1:26" ht="12" customHeight="1" x14ac:dyDescent="0.2">
      <c r="A777" s="116"/>
      <c r="B777" s="116"/>
      <c r="C777" s="116"/>
      <c r="D777" s="116"/>
      <c r="E777" s="116"/>
      <c r="F777" s="116"/>
      <c r="G777" s="116"/>
      <c r="H777" s="116"/>
      <c r="I777" s="116"/>
      <c r="J777" s="116"/>
      <c r="K777" s="116"/>
      <c r="L777" s="116"/>
      <c r="M777" s="116"/>
      <c r="N777" s="116"/>
      <c r="O777" s="116"/>
      <c r="P777" s="116"/>
      <c r="Q777" s="116"/>
      <c r="R777" s="116"/>
      <c r="S777" s="116"/>
      <c r="T777" s="116"/>
      <c r="U777" s="116"/>
      <c r="V777" s="116"/>
      <c r="W777" s="116"/>
      <c r="X777" s="116"/>
      <c r="Y777" s="116"/>
      <c r="Z777" s="116"/>
    </row>
    <row r="778" spans="1:26" ht="12" customHeight="1" x14ac:dyDescent="0.2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  <c r="K778" s="116"/>
      <c r="L778" s="116"/>
      <c r="M778" s="116"/>
      <c r="N778" s="116"/>
      <c r="O778" s="116"/>
      <c r="P778" s="116"/>
      <c r="Q778" s="116"/>
      <c r="R778" s="116"/>
      <c r="S778" s="116"/>
      <c r="T778" s="116"/>
      <c r="U778" s="116"/>
      <c r="V778" s="116"/>
      <c r="W778" s="116"/>
      <c r="X778" s="116"/>
      <c r="Y778" s="116"/>
      <c r="Z778" s="116"/>
    </row>
    <row r="779" spans="1:26" ht="12" customHeight="1" x14ac:dyDescent="0.2">
      <c r="A779" s="116"/>
      <c r="B779" s="116"/>
      <c r="C779" s="116"/>
      <c r="D779" s="116"/>
      <c r="E779" s="116"/>
      <c r="F779" s="116"/>
      <c r="G779" s="116"/>
      <c r="H779" s="116"/>
      <c r="I779" s="116"/>
      <c r="J779" s="116"/>
      <c r="K779" s="116"/>
      <c r="L779" s="116"/>
      <c r="M779" s="116"/>
      <c r="N779" s="116"/>
      <c r="O779" s="116"/>
      <c r="P779" s="116"/>
      <c r="Q779" s="116"/>
      <c r="R779" s="116"/>
      <c r="S779" s="116"/>
      <c r="T779" s="116"/>
      <c r="U779" s="116"/>
      <c r="V779" s="116"/>
      <c r="W779" s="116"/>
      <c r="X779" s="116"/>
      <c r="Y779" s="116"/>
      <c r="Z779" s="116"/>
    </row>
    <row r="780" spans="1:26" ht="12" customHeight="1" x14ac:dyDescent="0.2">
      <c r="A780" s="116"/>
      <c r="B780" s="116"/>
      <c r="C780" s="116"/>
      <c r="D780" s="116"/>
      <c r="E780" s="116"/>
      <c r="F780" s="116"/>
      <c r="G780" s="116"/>
      <c r="H780" s="116"/>
      <c r="I780" s="116"/>
      <c r="J780" s="116"/>
      <c r="K780" s="116"/>
      <c r="L780" s="116"/>
      <c r="M780" s="116"/>
      <c r="N780" s="116"/>
      <c r="O780" s="116"/>
      <c r="P780" s="116"/>
      <c r="Q780" s="116"/>
      <c r="R780" s="116"/>
      <c r="S780" s="116"/>
      <c r="T780" s="116"/>
      <c r="U780" s="116"/>
      <c r="V780" s="116"/>
      <c r="W780" s="116"/>
      <c r="X780" s="116"/>
      <c r="Y780" s="116"/>
      <c r="Z780" s="116"/>
    </row>
    <row r="781" spans="1:26" ht="12" customHeight="1" x14ac:dyDescent="0.2">
      <c r="A781" s="116"/>
      <c r="B781" s="116"/>
      <c r="C781" s="116"/>
      <c r="D781" s="116"/>
      <c r="E781" s="116"/>
      <c r="F781" s="116"/>
      <c r="G781" s="116"/>
      <c r="H781" s="116"/>
      <c r="I781" s="116"/>
      <c r="J781" s="116"/>
      <c r="K781" s="116"/>
      <c r="L781" s="116"/>
      <c r="M781" s="116"/>
      <c r="N781" s="116"/>
      <c r="O781" s="116"/>
      <c r="P781" s="116"/>
      <c r="Q781" s="116"/>
      <c r="R781" s="116"/>
      <c r="S781" s="116"/>
      <c r="T781" s="116"/>
      <c r="U781" s="116"/>
      <c r="V781" s="116"/>
      <c r="W781" s="116"/>
      <c r="X781" s="116"/>
      <c r="Y781" s="116"/>
      <c r="Z781" s="116"/>
    </row>
    <row r="782" spans="1:26" ht="12" customHeight="1" x14ac:dyDescent="0.2">
      <c r="A782" s="116"/>
      <c r="B782" s="116"/>
      <c r="C782" s="116"/>
      <c r="D782" s="116"/>
      <c r="E782" s="116"/>
      <c r="F782" s="116"/>
      <c r="G782" s="116"/>
      <c r="H782" s="116"/>
      <c r="I782" s="116"/>
      <c r="J782" s="116"/>
      <c r="K782" s="116"/>
      <c r="L782" s="116"/>
      <c r="M782" s="116"/>
      <c r="N782" s="116"/>
      <c r="O782" s="116"/>
      <c r="P782" s="116"/>
      <c r="Q782" s="116"/>
      <c r="R782" s="116"/>
      <c r="S782" s="116"/>
      <c r="T782" s="116"/>
      <c r="U782" s="116"/>
      <c r="V782" s="116"/>
      <c r="W782" s="116"/>
      <c r="X782" s="116"/>
      <c r="Y782" s="116"/>
      <c r="Z782" s="116"/>
    </row>
    <row r="783" spans="1:26" ht="12" customHeight="1" x14ac:dyDescent="0.2">
      <c r="A783" s="116"/>
      <c r="B783" s="116"/>
      <c r="C783" s="116"/>
      <c r="D783" s="116"/>
      <c r="E783" s="116"/>
      <c r="F783" s="116"/>
      <c r="G783" s="116"/>
      <c r="H783" s="116"/>
      <c r="I783" s="116"/>
      <c r="J783" s="116"/>
      <c r="K783" s="116"/>
      <c r="L783" s="116"/>
      <c r="M783" s="116"/>
      <c r="N783" s="116"/>
      <c r="O783" s="116"/>
      <c r="P783" s="116"/>
      <c r="Q783" s="116"/>
      <c r="R783" s="116"/>
      <c r="S783" s="116"/>
      <c r="T783" s="116"/>
      <c r="U783" s="116"/>
      <c r="V783" s="116"/>
      <c r="W783" s="116"/>
      <c r="X783" s="116"/>
      <c r="Y783" s="116"/>
      <c r="Z783" s="116"/>
    </row>
    <row r="784" spans="1:26" ht="12" customHeight="1" x14ac:dyDescent="0.2">
      <c r="A784" s="116"/>
      <c r="B784" s="116"/>
      <c r="C784" s="116"/>
      <c r="D784" s="116"/>
      <c r="E784" s="116"/>
      <c r="F784" s="116"/>
      <c r="G784" s="116"/>
      <c r="H784" s="116"/>
      <c r="I784" s="116"/>
      <c r="J784" s="116"/>
      <c r="K784" s="116"/>
      <c r="L784" s="116"/>
      <c r="M784" s="116"/>
      <c r="N784" s="116"/>
      <c r="O784" s="116"/>
      <c r="P784" s="116"/>
      <c r="Q784" s="116"/>
      <c r="R784" s="116"/>
      <c r="S784" s="116"/>
      <c r="T784" s="116"/>
      <c r="U784" s="116"/>
      <c r="V784" s="116"/>
      <c r="W784" s="116"/>
      <c r="X784" s="116"/>
      <c r="Y784" s="116"/>
      <c r="Z784" s="116"/>
    </row>
    <row r="785" spans="1:26" ht="12" customHeight="1" x14ac:dyDescent="0.2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  <c r="K785" s="116"/>
      <c r="L785" s="116"/>
      <c r="M785" s="116"/>
      <c r="N785" s="116"/>
      <c r="O785" s="116"/>
      <c r="P785" s="116"/>
      <c r="Q785" s="116"/>
      <c r="R785" s="116"/>
      <c r="S785" s="116"/>
      <c r="T785" s="116"/>
      <c r="U785" s="116"/>
      <c r="V785" s="116"/>
      <c r="W785" s="116"/>
      <c r="X785" s="116"/>
      <c r="Y785" s="116"/>
      <c r="Z785" s="116"/>
    </row>
    <row r="786" spans="1:26" ht="12" customHeight="1" x14ac:dyDescent="0.2">
      <c r="A786" s="116"/>
      <c r="B786" s="116"/>
      <c r="C786" s="116"/>
      <c r="D786" s="116"/>
      <c r="E786" s="116"/>
      <c r="F786" s="116"/>
      <c r="G786" s="116"/>
      <c r="H786" s="116"/>
      <c r="I786" s="116"/>
      <c r="J786" s="116"/>
      <c r="K786" s="116"/>
      <c r="L786" s="116"/>
      <c r="M786" s="116"/>
      <c r="N786" s="116"/>
      <c r="O786" s="116"/>
      <c r="P786" s="116"/>
      <c r="Q786" s="116"/>
      <c r="R786" s="116"/>
      <c r="S786" s="116"/>
      <c r="T786" s="116"/>
      <c r="U786" s="116"/>
      <c r="V786" s="116"/>
      <c r="W786" s="116"/>
      <c r="X786" s="116"/>
      <c r="Y786" s="116"/>
      <c r="Z786" s="116"/>
    </row>
    <row r="787" spans="1:26" ht="12" customHeight="1" x14ac:dyDescent="0.2">
      <c r="A787" s="116"/>
      <c r="B787" s="116"/>
      <c r="C787" s="116"/>
      <c r="D787" s="116"/>
      <c r="E787" s="116"/>
      <c r="F787" s="116"/>
      <c r="G787" s="116"/>
      <c r="H787" s="116"/>
      <c r="I787" s="116"/>
      <c r="J787" s="116"/>
      <c r="K787" s="116"/>
      <c r="L787" s="116"/>
      <c r="M787" s="116"/>
      <c r="N787" s="116"/>
      <c r="O787" s="116"/>
      <c r="P787" s="116"/>
      <c r="Q787" s="116"/>
      <c r="R787" s="116"/>
      <c r="S787" s="116"/>
      <c r="T787" s="116"/>
      <c r="U787" s="116"/>
      <c r="V787" s="116"/>
      <c r="W787" s="116"/>
      <c r="X787" s="116"/>
      <c r="Y787" s="116"/>
      <c r="Z787" s="116"/>
    </row>
    <row r="788" spans="1:26" ht="12" customHeight="1" x14ac:dyDescent="0.2">
      <c r="A788" s="116"/>
      <c r="B788" s="116"/>
      <c r="C788" s="116"/>
      <c r="D788" s="116"/>
      <c r="E788" s="116"/>
      <c r="F788" s="116"/>
      <c r="G788" s="116"/>
      <c r="H788" s="116"/>
      <c r="I788" s="116"/>
      <c r="J788" s="116"/>
      <c r="K788" s="116"/>
      <c r="L788" s="116"/>
      <c r="M788" s="116"/>
      <c r="N788" s="116"/>
      <c r="O788" s="116"/>
      <c r="P788" s="116"/>
      <c r="Q788" s="116"/>
      <c r="R788" s="116"/>
      <c r="S788" s="116"/>
      <c r="T788" s="116"/>
      <c r="U788" s="116"/>
      <c r="V788" s="116"/>
      <c r="W788" s="116"/>
      <c r="X788" s="116"/>
      <c r="Y788" s="116"/>
      <c r="Z788" s="116"/>
    </row>
    <row r="789" spans="1:26" ht="12" customHeight="1" x14ac:dyDescent="0.2">
      <c r="A789" s="116"/>
      <c r="B789" s="116"/>
      <c r="C789" s="116"/>
      <c r="D789" s="116"/>
      <c r="E789" s="116"/>
      <c r="F789" s="116"/>
      <c r="G789" s="116"/>
      <c r="H789" s="116"/>
      <c r="I789" s="116"/>
      <c r="J789" s="116"/>
      <c r="K789" s="116"/>
      <c r="L789" s="116"/>
      <c r="M789" s="116"/>
      <c r="N789" s="116"/>
      <c r="O789" s="116"/>
      <c r="P789" s="116"/>
      <c r="Q789" s="116"/>
      <c r="R789" s="116"/>
      <c r="S789" s="116"/>
      <c r="T789" s="116"/>
      <c r="U789" s="116"/>
      <c r="V789" s="116"/>
      <c r="W789" s="116"/>
      <c r="X789" s="116"/>
      <c r="Y789" s="116"/>
      <c r="Z789" s="116"/>
    </row>
    <row r="790" spans="1:26" ht="12" customHeight="1" x14ac:dyDescent="0.2">
      <c r="A790" s="116"/>
      <c r="B790" s="116"/>
      <c r="C790" s="116"/>
      <c r="D790" s="116"/>
      <c r="E790" s="116"/>
      <c r="F790" s="116"/>
      <c r="G790" s="116"/>
      <c r="H790" s="116"/>
      <c r="I790" s="116"/>
      <c r="J790" s="116"/>
      <c r="K790" s="116"/>
      <c r="L790" s="116"/>
      <c r="M790" s="116"/>
      <c r="N790" s="116"/>
      <c r="O790" s="116"/>
      <c r="P790" s="116"/>
      <c r="Q790" s="116"/>
      <c r="R790" s="116"/>
      <c r="S790" s="116"/>
      <c r="T790" s="116"/>
      <c r="U790" s="116"/>
      <c r="V790" s="116"/>
      <c r="W790" s="116"/>
      <c r="X790" s="116"/>
      <c r="Y790" s="116"/>
      <c r="Z790" s="116"/>
    </row>
    <row r="791" spans="1:26" ht="12" customHeight="1" x14ac:dyDescent="0.2">
      <c r="A791" s="116"/>
      <c r="B791" s="116"/>
      <c r="C791" s="116"/>
      <c r="D791" s="116"/>
      <c r="E791" s="116"/>
      <c r="F791" s="116"/>
      <c r="G791" s="116"/>
      <c r="H791" s="116"/>
      <c r="I791" s="116"/>
      <c r="J791" s="116"/>
      <c r="K791" s="116"/>
      <c r="L791" s="116"/>
      <c r="M791" s="116"/>
      <c r="N791" s="116"/>
      <c r="O791" s="116"/>
      <c r="P791" s="116"/>
      <c r="Q791" s="116"/>
      <c r="R791" s="116"/>
      <c r="S791" s="116"/>
      <c r="T791" s="116"/>
      <c r="U791" s="116"/>
      <c r="V791" s="116"/>
      <c r="W791" s="116"/>
      <c r="X791" s="116"/>
      <c r="Y791" s="116"/>
      <c r="Z791" s="116"/>
    </row>
    <row r="792" spans="1:26" ht="12" customHeight="1" x14ac:dyDescent="0.2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  <c r="K792" s="116"/>
      <c r="L792" s="116"/>
      <c r="M792" s="116"/>
      <c r="N792" s="116"/>
      <c r="O792" s="116"/>
      <c r="P792" s="116"/>
      <c r="Q792" s="116"/>
      <c r="R792" s="116"/>
      <c r="S792" s="116"/>
      <c r="T792" s="116"/>
      <c r="U792" s="116"/>
      <c r="V792" s="116"/>
      <c r="W792" s="116"/>
      <c r="X792" s="116"/>
      <c r="Y792" s="116"/>
      <c r="Z792" s="116"/>
    </row>
    <row r="793" spans="1:26" ht="12" customHeight="1" x14ac:dyDescent="0.2">
      <c r="A793" s="116"/>
      <c r="B793" s="116"/>
      <c r="C793" s="116"/>
      <c r="D793" s="116"/>
      <c r="E793" s="116"/>
      <c r="F793" s="116"/>
      <c r="G793" s="116"/>
      <c r="H793" s="116"/>
      <c r="I793" s="116"/>
      <c r="J793" s="116"/>
      <c r="K793" s="116"/>
      <c r="L793" s="116"/>
      <c r="M793" s="116"/>
      <c r="N793" s="116"/>
      <c r="O793" s="116"/>
      <c r="P793" s="116"/>
      <c r="Q793" s="116"/>
      <c r="R793" s="116"/>
      <c r="S793" s="116"/>
      <c r="T793" s="116"/>
      <c r="U793" s="116"/>
      <c r="V793" s="116"/>
      <c r="W793" s="116"/>
      <c r="X793" s="116"/>
      <c r="Y793" s="116"/>
      <c r="Z793" s="116"/>
    </row>
    <row r="794" spans="1:26" ht="12" customHeight="1" x14ac:dyDescent="0.2">
      <c r="A794" s="116"/>
      <c r="B794" s="116"/>
      <c r="C794" s="116"/>
      <c r="D794" s="116"/>
      <c r="E794" s="116"/>
      <c r="F794" s="116"/>
      <c r="G794" s="116"/>
      <c r="H794" s="116"/>
      <c r="I794" s="116"/>
      <c r="J794" s="116"/>
      <c r="K794" s="116"/>
      <c r="L794" s="116"/>
      <c r="M794" s="116"/>
      <c r="N794" s="116"/>
      <c r="O794" s="116"/>
      <c r="P794" s="116"/>
      <c r="Q794" s="116"/>
      <c r="R794" s="116"/>
      <c r="S794" s="116"/>
      <c r="T794" s="116"/>
      <c r="U794" s="116"/>
      <c r="V794" s="116"/>
      <c r="W794" s="116"/>
      <c r="X794" s="116"/>
      <c r="Y794" s="116"/>
      <c r="Z794" s="116"/>
    </row>
    <row r="795" spans="1:26" ht="12" customHeight="1" x14ac:dyDescent="0.2">
      <c r="A795" s="116"/>
      <c r="B795" s="116"/>
      <c r="C795" s="116"/>
      <c r="D795" s="116"/>
      <c r="E795" s="116"/>
      <c r="F795" s="116"/>
      <c r="G795" s="116"/>
      <c r="H795" s="116"/>
      <c r="I795" s="116"/>
      <c r="J795" s="116"/>
      <c r="K795" s="116"/>
      <c r="L795" s="116"/>
      <c r="M795" s="116"/>
      <c r="N795" s="116"/>
      <c r="O795" s="116"/>
      <c r="P795" s="116"/>
      <c r="Q795" s="116"/>
      <c r="R795" s="116"/>
      <c r="S795" s="116"/>
      <c r="T795" s="116"/>
      <c r="U795" s="116"/>
      <c r="V795" s="116"/>
      <c r="W795" s="116"/>
      <c r="X795" s="116"/>
      <c r="Y795" s="116"/>
      <c r="Z795" s="116"/>
    </row>
    <row r="796" spans="1:26" ht="12" customHeight="1" x14ac:dyDescent="0.2">
      <c r="A796" s="116"/>
      <c r="B796" s="116"/>
      <c r="C796" s="116"/>
      <c r="D796" s="116"/>
      <c r="E796" s="116"/>
      <c r="F796" s="116"/>
      <c r="G796" s="116"/>
      <c r="H796" s="116"/>
      <c r="I796" s="116"/>
      <c r="J796" s="116"/>
      <c r="K796" s="116"/>
      <c r="L796" s="116"/>
      <c r="M796" s="116"/>
      <c r="N796" s="116"/>
      <c r="O796" s="116"/>
      <c r="P796" s="116"/>
      <c r="Q796" s="116"/>
      <c r="R796" s="116"/>
      <c r="S796" s="116"/>
      <c r="T796" s="116"/>
      <c r="U796" s="116"/>
      <c r="V796" s="116"/>
      <c r="W796" s="116"/>
      <c r="X796" s="116"/>
      <c r="Y796" s="116"/>
      <c r="Z796" s="116"/>
    </row>
    <row r="797" spans="1:26" ht="12" customHeight="1" x14ac:dyDescent="0.2">
      <c r="A797" s="116"/>
      <c r="B797" s="116"/>
      <c r="C797" s="116"/>
      <c r="D797" s="116"/>
      <c r="E797" s="116"/>
      <c r="F797" s="116"/>
      <c r="G797" s="116"/>
      <c r="H797" s="116"/>
      <c r="I797" s="116"/>
      <c r="J797" s="116"/>
      <c r="K797" s="116"/>
      <c r="L797" s="116"/>
      <c r="M797" s="116"/>
      <c r="N797" s="116"/>
      <c r="O797" s="116"/>
      <c r="P797" s="116"/>
      <c r="Q797" s="116"/>
      <c r="R797" s="116"/>
      <c r="S797" s="116"/>
      <c r="T797" s="116"/>
      <c r="U797" s="116"/>
      <c r="V797" s="116"/>
      <c r="W797" s="116"/>
      <c r="X797" s="116"/>
      <c r="Y797" s="116"/>
      <c r="Z797" s="116"/>
    </row>
    <row r="798" spans="1:26" ht="12" customHeight="1" x14ac:dyDescent="0.2">
      <c r="A798" s="116"/>
      <c r="B798" s="116"/>
      <c r="C798" s="116"/>
      <c r="D798" s="116"/>
      <c r="E798" s="116"/>
      <c r="F798" s="116"/>
      <c r="G798" s="116"/>
      <c r="H798" s="116"/>
      <c r="I798" s="116"/>
      <c r="J798" s="116"/>
      <c r="K798" s="116"/>
      <c r="L798" s="116"/>
      <c r="M798" s="116"/>
      <c r="N798" s="116"/>
      <c r="O798" s="116"/>
      <c r="P798" s="116"/>
      <c r="Q798" s="116"/>
      <c r="R798" s="116"/>
      <c r="S798" s="116"/>
      <c r="T798" s="116"/>
      <c r="U798" s="116"/>
      <c r="V798" s="116"/>
      <c r="W798" s="116"/>
      <c r="X798" s="116"/>
      <c r="Y798" s="116"/>
      <c r="Z798" s="116"/>
    </row>
    <row r="799" spans="1:26" ht="12" customHeight="1" x14ac:dyDescent="0.2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  <c r="K799" s="116"/>
      <c r="L799" s="116"/>
      <c r="M799" s="116"/>
      <c r="N799" s="116"/>
      <c r="O799" s="116"/>
      <c r="P799" s="116"/>
      <c r="Q799" s="116"/>
      <c r="R799" s="116"/>
      <c r="S799" s="116"/>
      <c r="T799" s="116"/>
      <c r="U799" s="116"/>
      <c r="V799" s="116"/>
      <c r="W799" s="116"/>
      <c r="X799" s="116"/>
      <c r="Y799" s="116"/>
      <c r="Z799" s="116"/>
    </row>
    <row r="800" spans="1:26" ht="12" customHeight="1" x14ac:dyDescent="0.2">
      <c r="A800" s="116"/>
      <c r="B800" s="116"/>
      <c r="C800" s="116"/>
      <c r="D800" s="116"/>
      <c r="E800" s="116"/>
      <c r="F800" s="116"/>
      <c r="G800" s="116"/>
      <c r="H800" s="116"/>
      <c r="I800" s="116"/>
      <c r="J800" s="116"/>
      <c r="K800" s="116"/>
      <c r="L800" s="116"/>
      <c r="M800" s="116"/>
      <c r="N800" s="116"/>
      <c r="O800" s="116"/>
      <c r="P800" s="116"/>
      <c r="Q800" s="116"/>
      <c r="R800" s="116"/>
      <c r="S800" s="116"/>
      <c r="T800" s="116"/>
      <c r="U800" s="116"/>
      <c r="V800" s="116"/>
      <c r="W800" s="116"/>
      <c r="X800" s="116"/>
      <c r="Y800" s="116"/>
      <c r="Z800" s="116"/>
    </row>
    <row r="801" spans="1:26" ht="12" customHeight="1" x14ac:dyDescent="0.2">
      <c r="A801" s="116"/>
      <c r="B801" s="116"/>
      <c r="C801" s="116"/>
      <c r="D801" s="116"/>
      <c r="E801" s="116"/>
      <c r="F801" s="116"/>
      <c r="G801" s="116"/>
      <c r="H801" s="116"/>
      <c r="I801" s="116"/>
      <c r="J801" s="116"/>
      <c r="K801" s="116"/>
      <c r="L801" s="116"/>
      <c r="M801" s="116"/>
      <c r="N801" s="116"/>
      <c r="O801" s="116"/>
      <c r="P801" s="116"/>
      <c r="Q801" s="116"/>
      <c r="R801" s="116"/>
      <c r="S801" s="116"/>
      <c r="T801" s="116"/>
      <c r="U801" s="116"/>
      <c r="V801" s="116"/>
      <c r="W801" s="116"/>
      <c r="X801" s="116"/>
      <c r="Y801" s="116"/>
      <c r="Z801" s="116"/>
    </row>
    <row r="802" spans="1:26" ht="12" customHeight="1" x14ac:dyDescent="0.2">
      <c r="A802" s="116"/>
      <c r="B802" s="116"/>
      <c r="C802" s="116"/>
      <c r="D802" s="116"/>
      <c r="E802" s="116"/>
      <c r="F802" s="116"/>
      <c r="G802" s="116"/>
      <c r="H802" s="116"/>
      <c r="I802" s="116"/>
      <c r="J802" s="116"/>
      <c r="K802" s="116"/>
      <c r="L802" s="116"/>
      <c r="M802" s="116"/>
      <c r="N802" s="116"/>
      <c r="O802" s="116"/>
      <c r="P802" s="116"/>
      <c r="Q802" s="116"/>
      <c r="R802" s="116"/>
      <c r="S802" s="116"/>
      <c r="T802" s="116"/>
      <c r="U802" s="116"/>
      <c r="V802" s="116"/>
      <c r="W802" s="116"/>
      <c r="X802" s="116"/>
      <c r="Y802" s="116"/>
      <c r="Z802" s="116"/>
    </row>
    <row r="803" spans="1:26" ht="12" customHeight="1" x14ac:dyDescent="0.2">
      <c r="A803" s="116"/>
      <c r="B803" s="116"/>
      <c r="C803" s="116"/>
      <c r="D803" s="116"/>
      <c r="E803" s="116"/>
      <c r="F803" s="116"/>
      <c r="G803" s="116"/>
      <c r="H803" s="116"/>
      <c r="I803" s="116"/>
      <c r="J803" s="116"/>
      <c r="K803" s="116"/>
      <c r="L803" s="116"/>
      <c r="M803" s="116"/>
      <c r="N803" s="116"/>
      <c r="O803" s="116"/>
      <c r="P803" s="116"/>
      <c r="Q803" s="116"/>
      <c r="R803" s="116"/>
      <c r="S803" s="116"/>
      <c r="T803" s="116"/>
      <c r="U803" s="116"/>
      <c r="V803" s="116"/>
      <c r="W803" s="116"/>
      <c r="X803" s="116"/>
      <c r="Y803" s="116"/>
      <c r="Z803" s="116"/>
    </row>
    <row r="804" spans="1:26" ht="12" customHeight="1" x14ac:dyDescent="0.2">
      <c r="A804" s="116"/>
      <c r="B804" s="116"/>
      <c r="C804" s="116"/>
      <c r="D804" s="116"/>
      <c r="E804" s="116"/>
      <c r="F804" s="116"/>
      <c r="G804" s="116"/>
      <c r="H804" s="116"/>
      <c r="I804" s="116"/>
      <c r="J804" s="116"/>
      <c r="K804" s="116"/>
      <c r="L804" s="116"/>
      <c r="M804" s="116"/>
      <c r="N804" s="116"/>
      <c r="O804" s="116"/>
      <c r="P804" s="116"/>
      <c r="Q804" s="116"/>
      <c r="R804" s="116"/>
      <c r="S804" s="116"/>
      <c r="T804" s="116"/>
      <c r="U804" s="116"/>
      <c r="V804" s="116"/>
      <c r="W804" s="116"/>
      <c r="X804" s="116"/>
      <c r="Y804" s="116"/>
      <c r="Z804" s="116"/>
    </row>
    <row r="805" spans="1:26" ht="12" customHeight="1" x14ac:dyDescent="0.2">
      <c r="A805" s="116"/>
      <c r="B805" s="116"/>
      <c r="C805" s="116"/>
      <c r="D805" s="116"/>
      <c r="E805" s="116"/>
      <c r="F805" s="116"/>
      <c r="G805" s="116"/>
      <c r="H805" s="116"/>
      <c r="I805" s="116"/>
      <c r="J805" s="116"/>
      <c r="K805" s="116"/>
      <c r="L805" s="116"/>
      <c r="M805" s="116"/>
      <c r="N805" s="116"/>
      <c r="O805" s="116"/>
      <c r="P805" s="116"/>
      <c r="Q805" s="116"/>
      <c r="R805" s="116"/>
      <c r="S805" s="116"/>
      <c r="T805" s="116"/>
      <c r="U805" s="116"/>
      <c r="V805" s="116"/>
      <c r="W805" s="116"/>
      <c r="X805" s="116"/>
      <c r="Y805" s="116"/>
      <c r="Z805" s="116"/>
    </row>
    <row r="806" spans="1:26" ht="12" customHeight="1" x14ac:dyDescent="0.2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  <c r="K806" s="116"/>
      <c r="L806" s="116"/>
      <c r="M806" s="116"/>
      <c r="N806" s="116"/>
      <c r="O806" s="116"/>
      <c r="P806" s="116"/>
      <c r="Q806" s="116"/>
      <c r="R806" s="116"/>
      <c r="S806" s="116"/>
      <c r="T806" s="116"/>
      <c r="U806" s="116"/>
      <c r="V806" s="116"/>
      <c r="W806" s="116"/>
      <c r="X806" s="116"/>
      <c r="Y806" s="116"/>
      <c r="Z806" s="116"/>
    </row>
    <row r="807" spans="1:26" ht="12" customHeight="1" x14ac:dyDescent="0.2">
      <c r="A807" s="116"/>
      <c r="B807" s="116"/>
      <c r="C807" s="116"/>
      <c r="D807" s="116"/>
      <c r="E807" s="116"/>
      <c r="F807" s="116"/>
      <c r="G807" s="116"/>
      <c r="H807" s="116"/>
      <c r="I807" s="116"/>
      <c r="J807" s="116"/>
      <c r="K807" s="116"/>
      <c r="L807" s="116"/>
      <c r="M807" s="116"/>
      <c r="N807" s="116"/>
      <c r="O807" s="116"/>
      <c r="P807" s="116"/>
      <c r="Q807" s="116"/>
      <c r="R807" s="116"/>
      <c r="S807" s="116"/>
      <c r="T807" s="116"/>
      <c r="U807" s="116"/>
      <c r="V807" s="116"/>
      <c r="W807" s="116"/>
      <c r="X807" s="116"/>
      <c r="Y807" s="116"/>
      <c r="Z807" s="116"/>
    </row>
    <row r="808" spans="1:26" ht="12" customHeight="1" x14ac:dyDescent="0.2">
      <c r="A808" s="116"/>
      <c r="B808" s="116"/>
      <c r="C808" s="116"/>
      <c r="D808" s="116"/>
      <c r="E808" s="116"/>
      <c r="F808" s="116"/>
      <c r="G808" s="116"/>
      <c r="H808" s="116"/>
      <c r="I808" s="116"/>
      <c r="J808" s="116"/>
      <c r="K808" s="116"/>
      <c r="L808" s="116"/>
      <c r="M808" s="116"/>
      <c r="N808" s="116"/>
      <c r="O808" s="116"/>
      <c r="P808" s="116"/>
      <c r="Q808" s="116"/>
      <c r="R808" s="116"/>
      <c r="S808" s="116"/>
      <c r="T808" s="116"/>
      <c r="U808" s="116"/>
      <c r="V808" s="116"/>
      <c r="W808" s="116"/>
      <c r="X808" s="116"/>
      <c r="Y808" s="116"/>
      <c r="Z808" s="116"/>
    </row>
    <row r="809" spans="1:26" ht="12" customHeight="1" x14ac:dyDescent="0.2">
      <c r="A809" s="116"/>
      <c r="B809" s="116"/>
      <c r="C809" s="116"/>
      <c r="D809" s="116"/>
      <c r="E809" s="116"/>
      <c r="F809" s="116"/>
      <c r="G809" s="116"/>
      <c r="H809" s="116"/>
      <c r="I809" s="116"/>
      <c r="J809" s="116"/>
      <c r="K809" s="116"/>
      <c r="L809" s="116"/>
      <c r="M809" s="116"/>
      <c r="N809" s="116"/>
      <c r="O809" s="116"/>
      <c r="P809" s="116"/>
      <c r="Q809" s="116"/>
      <c r="R809" s="116"/>
      <c r="S809" s="116"/>
      <c r="T809" s="116"/>
      <c r="U809" s="116"/>
      <c r="V809" s="116"/>
      <c r="W809" s="116"/>
      <c r="X809" s="116"/>
      <c r="Y809" s="116"/>
      <c r="Z809" s="116"/>
    </row>
    <row r="810" spans="1:26" ht="12" customHeight="1" x14ac:dyDescent="0.2">
      <c r="A810" s="116"/>
      <c r="B810" s="116"/>
      <c r="C810" s="116"/>
      <c r="D810" s="116"/>
      <c r="E810" s="116"/>
      <c r="F810" s="116"/>
      <c r="G810" s="116"/>
      <c r="H810" s="116"/>
      <c r="I810" s="116"/>
      <c r="J810" s="116"/>
      <c r="K810" s="116"/>
      <c r="L810" s="116"/>
      <c r="M810" s="116"/>
      <c r="N810" s="116"/>
      <c r="O810" s="116"/>
      <c r="P810" s="116"/>
      <c r="Q810" s="116"/>
      <c r="R810" s="116"/>
      <c r="S810" s="116"/>
      <c r="T810" s="116"/>
      <c r="U810" s="116"/>
      <c r="V810" s="116"/>
      <c r="W810" s="116"/>
      <c r="X810" s="116"/>
      <c r="Y810" s="116"/>
      <c r="Z810" s="116"/>
    </row>
    <row r="811" spans="1:26" ht="12" customHeight="1" x14ac:dyDescent="0.2">
      <c r="A811" s="116"/>
      <c r="B811" s="116"/>
      <c r="C811" s="116"/>
      <c r="D811" s="116"/>
      <c r="E811" s="116"/>
      <c r="F811" s="116"/>
      <c r="G811" s="116"/>
      <c r="H811" s="116"/>
      <c r="I811" s="116"/>
      <c r="J811" s="116"/>
      <c r="K811" s="116"/>
      <c r="L811" s="116"/>
      <c r="M811" s="116"/>
      <c r="N811" s="116"/>
      <c r="O811" s="116"/>
      <c r="P811" s="116"/>
      <c r="Q811" s="116"/>
      <c r="R811" s="116"/>
      <c r="S811" s="116"/>
      <c r="T811" s="116"/>
      <c r="U811" s="116"/>
      <c r="V811" s="116"/>
      <c r="W811" s="116"/>
      <c r="X811" s="116"/>
      <c r="Y811" s="116"/>
      <c r="Z811" s="116"/>
    </row>
    <row r="812" spans="1:26" ht="12" customHeight="1" x14ac:dyDescent="0.2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  <c r="K812" s="116"/>
      <c r="L812" s="116"/>
      <c r="M812" s="116"/>
      <c r="N812" s="116"/>
      <c r="O812" s="116"/>
      <c r="P812" s="116"/>
      <c r="Q812" s="116"/>
      <c r="R812" s="116"/>
      <c r="S812" s="116"/>
      <c r="T812" s="116"/>
      <c r="U812" s="116"/>
      <c r="V812" s="116"/>
      <c r="W812" s="116"/>
      <c r="X812" s="116"/>
      <c r="Y812" s="116"/>
      <c r="Z812" s="116"/>
    </row>
    <row r="813" spans="1:26" ht="12" customHeight="1" x14ac:dyDescent="0.2">
      <c r="A813" s="116"/>
      <c r="B813" s="116"/>
      <c r="C813" s="116"/>
      <c r="D813" s="116"/>
      <c r="E813" s="116"/>
      <c r="F813" s="116"/>
      <c r="G813" s="116"/>
      <c r="H813" s="116"/>
      <c r="I813" s="116"/>
      <c r="J813" s="116"/>
      <c r="K813" s="116"/>
      <c r="L813" s="116"/>
      <c r="M813" s="116"/>
      <c r="N813" s="116"/>
      <c r="O813" s="116"/>
      <c r="P813" s="116"/>
      <c r="Q813" s="116"/>
      <c r="R813" s="116"/>
      <c r="S813" s="116"/>
      <c r="T813" s="116"/>
      <c r="U813" s="116"/>
      <c r="V813" s="116"/>
      <c r="W813" s="116"/>
      <c r="X813" s="116"/>
      <c r="Y813" s="116"/>
      <c r="Z813" s="116"/>
    </row>
    <row r="814" spans="1:26" ht="12" customHeight="1" x14ac:dyDescent="0.2">
      <c r="A814" s="116"/>
      <c r="B814" s="116"/>
      <c r="C814" s="116"/>
      <c r="D814" s="116"/>
      <c r="E814" s="116"/>
      <c r="F814" s="116"/>
      <c r="G814" s="116"/>
      <c r="H814" s="116"/>
      <c r="I814" s="116"/>
      <c r="J814" s="116"/>
      <c r="K814" s="116"/>
      <c r="L814" s="116"/>
      <c r="M814" s="116"/>
      <c r="N814" s="116"/>
      <c r="O814" s="116"/>
      <c r="P814" s="116"/>
      <c r="Q814" s="116"/>
      <c r="R814" s="116"/>
      <c r="S814" s="116"/>
      <c r="T814" s="116"/>
      <c r="U814" s="116"/>
      <c r="V814" s="116"/>
      <c r="W814" s="116"/>
      <c r="X814" s="116"/>
      <c r="Y814" s="116"/>
      <c r="Z814" s="116"/>
    </row>
    <row r="815" spans="1:26" ht="12" customHeight="1" x14ac:dyDescent="0.2">
      <c r="A815" s="116"/>
      <c r="B815" s="116"/>
      <c r="C815" s="116"/>
      <c r="D815" s="116"/>
      <c r="E815" s="116"/>
      <c r="F815" s="116"/>
      <c r="G815" s="116"/>
      <c r="H815" s="116"/>
      <c r="I815" s="116"/>
      <c r="J815" s="116"/>
      <c r="K815" s="116"/>
      <c r="L815" s="116"/>
      <c r="M815" s="116"/>
      <c r="N815" s="116"/>
      <c r="O815" s="116"/>
      <c r="P815" s="116"/>
      <c r="Q815" s="116"/>
      <c r="R815" s="116"/>
      <c r="S815" s="116"/>
      <c r="T815" s="116"/>
      <c r="U815" s="116"/>
      <c r="V815" s="116"/>
      <c r="W815" s="116"/>
      <c r="X815" s="116"/>
      <c r="Y815" s="116"/>
      <c r="Z815" s="116"/>
    </row>
    <row r="816" spans="1:26" ht="12" customHeight="1" x14ac:dyDescent="0.2">
      <c r="A816" s="116"/>
      <c r="B816" s="116"/>
      <c r="C816" s="116"/>
      <c r="D816" s="116"/>
      <c r="E816" s="116"/>
      <c r="F816" s="116"/>
      <c r="G816" s="116"/>
      <c r="H816" s="116"/>
      <c r="I816" s="116"/>
      <c r="J816" s="116"/>
      <c r="K816" s="116"/>
      <c r="L816" s="116"/>
      <c r="M816" s="116"/>
      <c r="N816" s="116"/>
      <c r="O816" s="116"/>
      <c r="P816" s="116"/>
      <c r="Q816" s="116"/>
      <c r="R816" s="116"/>
      <c r="S816" s="116"/>
      <c r="T816" s="116"/>
      <c r="U816" s="116"/>
      <c r="V816" s="116"/>
      <c r="W816" s="116"/>
      <c r="X816" s="116"/>
      <c r="Y816" s="116"/>
      <c r="Z816" s="116"/>
    </row>
    <row r="817" spans="1:26" ht="12" customHeight="1" x14ac:dyDescent="0.2">
      <c r="A817" s="116"/>
      <c r="B817" s="116"/>
      <c r="C817" s="116"/>
      <c r="D817" s="116"/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116"/>
      <c r="S817" s="116"/>
      <c r="T817" s="116"/>
      <c r="U817" s="116"/>
      <c r="V817" s="116"/>
      <c r="W817" s="116"/>
      <c r="X817" s="116"/>
      <c r="Y817" s="116"/>
      <c r="Z817" s="116"/>
    </row>
    <row r="818" spans="1:26" ht="12" customHeight="1" x14ac:dyDescent="0.2">
      <c r="A818" s="116"/>
      <c r="B818" s="116"/>
      <c r="C818" s="116"/>
      <c r="D818" s="116"/>
      <c r="E818" s="116"/>
      <c r="F818" s="116"/>
      <c r="G818" s="116"/>
      <c r="H818" s="116"/>
      <c r="I818" s="116"/>
      <c r="J818" s="116"/>
      <c r="K818" s="116"/>
      <c r="L818" s="116"/>
      <c r="M818" s="116"/>
      <c r="N818" s="116"/>
      <c r="O818" s="116"/>
      <c r="P818" s="116"/>
      <c r="Q818" s="116"/>
      <c r="R818" s="116"/>
      <c r="S818" s="116"/>
      <c r="T818" s="116"/>
      <c r="U818" s="116"/>
      <c r="V818" s="116"/>
      <c r="W818" s="116"/>
      <c r="X818" s="116"/>
      <c r="Y818" s="116"/>
      <c r="Z818" s="116"/>
    </row>
    <row r="819" spans="1:26" ht="12" customHeight="1" x14ac:dyDescent="0.2">
      <c r="A819" s="116"/>
      <c r="B819" s="116"/>
      <c r="C819" s="116"/>
      <c r="D819" s="116"/>
      <c r="E819" s="116"/>
      <c r="F819" s="116"/>
      <c r="G819" s="116"/>
      <c r="H819" s="116"/>
      <c r="I819" s="116"/>
      <c r="J819" s="116"/>
      <c r="K819" s="116"/>
      <c r="L819" s="116"/>
      <c r="M819" s="116"/>
      <c r="N819" s="116"/>
      <c r="O819" s="116"/>
      <c r="P819" s="116"/>
      <c r="Q819" s="116"/>
      <c r="R819" s="116"/>
      <c r="S819" s="116"/>
      <c r="T819" s="116"/>
      <c r="U819" s="116"/>
      <c r="V819" s="116"/>
      <c r="W819" s="116"/>
      <c r="X819" s="116"/>
      <c r="Y819" s="116"/>
      <c r="Z819" s="116"/>
    </row>
    <row r="820" spans="1:26" ht="12" customHeight="1" x14ac:dyDescent="0.2">
      <c r="A820" s="116"/>
      <c r="B820" s="116"/>
      <c r="C820" s="116"/>
      <c r="D820" s="116"/>
      <c r="E820" s="116"/>
      <c r="F820" s="116"/>
      <c r="G820" s="116"/>
      <c r="H820" s="116"/>
      <c r="I820" s="116"/>
      <c r="J820" s="116"/>
      <c r="K820" s="116"/>
      <c r="L820" s="116"/>
      <c r="M820" s="116"/>
      <c r="N820" s="116"/>
      <c r="O820" s="116"/>
      <c r="P820" s="116"/>
      <c r="Q820" s="116"/>
      <c r="R820" s="116"/>
      <c r="S820" s="116"/>
      <c r="T820" s="116"/>
      <c r="U820" s="116"/>
      <c r="V820" s="116"/>
      <c r="W820" s="116"/>
      <c r="X820" s="116"/>
      <c r="Y820" s="116"/>
      <c r="Z820" s="116"/>
    </row>
    <row r="821" spans="1:26" ht="12" customHeight="1" x14ac:dyDescent="0.2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  <c r="K821" s="116"/>
      <c r="L821" s="116"/>
      <c r="M821" s="116"/>
      <c r="N821" s="116"/>
      <c r="O821" s="116"/>
      <c r="P821" s="116"/>
      <c r="Q821" s="116"/>
      <c r="R821" s="116"/>
      <c r="S821" s="116"/>
      <c r="T821" s="116"/>
      <c r="U821" s="116"/>
      <c r="V821" s="116"/>
      <c r="W821" s="116"/>
      <c r="X821" s="116"/>
      <c r="Y821" s="116"/>
      <c r="Z821" s="116"/>
    </row>
    <row r="822" spans="1:26" ht="12" customHeight="1" x14ac:dyDescent="0.2">
      <c r="A822" s="116"/>
      <c r="B822" s="116"/>
      <c r="C822" s="116"/>
      <c r="D822" s="116"/>
      <c r="E822" s="116"/>
      <c r="F822" s="116"/>
      <c r="G822" s="116"/>
      <c r="H822" s="116"/>
      <c r="I822" s="116"/>
      <c r="J822" s="116"/>
      <c r="K822" s="116"/>
      <c r="L822" s="116"/>
      <c r="M822" s="116"/>
      <c r="N822" s="116"/>
      <c r="O822" s="116"/>
      <c r="P822" s="116"/>
      <c r="Q822" s="116"/>
      <c r="R822" s="116"/>
      <c r="S822" s="116"/>
      <c r="T822" s="116"/>
      <c r="U822" s="116"/>
      <c r="V822" s="116"/>
      <c r="W822" s="116"/>
      <c r="X822" s="116"/>
      <c r="Y822" s="116"/>
      <c r="Z822" s="116"/>
    </row>
    <row r="823" spans="1:26" ht="12" customHeight="1" x14ac:dyDescent="0.2">
      <c r="A823" s="116"/>
      <c r="B823" s="116"/>
      <c r="C823" s="116"/>
      <c r="D823" s="116"/>
      <c r="E823" s="116"/>
      <c r="F823" s="116"/>
      <c r="G823" s="116"/>
      <c r="H823" s="116"/>
      <c r="I823" s="116"/>
      <c r="J823" s="116"/>
      <c r="K823" s="116"/>
      <c r="L823" s="116"/>
      <c r="M823" s="116"/>
      <c r="N823" s="116"/>
      <c r="O823" s="116"/>
      <c r="P823" s="116"/>
      <c r="Q823" s="116"/>
      <c r="R823" s="116"/>
      <c r="S823" s="116"/>
      <c r="T823" s="116"/>
      <c r="U823" s="116"/>
      <c r="V823" s="116"/>
      <c r="W823" s="116"/>
      <c r="X823" s="116"/>
      <c r="Y823" s="116"/>
      <c r="Z823" s="116"/>
    </row>
    <row r="824" spans="1:26" ht="12" customHeight="1" x14ac:dyDescent="0.2">
      <c r="A824" s="116"/>
      <c r="B824" s="116"/>
      <c r="C824" s="116"/>
      <c r="D824" s="116"/>
      <c r="E824" s="116"/>
      <c r="F824" s="116"/>
      <c r="G824" s="116"/>
      <c r="H824" s="116"/>
      <c r="I824" s="116"/>
      <c r="J824" s="116"/>
      <c r="K824" s="116"/>
      <c r="L824" s="116"/>
      <c r="M824" s="116"/>
      <c r="N824" s="116"/>
      <c r="O824" s="116"/>
      <c r="P824" s="116"/>
      <c r="Q824" s="116"/>
      <c r="R824" s="116"/>
      <c r="S824" s="116"/>
      <c r="T824" s="116"/>
      <c r="U824" s="116"/>
      <c r="V824" s="116"/>
      <c r="W824" s="116"/>
      <c r="X824" s="116"/>
      <c r="Y824" s="116"/>
      <c r="Z824" s="116"/>
    </row>
    <row r="825" spans="1:26" ht="12" customHeight="1" x14ac:dyDescent="0.2">
      <c r="A825" s="116"/>
      <c r="B825" s="116"/>
      <c r="C825" s="116"/>
      <c r="D825" s="116"/>
      <c r="E825" s="116"/>
      <c r="F825" s="116"/>
      <c r="G825" s="116"/>
      <c r="H825" s="116"/>
      <c r="I825" s="116"/>
      <c r="J825" s="116"/>
      <c r="K825" s="116"/>
      <c r="L825" s="116"/>
      <c r="M825" s="116"/>
      <c r="N825" s="116"/>
      <c r="O825" s="116"/>
      <c r="P825" s="116"/>
      <c r="Q825" s="116"/>
      <c r="R825" s="116"/>
      <c r="S825" s="116"/>
      <c r="T825" s="116"/>
      <c r="U825" s="116"/>
      <c r="V825" s="116"/>
      <c r="W825" s="116"/>
      <c r="X825" s="116"/>
      <c r="Y825" s="116"/>
      <c r="Z825" s="116"/>
    </row>
    <row r="826" spans="1:26" ht="12" customHeight="1" x14ac:dyDescent="0.2">
      <c r="A826" s="116"/>
      <c r="B826" s="116"/>
      <c r="C826" s="116"/>
      <c r="D826" s="116"/>
      <c r="E826" s="116"/>
      <c r="F826" s="116"/>
      <c r="G826" s="116"/>
      <c r="H826" s="116"/>
      <c r="I826" s="116"/>
      <c r="J826" s="116"/>
      <c r="K826" s="116"/>
      <c r="L826" s="116"/>
      <c r="M826" s="116"/>
      <c r="N826" s="116"/>
      <c r="O826" s="116"/>
      <c r="P826" s="116"/>
      <c r="Q826" s="116"/>
      <c r="R826" s="116"/>
      <c r="S826" s="116"/>
      <c r="T826" s="116"/>
      <c r="U826" s="116"/>
      <c r="V826" s="116"/>
      <c r="W826" s="116"/>
      <c r="X826" s="116"/>
      <c r="Y826" s="116"/>
      <c r="Z826" s="116"/>
    </row>
    <row r="827" spans="1:26" ht="12" customHeight="1" x14ac:dyDescent="0.2">
      <c r="A827" s="116"/>
      <c r="B827" s="116"/>
      <c r="C827" s="116"/>
      <c r="D827" s="116"/>
      <c r="E827" s="116"/>
      <c r="F827" s="116"/>
      <c r="G827" s="116"/>
      <c r="H827" s="116"/>
      <c r="I827" s="116"/>
      <c r="J827" s="116"/>
      <c r="K827" s="116"/>
      <c r="L827" s="116"/>
      <c r="M827" s="116"/>
      <c r="N827" s="116"/>
      <c r="O827" s="116"/>
      <c r="P827" s="116"/>
      <c r="Q827" s="116"/>
      <c r="R827" s="116"/>
      <c r="S827" s="116"/>
      <c r="T827" s="116"/>
      <c r="U827" s="116"/>
      <c r="V827" s="116"/>
      <c r="W827" s="116"/>
      <c r="X827" s="116"/>
      <c r="Y827" s="116"/>
      <c r="Z827" s="116"/>
    </row>
    <row r="828" spans="1:26" ht="12" customHeight="1" x14ac:dyDescent="0.2">
      <c r="A828" s="116"/>
      <c r="B828" s="116"/>
      <c r="C828" s="116"/>
      <c r="D828" s="116"/>
      <c r="E828" s="116"/>
      <c r="F828" s="116"/>
      <c r="G828" s="116"/>
      <c r="H828" s="116"/>
      <c r="I828" s="116"/>
      <c r="J828" s="116"/>
      <c r="K828" s="116"/>
      <c r="L828" s="116"/>
      <c r="M828" s="116"/>
      <c r="N828" s="116"/>
      <c r="O828" s="116"/>
      <c r="P828" s="116"/>
      <c r="Q828" s="116"/>
      <c r="R828" s="116"/>
      <c r="S828" s="116"/>
      <c r="T828" s="116"/>
      <c r="U828" s="116"/>
      <c r="V828" s="116"/>
      <c r="W828" s="116"/>
      <c r="X828" s="116"/>
      <c r="Y828" s="116"/>
      <c r="Z828" s="116"/>
    </row>
    <row r="829" spans="1:26" ht="12" customHeight="1" x14ac:dyDescent="0.2">
      <c r="A829" s="116"/>
      <c r="B829" s="116"/>
      <c r="C829" s="116"/>
      <c r="D829" s="116"/>
      <c r="E829" s="116"/>
      <c r="F829" s="116"/>
      <c r="G829" s="116"/>
      <c r="H829" s="116"/>
      <c r="I829" s="116"/>
      <c r="J829" s="116"/>
      <c r="K829" s="116"/>
      <c r="L829" s="116"/>
      <c r="M829" s="116"/>
      <c r="N829" s="116"/>
      <c r="O829" s="116"/>
      <c r="P829" s="116"/>
      <c r="Q829" s="116"/>
      <c r="R829" s="116"/>
      <c r="S829" s="116"/>
      <c r="T829" s="116"/>
      <c r="U829" s="116"/>
      <c r="V829" s="116"/>
      <c r="W829" s="116"/>
      <c r="X829" s="116"/>
      <c r="Y829" s="116"/>
      <c r="Z829" s="116"/>
    </row>
    <row r="830" spans="1:26" ht="12" customHeight="1" x14ac:dyDescent="0.2">
      <c r="A830" s="116"/>
      <c r="B830" s="116"/>
      <c r="C830" s="116"/>
      <c r="D830" s="116"/>
      <c r="E830" s="116"/>
      <c r="F830" s="116"/>
      <c r="G830" s="116"/>
      <c r="H830" s="116"/>
      <c r="I830" s="116"/>
      <c r="J830" s="116"/>
      <c r="K830" s="116"/>
      <c r="L830" s="116"/>
      <c r="M830" s="116"/>
      <c r="N830" s="116"/>
      <c r="O830" s="116"/>
      <c r="P830" s="116"/>
      <c r="Q830" s="116"/>
      <c r="R830" s="116"/>
      <c r="S830" s="116"/>
      <c r="T830" s="116"/>
      <c r="U830" s="116"/>
      <c r="V830" s="116"/>
      <c r="W830" s="116"/>
      <c r="X830" s="116"/>
      <c r="Y830" s="116"/>
      <c r="Z830" s="116"/>
    </row>
    <row r="831" spans="1:26" ht="12" customHeight="1" x14ac:dyDescent="0.2">
      <c r="A831" s="116"/>
      <c r="B831" s="116"/>
      <c r="C831" s="116"/>
      <c r="D831" s="116"/>
      <c r="E831" s="116"/>
      <c r="F831" s="116"/>
      <c r="G831" s="116"/>
      <c r="H831" s="116"/>
      <c r="I831" s="116"/>
      <c r="J831" s="116"/>
      <c r="K831" s="116"/>
      <c r="L831" s="116"/>
      <c r="M831" s="116"/>
      <c r="N831" s="116"/>
      <c r="O831" s="116"/>
      <c r="P831" s="116"/>
      <c r="Q831" s="116"/>
      <c r="R831" s="116"/>
      <c r="S831" s="116"/>
      <c r="T831" s="116"/>
      <c r="U831" s="116"/>
      <c r="V831" s="116"/>
      <c r="W831" s="116"/>
      <c r="X831" s="116"/>
      <c r="Y831" s="116"/>
      <c r="Z831" s="116"/>
    </row>
    <row r="832" spans="1:26" ht="12" customHeight="1" x14ac:dyDescent="0.2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  <c r="K832" s="116"/>
      <c r="L832" s="116"/>
      <c r="M832" s="116"/>
      <c r="N832" s="116"/>
      <c r="O832" s="116"/>
      <c r="P832" s="116"/>
      <c r="Q832" s="116"/>
      <c r="R832" s="116"/>
      <c r="S832" s="116"/>
      <c r="T832" s="116"/>
      <c r="U832" s="116"/>
      <c r="V832" s="116"/>
      <c r="W832" s="116"/>
      <c r="X832" s="116"/>
      <c r="Y832" s="116"/>
      <c r="Z832" s="116"/>
    </row>
    <row r="833" spans="1:26" ht="12" customHeight="1" x14ac:dyDescent="0.2">
      <c r="A833" s="116"/>
      <c r="B833" s="116"/>
      <c r="C833" s="116"/>
      <c r="D833" s="116"/>
      <c r="E833" s="116"/>
      <c r="F833" s="116"/>
      <c r="G833" s="116"/>
      <c r="H833" s="116"/>
      <c r="I833" s="116"/>
      <c r="J833" s="116"/>
      <c r="K833" s="116"/>
      <c r="L833" s="116"/>
      <c r="M833" s="116"/>
      <c r="N833" s="116"/>
      <c r="O833" s="116"/>
      <c r="P833" s="116"/>
      <c r="Q833" s="116"/>
      <c r="R833" s="116"/>
      <c r="S833" s="116"/>
      <c r="T833" s="116"/>
      <c r="U833" s="116"/>
      <c r="V833" s="116"/>
      <c r="W833" s="116"/>
      <c r="X833" s="116"/>
      <c r="Y833" s="116"/>
      <c r="Z833" s="116"/>
    </row>
    <row r="834" spans="1:26" ht="12" customHeight="1" x14ac:dyDescent="0.2">
      <c r="A834" s="116"/>
      <c r="B834" s="116"/>
      <c r="C834" s="116"/>
      <c r="D834" s="116"/>
      <c r="E834" s="116"/>
      <c r="F834" s="116"/>
      <c r="G834" s="116"/>
      <c r="H834" s="116"/>
      <c r="I834" s="116"/>
      <c r="J834" s="116"/>
      <c r="K834" s="116"/>
      <c r="L834" s="116"/>
      <c r="M834" s="116"/>
      <c r="N834" s="116"/>
      <c r="O834" s="116"/>
      <c r="P834" s="116"/>
      <c r="Q834" s="116"/>
      <c r="R834" s="116"/>
      <c r="S834" s="116"/>
      <c r="T834" s="116"/>
      <c r="U834" s="116"/>
      <c r="V834" s="116"/>
      <c r="W834" s="116"/>
      <c r="X834" s="116"/>
      <c r="Y834" s="116"/>
      <c r="Z834" s="116"/>
    </row>
    <row r="835" spans="1:26" ht="12" customHeight="1" x14ac:dyDescent="0.2">
      <c r="A835" s="116"/>
      <c r="B835" s="116"/>
      <c r="C835" s="116"/>
      <c r="D835" s="116"/>
      <c r="E835" s="116"/>
      <c r="F835" s="116"/>
      <c r="G835" s="116"/>
      <c r="H835" s="116"/>
      <c r="I835" s="116"/>
      <c r="J835" s="116"/>
      <c r="K835" s="116"/>
      <c r="L835" s="116"/>
      <c r="M835" s="116"/>
      <c r="N835" s="116"/>
      <c r="O835" s="116"/>
      <c r="P835" s="116"/>
      <c r="Q835" s="116"/>
      <c r="R835" s="116"/>
      <c r="S835" s="116"/>
      <c r="T835" s="116"/>
      <c r="U835" s="116"/>
      <c r="V835" s="116"/>
      <c r="W835" s="116"/>
      <c r="X835" s="116"/>
      <c r="Y835" s="116"/>
      <c r="Z835" s="116"/>
    </row>
    <row r="836" spans="1:26" ht="12" customHeight="1" x14ac:dyDescent="0.2">
      <c r="A836" s="116"/>
      <c r="B836" s="116"/>
      <c r="C836" s="116"/>
      <c r="D836" s="116"/>
      <c r="E836" s="116"/>
      <c r="F836" s="116"/>
      <c r="G836" s="116"/>
      <c r="H836" s="116"/>
      <c r="I836" s="116"/>
      <c r="J836" s="116"/>
      <c r="K836" s="116"/>
      <c r="L836" s="116"/>
      <c r="M836" s="116"/>
      <c r="N836" s="116"/>
      <c r="O836" s="116"/>
      <c r="P836" s="116"/>
      <c r="Q836" s="116"/>
      <c r="R836" s="116"/>
      <c r="S836" s="116"/>
      <c r="T836" s="116"/>
      <c r="U836" s="116"/>
      <c r="V836" s="116"/>
      <c r="W836" s="116"/>
      <c r="X836" s="116"/>
      <c r="Y836" s="116"/>
      <c r="Z836" s="116"/>
    </row>
    <row r="837" spans="1:26" ht="12" customHeight="1" x14ac:dyDescent="0.2">
      <c r="A837" s="116"/>
      <c r="B837" s="116"/>
      <c r="C837" s="116"/>
      <c r="D837" s="116"/>
      <c r="E837" s="116"/>
      <c r="F837" s="116"/>
      <c r="G837" s="116"/>
      <c r="H837" s="116"/>
      <c r="I837" s="116"/>
      <c r="J837" s="116"/>
      <c r="K837" s="116"/>
      <c r="L837" s="116"/>
      <c r="M837" s="116"/>
      <c r="N837" s="116"/>
      <c r="O837" s="116"/>
      <c r="P837" s="116"/>
      <c r="Q837" s="116"/>
      <c r="R837" s="116"/>
      <c r="S837" s="116"/>
      <c r="T837" s="116"/>
      <c r="U837" s="116"/>
      <c r="V837" s="116"/>
      <c r="W837" s="116"/>
      <c r="X837" s="116"/>
      <c r="Y837" s="116"/>
      <c r="Z837" s="116"/>
    </row>
    <row r="838" spans="1:26" ht="12" customHeight="1" x14ac:dyDescent="0.2">
      <c r="A838" s="116"/>
      <c r="B838" s="116"/>
      <c r="C838" s="116"/>
      <c r="D838" s="116"/>
      <c r="E838" s="116"/>
      <c r="F838" s="116"/>
      <c r="G838" s="116"/>
      <c r="H838" s="116"/>
      <c r="I838" s="116"/>
      <c r="J838" s="116"/>
      <c r="K838" s="116"/>
      <c r="L838" s="116"/>
      <c r="M838" s="116"/>
      <c r="N838" s="116"/>
      <c r="O838" s="116"/>
      <c r="P838" s="116"/>
      <c r="Q838" s="116"/>
      <c r="R838" s="116"/>
      <c r="S838" s="116"/>
      <c r="T838" s="116"/>
      <c r="U838" s="116"/>
      <c r="V838" s="116"/>
      <c r="W838" s="116"/>
      <c r="X838" s="116"/>
      <c r="Y838" s="116"/>
      <c r="Z838" s="116"/>
    </row>
    <row r="839" spans="1:26" ht="12" customHeight="1" x14ac:dyDescent="0.2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  <c r="K839" s="116"/>
      <c r="L839" s="116"/>
      <c r="M839" s="116"/>
      <c r="N839" s="116"/>
      <c r="O839" s="116"/>
      <c r="P839" s="116"/>
      <c r="Q839" s="116"/>
      <c r="R839" s="116"/>
      <c r="S839" s="116"/>
      <c r="T839" s="116"/>
      <c r="U839" s="116"/>
      <c r="V839" s="116"/>
      <c r="W839" s="116"/>
      <c r="X839" s="116"/>
      <c r="Y839" s="116"/>
      <c r="Z839" s="116"/>
    </row>
    <row r="840" spans="1:26" ht="12" customHeight="1" x14ac:dyDescent="0.2">
      <c r="A840" s="116"/>
      <c r="B840" s="116"/>
      <c r="C840" s="116"/>
      <c r="D840" s="116"/>
      <c r="E840" s="116"/>
      <c r="F840" s="116"/>
      <c r="G840" s="116"/>
      <c r="H840" s="116"/>
      <c r="I840" s="116"/>
      <c r="J840" s="116"/>
      <c r="K840" s="116"/>
      <c r="L840" s="116"/>
      <c r="M840" s="116"/>
      <c r="N840" s="116"/>
      <c r="O840" s="116"/>
      <c r="P840" s="116"/>
      <c r="Q840" s="116"/>
      <c r="R840" s="116"/>
      <c r="S840" s="116"/>
      <c r="T840" s="116"/>
      <c r="U840" s="116"/>
      <c r="V840" s="116"/>
      <c r="W840" s="116"/>
      <c r="X840" s="116"/>
      <c r="Y840" s="116"/>
      <c r="Z840" s="116"/>
    </row>
    <row r="841" spans="1:26" ht="12" customHeight="1" x14ac:dyDescent="0.2">
      <c r="A841" s="116"/>
      <c r="B841" s="116"/>
      <c r="C841" s="116"/>
      <c r="D841" s="116"/>
      <c r="E841" s="116"/>
      <c r="F841" s="116"/>
      <c r="G841" s="116"/>
      <c r="H841" s="116"/>
      <c r="I841" s="116"/>
      <c r="J841" s="116"/>
      <c r="K841" s="116"/>
      <c r="L841" s="116"/>
      <c r="M841" s="116"/>
      <c r="N841" s="116"/>
      <c r="O841" s="116"/>
      <c r="P841" s="116"/>
      <c r="Q841" s="116"/>
      <c r="R841" s="116"/>
      <c r="S841" s="116"/>
      <c r="T841" s="116"/>
      <c r="U841" s="116"/>
      <c r="V841" s="116"/>
      <c r="W841" s="116"/>
      <c r="X841" s="116"/>
      <c r="Y841" s="116"/>
      <c r="Z841" s="116"/>
    </row>
    <row r="842" spans="1:26" ht="12" customHeight="1" x14ac:dyDescent="0.2">
      <c r="A842" s="116"/>
      <c r="B842" s="116"/>
      <c r="C842" s="116"/>
      <c r="D842" s="116"/>
      <c r="E842" s="116"/>
      <c r="F842" s="116"/>
      <c r="G842" s="116"/>
      <c r="H842" s="116"/>
      <c r="I842" s="116"/>
      <c r="J842" s="116"/>
      <c r="K842" s="116"/>
      <c r="L842" s="116"/>
      <c r="M842" s="116"/>
      <c r="N842" s="116"/>
      <c r="O842" s="116"/>
      <c r="P842" s="116"/>
      <c r="Q842" s="116"/>
      <c r="R842" s="116"/>
      <c r="S842" s="116"/>
      <c r="T842" s="116"/>
      <c r="U842" s="116"/>
      <c r="V842" s="116"/>
      <c r="W842" s="116"/>
      <c r="X842" s="116"/>
      <c r="Y842" s="116"/>
      <c r="Z842" s="116"/>
    </row>
    <row r="843" spans="1:26" ht="12" customHeight="1" x14ac:dyDescent="0.2">
      <c r="A843" s="116"/>
      <c r="B843" s="116"/>
      <c r="C843" s="116"/>
      <c r="D843" s="116"/>
      <c r="E843" s="116"/>
      <c r="F843" s="116"/>
      <c r="G843" s="116"/>
      <c r="H843" s="116"/>
      <c r="I843" s="116"/>
      <c r="J843" s="116"/>
      <c r="K843" s="116"/>
      <c r="L843" s="116"/>
      <c r="M843" s="116"/>
      <c r="N843" s="116"/>
      <c r="O843" s="116"/>
      <c r="P843" s="116"/>
      <c r="Q843" s="116"/>
      <c r="R843" s="116"/>
      <c r="S843" s="116"/>
      <c r="T843" s="116"/>
      <c r="U843" s="116"/>
      <c r="V843" s="116"/>
      <c r="W843" s="116"/>
      <c r="X843" s="116"/>
      <c r="Y843" s="116"/>
      <c r="Z843" s="116"/>
    </row>
    <row r="844" spans="1:26" ht="12" customHeight="1" x14ac:dyDescent="0.2">
      <c r="A844" s="116"/>
      <c r="B844" s="116"/>
      <c r="C844" s="116"/>
      <c r="D844" s="116"/>
      <c r="E844" s="116"/>
      <c r="F844" s="116"/>
      <c r="G844" s="116"/>
      <c r="H844" s="116"/>
      <c r="I844" s="116"/>
      <c r="J844" s="116"/>
      <c r="K844" s="116"/>
      <c r="L844" s="116"/>
      <c r="M844" s="116"/>
      <c r="N844" s="116"/>
      <c r="O844" s="116"/>
      <c r="P844" s="116"/>
      <c r="Q844" s="116"/>
      <c r="R844" s="116"/>
      <c r="S844" s="116"/>
      <c r="T844" s="116"/>
      <c r="U844" s="116"/>
      <c r="V844" s="116"/>
      <c r="W844" s="116"/>
      <c r="X844" s="116"/>
      <c r="Y844" s="116"/>
      <c r="Z844" s="116"/>
    </row>
    <row r="845" spans="1:26" ht="12" customHeight="1" x14ac:dyDescent="0.2">
      <c r="A845" s="116"/>
      <c r="B845" s="116"/>
      <c r="C845" s="116"/>
      <c r="D845" s="116"/>
      <c r="E845" s="116"/>
      <c r="F845" s="116"/>
      <c r="G845" s="116"/>
      <c r="H845" s="116"/>
      <c r="I845" s="116"/>
      <c r="J845" s="116"/>
      <c r="K845" s="116"/>
      <c r="L845" s="116"/>
      <c r="M845" s="116"/>
      <c r="N845" s="116"/>
      <c r="O845" s="116"/>
      <c r="P845" s="116"/>
      <c r="Q845" s="116"/>
      <c r="R845" s="116"/>
      <c r="S845" s="116"/>
      <c r="T845" s="116"/>
      <c r="U845" s="116"/>
      <c r="V845" s="116"/>
      <c r="W845" s="116"/>
      <c r="X845" s="116"/>
      <c r="Y845" s="116"/>
      <c r="Z845" s="116"/>
    </row>
    <row r="846" spans="1:26" ht="12" customHeight="1" x14ac:dyDescent="0.2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  <c r="K846" s="116"/>
      <c r="L846" s="116"/>
      <c r="M846" s="116"/>
      <c r="N846" s="116"/>
      <c r="O846" s="116"/>
      <c r="P846" s="116"/>
      <c r="Q846" s="116"/>
      <c r="R846" s="116"/>
      <c r="S846" s="116"/>
      <c r="T846" s="116"/>
      <c r="U846" s="116"/>
      <c r="V846" s="116"/>
      <c r="W846" s="116"/>
      <c r="X846" s="116"/>
      <c r="Y846" s="116"/>
      <c r="Z846" s="116"/>
    </row>
    <row r="847" spans="1:26" ht="12" customHeight="1" x14ac:dyDescent="0.2">
      <c r="A847" s="116"/>
      <c r="B847" s="116"/>
      <c r="C847" s="116"/>
      <c r="D847" s="116"/>
      <c r="E847" s="116"/>
      <c r="F847" s="116"/>
      <c r="G847" s="116"/>
      <c r="H847" s="116"/>
      <c r="I847" s="116"/>
      <c r="J847" s="116"/>
      <c r="K847" s="116"/>
      <c r="L847" s="116"/>
      <c r="M847" s="116"/>
      <c r="N847" s="116"/>
      <c r="O847" s="116"/>
      <c r="P847" s="116"/>
      <c r="Q847" s="116"/>
      <c r="R847" s="116"/>
      <c r="S847" s="116"/>
      <c r="T847" s="116"/>
      <c r="U847" s="116"/>
      <c r="V847" s="116"/>
      <c r="W847" s="116"/>
      <c r="X847" s="116"/>
      <c r="Y847" s="116"/>
      <c r="Z847" s="116"/>
    </row>
    <row r="848" spans="1:26" ht="12" customHeight="1" x14ac:dyDescent="0.2">
      <c r="A848" s="116"/>
      <c r="B848" s="116"/>
      <c r="C848" s="116"/>
      <c r="D848" s="116"/>
      <c r="E848" s="116"/>
      <c r="F848" s="116"/>
      <c r="G848" s="116"/>
      <c r="H848" s="116"/>
      <c r="I848" s="116"/>
      <c r="J848" s="116"/>
      <c r="K848" s="116"/>
      <c r="L848" s="116"/>
      <c r="M848" s="116"/>
      <c r="N848" s="116"/>
      <c r="O848" s="116"/>
      <c r="P848" s="116"/>
      <c r="Q848" s="116"/>
      <c r="R848" s="116"/>
      <c r="S848" s="116"/>
      <c r="T848" s="116"/>
      <c r="U848" s="116"/>
      <c r="V848" s="116"/>
      <c r="W848" s="116"/>
      <c r="X848" s="116"/>
      <c r="Y848" s="116"/>
      <c r="Z848" s="116"/>
    </row>
    <row r="849" spans="1:26" ht="12" customHeight="1" x14ac:dyDescent="0.2">
      <c r="A849" s="116"/>
      <c r="B849" s="116"/>
      <c r="C849" s="116"/>
      <c r="D849" s="116"/>
      <c r="E849" s="116"/>
      <c r="F849" s="116"/>
      <c r="G849" s="116"/>
      <c r="H849" s="116"/>
      <c r="I849" s="116"/>
      <c r="J849" s="116"/>
      <c r="K849" s="116"/>
      <c r="L849" s="116"/>
      <c r="M849" s="116"/>
      <c r="N849" s="116"/>
      <c r="O849" s="116"/>
      <c r="P849" s="116"/>
      <c r="Q849" s="116"/>
      <c r="R849" s="116"/>
      <c r="S849" s="116"/>
      <c r="T849" s="116"/>
      <c r="U849" s="116"/>
      <c r="V849" s="116"/>
      <c r="W849" s="116"/>
      <c r="X849" s="116"/>
      <c r="Y849" s="116"/>
      <c r="Z849" s="116"/>
    </row>
    <row r="850" spans="1:26" ht="12" customHeight="1" x14ac:dyDescent="0.2">
      <c r="A850" s="116"/>
      <c r="B850" s="116"/>
      <c r="C850" s="116"/>
      <c r="D850" s="116"/>
      <c r="E850" s="116"/>
      <c r="F850" s="116"/>
      <c r="G850" s="116"/>
      <c r="H850" s="116"/>
      <c r="I850" s="116"/>
      <c r="J850" s="116"/>
      <c r="K850" s="116"/>
      <c r="L850" s="116"/>
      <c r="M850" s="116"/>
      <c r="N850" s="116"/>
      <c r="O850" s="116"/>
      <c r="P850" s="116"/>
      <c r="Q850" s="116"/>
      <c r="R850" s="116"/>
      <c r="S850" s="116"/>
      <c r="T850" s="116"/>
      <c r="U850" s="116"/>
      <c r="V850" s="116"/>
      <c r="W850" s="116"/>
      <c r="X850" s="116"/>
      <c r="Y850" s="116"/>
      <c r="Z850" s="116"/>
    </row>
    <row r="851" spans="1:26" ht="12" customHeight="1" x14ac:dyDescent="0.2">
      <c r="A851" s="116"/>
      <c r="B851" s="116"/>
      <c r="C851" s="116"/>
      <c r="D851" s="116"/>
      <c r="E851" s="116"/>
      <c r="F851" s="116"/>
      <c r="G851" s="116"/>
      <c r="H851" s="116"/>
      <c r="I851" s="116"/>
      <c r="J851" s="116"/>
      <c r="K851" s="116"/>
      <c r="L851" s="116"/>
      <c r="M851" s="116"/>
      <c r="N851" s="116"/>
      <c r="O851" s="116"/>
      <c r="P851" s="116"/>
      <c r="Q851" s="116"/>
      <c r="R851" s="116"/>
      <c r="S851" s="116"/>
      <c r="T851" s="116"/>
      <c r="U851" s="116"/>
      <c r="V851" s="116"/>
      <c r="W851" s="116"/>
      <c r="X851" s="116"/>
      <c r="Y851" s="116"/>
      <c r="Z851" s="116"/>
    </row>
    <row r="852" spans="1:26" ht="12" customHeight="1" x14ac:dyDescent="0.2">
      <c r="A852" s="116"/>
      <c r="B852" s="116"/>
      <c r="C852" s="116"/>
      <c r="D852" s="116"/>
      <c r="E852" s="116"/>
      <c r="F852" s="116"/>
      <c r="G852" s="116"/>
      <c r="H852" s="116"/>
      <c r="I852" s="116"/>
      <c r="J852" s="116"/>
      <c r="K852" s="116"/>
      <c r="L852" s="116"/>
      <c r="M852" s="116"/>
      <c r="N852" s="116"/>
      <c r="O852" s="116"/>
      <c r="P852" s="116"/>
      <c r="Q852" s="116"/>
      <c r="R852" s="116"/>
      <c r="S852" s="116"/>
      <c r="T852" s="116"/>
      <c r="U852" s="116"/>
      <c r="V852" s="116"/>
      <c r="W852" s="116"/>
      <c r="X852" s="116"/>
      <c r="Y852" s="116"/>
      <c r="Z852" s="116"/>
    </row>
    <row r="853" spans="1:26" ht="12" customHeight="1" x14ac:dyDescent="0.2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  <c r="K853" s="116"/>
      <c r="L853" s="116"/>
      <c r="M853" s="116"/>
      <c r="N853" s="116"/>
      <c r="O853" s="116"/>
      <c r="P853" s="116"/>
      <c r="Q853" s="116"/>
      <c r="R853" s="116"/>
      <c r="S853" s="116"/>
      <c r="T853" s="116"/>
      <c r="U853" s="116"/>
      <c r="V853" s="116"/>
      <c r="W853" s="116"/>
      <c r="X853" s="116"/>
      <c r="Y853" s="116"/>
      <c r="Z853" s="116"/>
    </row>
    <row r="854" spans="1:26" ht="12" customHeight="1" x14ac:dyDescent="0.2">
      <c r="A854" s="116"/>
      <c r="B854" s="116"/>
      <c r="C854" s="116"/>
      <c r="D854" s="116"/>
      <c r="E854" s="116"/>
      <c r="F854" s="116"/>
      <c r="G854" s="116"/>
      <c r="H854" s="116"/>
      <c r="I854" s="116"/>
      <c r="J854" s="116"/>
      <c r="K854" s="116"/>
      <c r="L854" s="116"/>
      <c r="M854" s="116"/>
      <c r="N854" s="116"/>
      <c r="O854" s="116"/>
      <c r="P854" s="116"/>
      <c r="Q854" s="116"/>
      <c r="R854" s="116"/>
      <c r="S854" s="116"/>
      <c r="T854" s="116"/>
      <c r="U854" s="116"/>
      <c r="V854" s="116"/>
      <c r="W854" s="116"/>
      <c r="X854" s="116"/>
      <c r="Y854" s="116"/>
      <c r="Z854" s="116"/>
    </row>
    <row r="855" spans="1:26" ht="12" customHeight="1" x14ac:dyDescent="0.2">
      <c r="A855" s="116"/>
      <c r="B855" s="116"/>
      <c r="C855" s="116"/>
      <c r="D855" s="116"/>
      <c r="E855" s="116"/>
      <c r="F855" s="116"/>
      <c r="G855" s="116"/>
      <c r="H855" s="116"/>
      <c r="I855" s="116"/>
      <c r="J855" s="116"/>
      <c r="K855" s="116"/>
      <c r="L855" s="116"/>
      <c r="M855" s="116"/>
      <c r="N855" s="116"/>
      <c r="O855" s="116"/>
      <c r="P855" s="116"/>
      <c r="Q855" s="116"/>
      <c r="R855" s="116"/>
      <c r="S855" s="116"/>
      <c r="T855" s="116"/>
      <c r="U855" s="116"/>
      <c r="V855" s="116"/>
      <c r="W855" s="116"/>
      <c r="X855" s="116"/>
      <c r="Y855" s="116"/>
      <c r="Z855" s="116"/>
    </row>
    <row r="856" spans="1:26" ht="12" customHeight="1" x14ac:dyDescent="0.2">
      <c r="A856" s="116"/>
      <c r="B856" s="116"/>
      <c r="C856" s="116"/>
      <c r="D856" s="116"/>
      <c r="E856" s="116"/>
      <c r="F856" s="116"/>
      <c r="G856" s="116"/>
      <c r="H856" s="116"/>
      <c r="I856" s="116"/>
      <c r="J856" s="116"/>
      <c r="K856" s="116"/>
      <c r="L856" s="116"/>
      <c r="M856" s="116"/>
      <c r="N856" s="116"/>
      <c r="O856" s="116"/>
      <c r="P856" s="116"/>
      <c r="Q856" s="116"/>
      <c r="R856" s="116"/>
      <c r="S856" s="116"/>
      <c r="T856" s="116"/>
      <c r="U856" s="116"/>
      <c r="V856" s="116"/>
      <c r="W856" s="116"/>
      <c r="X856" s="116"/>
      <c r="Y856" s="116"/>
      <c r="Z856" s="116"/>
    </row>
    <row r="857" spans="1:26" ht="12" customHeight="1" x14ac:dyDescent="0.2">
      <c r="A857" s="116"/>
      <c r="B857" s="116"/>
      <c r="C857" s="116"/>
      <c r="D857" s="116"/>
      <c r="E857" s="116"/>
      <c r="F857" s="116"/>
      <c r="G857" s="116"/>
      <c r="H857" s="116"/>
      <c r="I857" s="116"/>
      <c r="J857" s="116"/>
      <c r="K857" s="116"/>
      <c r="L857" s="116"/>
      <c r="M857" s="116"/>
      <c r="N857" s="116"/>
      <c r="O857" s="116"/>
      <c r="P857" s="116"/>
      <c r="Q857" s="116"/>
      <c r="R857" s="116"/>
      <c r="S857" s="116"/>
      <c r="T857" s="116"/>
      <c r="U857" s="116"/>
      <c r="V857" s="116"/>
      <c r="W857" s="116"/>
      <c r="X857" s="116"/>
      <c r="Y857" s="116"/>
      <c r="Z857" s="116"/>
    </row>
    <row r="858" spans="1:26" ht="12" customHeight="1" x14ac:dyDescent="0.2">
      <c r="A858" s="116"/>
      <c r="B858" s="116"/>
      <c r="C858" s="116"/>
      <c r="D858" s="116"/>
      <c r="E858" s="116"/>
      <c r="F858" s="116"/>
      <c r="G858" s="116"/>
      <c r="H858" s="116"/>
      <c r="I858" s="116"/>
      <c r="J858" s="116"/>
      <c r="K858" s="116"/>
      <c r="L858" s="116"/>
      <c r="M858" s="116"/>
      <c r="N858" s="116"/>
      <c r="O858" s="116"/>
      <c r="P858" s="116"/>
      <c r="Q858" s="116"/>
      <c r="R858" s="116"/>
      <c r="S858" s="116"/>
      <c r="T858" s="116"/>
      <c r="U858" s="116"/>
      <c r="V858" s="116"/>
      <c r="W858" s="116"/>
      <c r="X858" s="116"/>
      <c r="Y858" s="116"/>
      <c r="Z858" s="116"/>
    </row>
    <row r="859" spans="1:26" ht="12" customHeight="1" x14ac:dyDescent="0.2">
      <c r="A859" s="116"/>
      <c r="B859" s="116"/>
      <c r="C859" s="116"/>
      <c r="D859" s="116"/>
      <c r="E859" s="116"/>
      <c r="F859" s="116"/>
      <c r="G859" s="116"/>
      <c r="H859" s="116"/>
      <c r="I859" s="116"/>
      <c r="J859" s="116"/>
      <c r="K859" s="116"/>
      <c r="L859" s="116"/>
      <c r="M859" s="116"/>
      <c r="N859" s="116"/>
      <c r="O859" s="116"/>
      <c r="P859" s="116"/>
      <c r="Q859" s="116"/>
      <c r="R859" s="116"/>
      <c r="S859" s="116"/>
      <c r="T859" s="116"/>
      <c r="U859" s="116"/>
      <c r="V859" s="116"/>
      <c r="W859" s="116"/>
      <c r="X859" s="116"/>
      <c r="Y859" s="116"/>
      <c r="Z859" s="116"/>
    </row>
    <row r="860" spans="1:26" ht="12" customHeight="1" x14ac:dyDescent="0.2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  <c r="K860" s="116"/>
      <c r="L860" s="116"/>
      <c r="M860" s="116"/>
      <c r="N860" s="116"/>
      <c r="O860" s="116"/>
      <c r="P860" s="116"/>
      <c r="Q860" s="116"/>
      <c r="R860" s="116"/>
      <c r="S860" s="116"/>
      <c r="T860" s="116"/>
      <c r="U860" s="116"/>
      <c r="V860" s="116"/>
      <c r="W860" s="116"/>
      <c r="X860" s="116"/>
      <c r="Y860" s="116"/>
      <c r="Z860" s="116"/>
    </row>
    <row r="861" spans="1:26" ht="12" customHeight="1" x14ac:dyDescent="0.2">
      <c r="A861" s="116"/>
      <c r="B861" s="116"/>
      <c r="C861" s="116"/>
      <c r="D861" s="116"/>
      <c r="E861" s="116"/>
      <c r="F861" s="116"/>
      <c r="G861" s="116"/>
      <c r="H861" s="116"/>
      <c r="I861" s="116"/>
      <c r="J861" s="116"/>
      <c r="K861" s="116"/>
      <c r="L861" s="116"/>
      <c r="M861" s="116"/>
      <c r="N861" s="116"/>
      <c r="O861" s="116"/>
      <c r="P861" s="116"/>
      <c r="Q861" s="116"/>
      <c r="R861" s="116"/>
      <c r="S861" s="116"/>
      <c r="T861" s="116"/>
      <c r="U861" s="116"/>
      <c r="V861" s="116"/>
      <c r="W861" s="116"/>
      <c r="X861" s="116"/>
      <c r="Y861" s="116"/>
      <c r="Z861" s="116"/>
    </row>
    <row r="862" spans="1:26" ht="12" customHeight="1" x14ac:dyDescent="0.2">
      <c r="A862" s="116"/>
      <c r="B862" s="116"/>
      <c r="C862" s="116"/>
      <c r="D862" s="116"/>
      <c r="E862" s="116"/>
      <c r="F862" s="116"/>
      <c r="G862" s="116"/>
      <c r="H862" s="116"/>
      <c r="I862" s="116"/>
      <c r="J862" s="116"/>
      <c r="K862" s="116"/>
      <c r="L862" s="116"/>
      <c r="M862" s="116"/>
      <c r="N862" s="116"/>
      <c r="O862" s="116"/>
      <c r="P862" s="116"/>
      <c r="Q862" s="116"/>
      <c r="R862" s="116"/>
      <c r="S862" s="116"/>
      <c r="T862" s="116"/>
      <c r="U862" s="116"/>
      <c r="V862" s="116"/>
      <c r="W862" s="116"/>
      <c r="X862" s="116"/>
      <c r="Y862" s="116"/>
      <c r="Z862" s="116"/>
    </row>
    <row r="863" spans="1:26" ht="12" customHeight="1" x14ac:dyDescent="0.2">
      <c r="A863" s="116"/>
      <c r="B863" s="116"/>
      <c r="C863" s="116"/>
      <c r="D863" s="116"/>
      <c r="E863" s="116"/>
      <c r="F863" s="116"/>
      <c r="G863" s="116"/>
      <c r="H863" s="116"/>
      <c r="I863" s="116"/>
      <c r="J863" s="116"/>
      <c r="K863" s="116"/>
      <c r="L863" s="116"/>
      <c r="M863" s="116"/>
      <c r="N863" s="116"/>
      <c r="O863" s="116"/>
      <c r="P863" s="116"/>
      <c r="Q863" s="116"/>
      <c r="R863" s="116"/>
      <c r="S863" s="116"/>
      <c r="T863" s="116"/>
      <c r="U863" s="116"/>
      <c r="V863" s="116"/>
      <c r="W863" s="116"/>
      <c r="X863" s="116"/>
      <c r="Y863" s="116"/>
      <c r="Z863" s="116"/>
    </row>
    <row r="864" spans="1:26" ht="12" customHeight="1" x14ac:dyDescent="0.2">
      <c r="A864" s="116"/>
      <c r="B864" s="116"/>
      <c r="C864" s="116"/>
      <c r="D864" s="116"/>
      <c r="E864" s="116"/>
      <c r="F864" s="116"/>
      <c r="G864" s="116"/>
      <c r="H864" s="116"/>
      <c r="I864" s="116"/>
      <c r="J864" s="116"/>
      <c r="K864" s="116"/>
      <c r="L864" s="116"/>
      <c r="M864" s="116"/>
      <c r="N864" s="116"/>
      <c r="O864" s="116"/>
      <c r="P864" s="116"/>
      <c r="Q864" s="116"/>
      <c r="R864" s="116"/>
      <c r="S864" s="116"/>
      <c r="T864" s="116"/>
      <c r="U864" s="116"/>
      <c r="V864" s="116"/>
      <c r="W864" s="116"/>
      <c r="X864" s="116"/>
      <c r="Y864" s="116"/>
      <c r="Z864" s="116"/>
    </row>
    <row r="865" spans="1:26" ht="12" customHeight="1" x14ac:dyDescent="0.2">
      <c r="A865" s="116"/>
      <c r="B865" s="116"/>
      <c r="C865" s="116"/>
      <c r="D865" s="116"/>
      <c r="E865" s="116"/>
      <c r="F865" s="116"/>
      <c r="G865" s="116"/>
      <c r="H865" s="116"/>
      <c r="I865" s="116"/>
      <c r="J865" s="116"/>
      <c r="K865" s="116"/>
      <c r="L865" s="116"/>
      <c r="M865" s="116"/>
      <c r="N865" s="116"/>
      <c r="O865" s="116"/>
      <c r="P865" s="116"/>
      <c r="Q865" s="116"/>
      <c r="R865" s="116"/>
      <c r="S865" s="116"/>
      <c r="T865" s="116"/>
      <c r="U865" s="116"/>
      <c r="V865" s="116"/>
      <c r="W865" s="116"/>
      <c r="X865" s="116"/>
      <c r="Y865" s="116"/>
      <c r="Z865" s="116"/>
    </row>
    <row r="866" spans="1:26" ht="12" customHeight="1" x14ac:dyDescent="0.2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  <c r="K866" s="116"/>
      <c r="L866" s="116"/>
      <c r="M866" s="116"/>
      <c r="N866" s="116"/>
      <c r="O866" s="116"/>
      <c r="P866" s="116"/>
      <c r="Q866" s="116"/>
      <c r="R866" s="116"/>
      <c r="S866" s="116"/>
      <c r="T866" s="116"/>
      <c r="U866" s="116"/>
      <c r="V866" s="116"/>
      <c r="W866" s="116"/>
      <c r="X866" s="116"/>
      <c r="Y866" s="116"/>
      <c r="Z866" s="116"/>
    </row>
    <row r="867" spans="1:26" ht="12" customHeight="1" x14ac:dyDescent="0.2">
      <c r="A867" s="116"/>
      <c r="B867" s="116"/>
      <c r="C867" s="116"/>
      <c r="D867" s="116"/>
      <c r="E867" s="116"/>
      <c r="F867" s="116"/>
      <c r="G867" s="116"/>
      <c r="H867" s="116"/>
      <c r="I867" s="116"/>
      <c r="J867" s="116"/>
      <c r="K867" s="116"/>
      <c r="L867" s="116"/>
      <c r="M867" s="116"/>
      <c r="N867" s="116"/>
      <c r="O867" s="116"/>
      <c r="P867" s="116"/>
      <c r="Q867" s="116"/>
      <c r="R867" s="116"/>
      <c r="S867" s="116"/>
      <c r="T867" s="116"/>
      <c r="U867" s="116"/>
      <c r="V867" s="116"/>
      <c r="W867" s="116"/>
      <c r="X867" s="116"/>
      <c r="Y867" s="116"/>
      <c r="Z867" s="116"/>
    </row>
    <row r="868" spans="1:26" ht="12" customHeight="1" x14ac:dyDescent="0.2">
      <c r="A868" s="116"/>
      <c r="B868" s="116"/>
      <c r="C868" s="116"/>
      <c r="D868" s="116"/>
      <c r="E868" s="116"/>
      <c r="F868" s="116"/>
      <c r="G868" s="116"/>
      <c r="H868" s="116"/>
      <c r="I868" s="116"/>
      <c r="J868" s="116"/>
      <c r="K868" s="116"/>
      <c r="L868" s="116"/>
      <c r="M868" s="116"/>
      <c r="N868" s="116"/>
      <c r="O868" s="116"/>
      <c r="P868" s="116"/>
      <c r="Q868" s="116"/>
      <c r="R868" s="116"/>
      <c r="S868" s="116"/>
      <c r="T868" s="116"/>
      <c r="U868" s="116"/>
      <c r="V868" s="116"/>
      <c r="W868" s="116"/>
      <c r="X868" s="116"/>
      <c r="Y868" s="116"/>
      <c r="Z868" s="116"/>
    </row>
    <row r="869" spans="1:26" ht="12" customHeight="1" x14ac:dyDescent="0.2">
      <c r="A869" s="116"/>
      <c r="B869" s="116"/>
      <c r="C869" s="116"/>
      <c r="D869" s="116"/>
      <c r="E869" s="116"/>
      <c r="F869" s="116"/>
      <c r="G869" s="116"/>
      <c r="H869" s="116"/>
      <c r="I869" s="116"/>
      <c r="J869" s="116"/>
      <c r="K869" s="116"/>
      <c r="L869" s="116"/>
      <c r="M869" s="116"/>
      <c r="N869" s="116"/>
      <c r="O869" s="116"/>
      <c r="P869" s="116"/>
      <c r="Q869" s="116"/>
      <c r="R869" s="116"/>
      <c r="S869" s="116"/>
      <c r="T869" s="116"/>
      <c r="U869" s="116"/>
      <c r="V869" s="116"/>
      <c r="W869" s="116"/>
      <c r="X869" s="116"/>
      <c r="Y869" s="116"/>
      <c r="Z869" s="116"/>
    </row>
    <row r="870" spans="1:26" ht="12" customHeight="1" x14ac:dyDescent="0.2">
      <c r="A870" s="116"/>
      <c r="B870" s="116"/>
      <c r="C870" s="116"/>
      <c r="D870" s="116"/>
      <c r="E870" s="116"/>
      <c r="F870" s="116"/>
      <c r="G870" s="116"/>
      <c r="H870" s="116"/>
      <c r="I870" s="116"/>
      <c r="J870" s="116"/>
      <c r="K870" s="116"/>
      <c r="L870" s="116"/>
      <c r="M870" s="116"/>
      <c r="N870" s="116"/>
      <c r="O870" s="116"/>
      <c r="P870" s="116"/>
      <c r="Q870" s="116"/>
      <c r="R870" s="116"/>
      <c r="S870" s="116"/>
      <c r="T870" s="116"/>
      <c r="U870" s="116"/>
      <c r="V870" s="116"/>
      <c r="W870" s="116"/>
      <c r="X870" s="116"/>
      <c r="Y870" s="116"/>
      <c r="Z870" s="116"/>
    </row>
    <row r="871" spans="1:26" ht="12" customHeight="1" x14ac:dyDescent="0.2">
      <c r="A871" s="116"/>
      <c r="B871" s="116"/>
      <c r="C871" s="116"/>
      <c r="D871" s="116"/>
      <c r="E871" s="116"/>
      <c r="F871" s="116"/>
      <c r="G871" s="116"/>
      <c r="H871" s="116"/>
      <c r="I871" s="116"/>
      <c r="J871" s="116"/>
      <c r="K871" s="116"/>
      <c r="L871" s="116"/>
      <c r="M871" s="116"/>
      <c r="N871" s="116"/>
      <c r="O871" s="116"/>
      <c r="P871" s="116"/>
      <c r="Q871" s="116"/>
      <c r="R871" s="116"/>
      <c r="S871" s="116"/>
      <c r="T871" s="116"/>
      <c r="U871" s="116"/>
      <c r="V871" s="116"/>
      <c r="W871" s="116"/>
      <c r="X871" s="116"/>
      <c r="Y871" s="116"/>
      <c r="Z871" s="116"/>
    </row>
    <row r="872" spans="1:26" ht="12" customHeight="1" x14ac:dyDescent="0.2">
      <c r="A872" s="116"/>
      <c r="B872" s="116"/>
      <c r="C872" s="116"/>
      <c r="D872" s="116"/>
      <c r="E872" s="116"/>
      <c r="F872" s="116"/>
      <c r="G872" s="116"/>
      <c r="H872" s="116"/>
      <c r="I872" s="116"/>
      <c r="J872" s="116"/>
      <c r="K872" s="116"/>
      <c r="L872" s="116"/>
      <c r="M872" s="116"/>
      <c r="N872" s="116"/>
      <c r="O872" s="116"/>
      <c r="P872" s="116"/>
      <c r="Q872" s="116"/>
      <c r="R872" s="116"/>
      <c r="S872" s="116"/>
      <c r="T872" s="116"/>
      <c r="U872" s="116"/>
      <c r="V872" s="116"/>
      <c r="W872" s="116"/>
      <c r="X872" s="116"/>
      <c r="Y872" s="116"/>
      <c r="Z872" s="116"/>
    </row>
    <row r="873" spans="1:26" ht="12" customHeight="1" x14ac:dyDescent="0.2">
      <c r="A873" s="116"/>
      <c r="B873" s="116"/>
      <c r="C873" s="116"/>
      <c r="D873" s="116"/>
      <c r="E873" s="116"/>
      <c r="F873" s="116"/>
      <c r="G873" s="116"/>
      <c r="H873" s="116"/>
      <c r="I873" s="116"/>
      <c r="J873" s="116"/>
      <c r="K873" s="116"/>
      <c r="L873" s="116"/>
      <c r="M873" s="116"/>
      <c r="N873" s="116"/>
      <c r="O873" s="116"/>
      <c r="P873" s="116"/>
      <c r="Q873" s="116"/>
      <c r="R873" s="116"/>
      <c r="S873" s="116"/>
      <c r="T873" s="116"/>
      <c r="U873" s="116"/>
      <c r="V873" s="116"/>
      <c r="W873" s="116"/>
      <c r="X873" s="116"/>
      <c r="Y873" s="116"/>
      <c r="Z873" s="116"/>
    </row>
    <row r="874" spans="1:26" ht="12" customHeight="1" x14ac:dyDescent="0.2">
      <c r="A874" s="116"/>
      <c r="B874" s="116"/>
      <c r="C874" s="116"/>
      <c r="D874" s="116"/>
      <c r="E874" s="116"/>
      <c r="F874" s="116"/>
      <c r="G874" s="116"/>
      <c r="H874" s="116"/>
      <c r="I874" s="116"/>
      <c r="J874" s="116"/>
      <c r="K874" s="116"/>
      <c r="L874" s="116"/>
      <c r="M874" s="116"/>
      <c r="N874" s="116"/>
      <c r="O874" s="116"/>
      <c r="P874" s="116"/>
      <c r="Q874" s="116"/>
      <c r="R874" s="116"/>
      <c r="S874" s="116"/>
      <c r="T874" s="116"/>
      <c r="U874" s="116"/>
      <c r="V874" s="116"/>
      <c r="W874" s="116"/>
      <c r="X874" s="116"/>
      <c r="Y874" s="116"/>
      <c r="Z874" s="116"/>
    </row>
    <row r="875" spans="1:26" ht="12" customHeight="1" x14ac:dyDescent="0.2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  <c r="K875" s="116"/>
      <c r="L875" s="116"/>
      <c r="M875" s="116"/>
      <c r="N875" s="116"/>
      <c r="O875" s="116"/>
      <c r="P875" s="116"/>
      <c r="Q875" s="116"/>
      <c r="R875" s="116"/>
      <c r="S875" s="116"/>
      <c r="T875" s="116"/>
      <c r="U875" s="116"/>
      <c r="V875" s="116"/>
      <c r="W875" s="116"/>
      <c r="X875" s="116"/>
      <c r="Y875" s="116"/>
      <c r="Z875" s="116"/>
    </row>
    <row r="876" spans="1:26" ht="12" customHeight="1" x14ac:dyDescent="0.2">
      <c r="A876" s="116"/>
      <c r="B876" s="116"/>
      <c r="C876" s="116"/>
      <c r="D876" s="116"/>
      <c r="E876" s="116"/>
      <c r="F876" s="116"/>
      <c r="G876" s="116"/>
      <c r="H876" s="116"/>
      <c r="I876" s="116"/>
      <c r="J876" s="116"/>
      <c r="K876" s="116"/>
      <c r="L876" s="116"/>
      <c r="M876" s="116"/>
      <c r="N876" s="116"/>
      <c r="O876" s="116"/>
      <c r="P876" s="116"/>
      <c r="Q876" s="116"/>
      <c r="R876" s="116"/>
      <c r="S876" s="116"/>
      <c r="T876" s="116"/>
      <c r="U876" s="116"/>
      <c r="V876" s="116"/>
      <c r="W876" s="116"/>
      <c r="X876" s="116"/>
      <c r="Y876" s="116"/>
      <c r="Z876" s="116"/>
    </row>
    <row r="877" spans="1:26" ht="12" customHeight="1" x14ac:dyDescent="0.2">
      <c r="A877" s="116"/>
      <c r="B877" s="116"/>
      <c r="C877" s="116"/>
      <c r="D877" s="116"/>
      <c r="E877" s="116"/>
      <c r="F877" s="116"/>
      <c r="G877" s="116"/>
      <c r="H877" s="116"/>
      <c r="I877" s="116"/>
      <c r="J877" s="116"/>
      <c r="K877" s="116"/>
      <c r="L877" s="116"/>
      <c r="M877" s="116"/>
      <c r="N877" s="116"/>
      <c r="O877" s="116"/>
      <c r="P877" s="116"/>
      <c r="Q877" s="116"/>
      <c r="R877" s="116"/>
      <c r="S877" s="116"/>
      <c r="T877" s="116"/>
      <c r="U877" s="116"/>
      <c r="V877" s="116"/>
      <c r="W877" s="116"/>
      <c r="X877" s="116"/>
      <c r="Y877" s="116"/>
      <c r="Z877" s="116"/>
    </row>
    <row r="878" spans="1:26" ht="12" customHeight="1" x14ac:dyDescent="0.2">
      <c r="A878" s="116"/>
      <c r="B878" s="116"/>
      <c r="C878" s="116"/>
      <c r="D878" s="116"/>
      <c r="E878" s="116"/>
      <c r="F878" s="116"/>
      <c r="G878" s="116"/>
      <c r="H878" s="116"/>
      <c r="I878" s="116"/>
      <c r="J878" s="116"/>
      <c r="K878" s="116"/>
      <c r="L878" s="116"/>
      <c r="M878" s="116"/>
      <c r="N878" s="116"/>
      <c r="O878" s="116"/>
      <c r="P878" s="116"/>
      <c r="Q878" s="116"/>
      <c r="R878" s="116"/>
      <c r="S878" s="116"/>
      <c r="T878" s="116"/>
      <c r="U878" s="116"/>
      <c r="V878" s="116"/>
      <c r="W878" s="116"/>
      <c r="X878" s="116"/>
      <c r="Y878" s="116"/>
      <c r="Z878" s="116"/>
    </row>
    <row r="879" spans="1:26" ht="12" customHeight="1" x14ac:dyDescent="0.2">
      <c r="A879" s="116"/>
      <c r="B879" s="116"/>
      <c r="C879" s="116"/>
      <c r="D879" s="116"/>
      <c r="E879" s="116"/>
      <c r="F879" s="116"/>
      <c r="G879" s="116"/>
      <c r="H879" s="116"/>
      <c r="I879" s="116"/>
      <c r="J879" s="116"/>
      <c r="K879" s="116"/>
      <c r="L879" s="116"/>
      <c r="M879" s="116"/>
      <c r="N879" s="116"/>
      <c r="O879" s="116"/>
      <c r="P879" s="116"/>
      <c r="Q879" s="116"/>
      <c r="R879" s="116"/>
      <c r="S879" s="116"/>
      <c r="T879" s="116"/>
      <c r="U879" s="116"/>
      <c r="V879" s="116"/>
      <c r="W879" s="116"/>
      <c r="X879" s="116"/>
      <c r="Y879" s="116"/>
      <c r="Z879" s="116"/>
    </row>
    <row r="880" spans="1:26" ht="12" customHeight="1" x14ac:dyDescent="0.2">
      <c r="A880" s="116"/>
      <c r="B880" s="116"/>
      <c r="C880" s="116"/>
      <c r="D880" s="116"/>
      <c r="E880" s="116"/>
      <c r="F880" s="116"/>
      <c r="G880" s="116"/>
      <c r="H880" s="116"/>
      <c r="I880" s="116"/>
      <c r="J880" s="116"/>
      <c r="K880" s="116"/>
      <c r="L880" s="116"/>
      <c r="M880" s="116"/>
      <c r="N880" s="116"/>
      <c r="O880" s="116"/>
      <c r="P880" s="116"/>
      <c r="Q880" s="116"/>
      <c r="R880" s="116"/>
      <c r="S880" s="116"/>
      <c r="T880" s="116"/>
      <c r="U880" s="116"/>
      <c r="V880" s="116"/>
      <c r="W880" s="116"/>
      <c r="X880" s="116"/>
      <c r="Y880" s="116"/>
      <c r="Z880" s="116"/>
    </row>
    <row r="881" spans="1:26" ht="12" customHeight="1" x14ac:dyDescent="0.2">
      <c r="A881" s="116"/>
      <c r="B881" s="116"/>
      <c r="C881" s="116"/>
      <c r="D881" s="116"/>
      <c r="E881" s="116"/>
      <c r="F881" s="116"/>
      <c r="G881" s="116"/>
      <c r="H881" s="116"/>
      <c r="I881" s="116"/>
      <c r="J881" s="116"/>
      <c r="K881" s="116"/>
      <c r="L881" s="116"/>
      <c r="M881" s="116"/>
      <c r="N881" s="116"/>
      <c r="O881" s="116"/>
      <c r="P881" s="116"/>
      <c r="Q881" s="116"/>
      <c r="R881" s="116"/>
      <c r="S881" s="116"/>
      <c r="T881" s="116"/>
      <c r="U881" s="116"/>
      <c r="V881" s="116"/>
      <c r="W881" s="116"/>
      <c r="X881" s="116"/>
      <c r="Y881" s="116"/>
      <c r="Z881" s="116"/>
    </row>
    <row r="882" spans="1:26" ht="12" customHeight="1" x14ac:dyDescent="0.2">
      <c r="A882" s="116"/>
      <c r="B882" s="116"/>
      <c r="C882" s="116"/>
      <c r="D882" s="116"/>
      <c r="E882" s="116"/>
      <c r="F882" s="116"/>
      <c r="G882" s="116"/>
      <c r="H882" s="116"/>
      <c r="I882" s="116"/>
      <c r="J882" s="116"/>
      <c r="K882" s="116"/>
      <c r="L882" s="116"/>
      <c r="M882" s="116"/>
      <c r="N882" s="116"/>
      <c r="O882" s="116"/>
      <c r="P882" s="116"/>
      <c r="Q882" s="116"/>
      <c r="R882" s="116"/>
      <c r="S882" s="116"/>
      <c r="T882" s="116"/>
      <c r="U882" s="116"/>
      <c r="V882" s="116"/>
      <c r="W882" s="116"/>
      <c r="X882" s="116"/>
      <c r="Y882" s="116"/>
      <c r="Z882" s="116"/>
    </row>
    <row r="883" spans="1:26" ht="12" customHeight="1" x14ac:dyDescent="0.2">
      <c r="A883" s="116"/>
      <c r="B883" s="116"/>
      <c r="C883" s="116"/>
      <c r="D883" s="116"/>
      <c r="E883" s="116"/>
      <c r="F883" s="116"/>
      <c r="G883" s="116"/>
      <c r="H883" s="116"/>
      <c r="I883" s="116"/>
      <c r="J883" s="116"/>
      <c r="K883" s="116"/>
      <c r="L883" s="116"/>
      <c r="M883" s="116"/>
      <c r="N883" s="116"/>
      <c r="O883" s="116"/>
      <c r="P883" s="116"/>
      <c r="Q883" s="116"/>
      <c r="R883" s="116"/>
      <c r="S883" s="116"/>
      <c r="T883" s="116"/>
      <c r="U883" s="116"/>
      <c r="V883" s="116"/>
      <c r="W883" s="116"/>
      <c r="X883" s="116"/>
      <c r="Y883" s="116"/>
      <c r="Z883" s="116"/>
    </row>
    <row r="884" spans="1:26" ht="12" customHeight="1" x14ac:dyDescent="0.2">
      <c r="A884" s="116"/>
      <c r="B884" s="116"/>
      <c r="C884" s="116"/>
      <c r="D884" s="116"/>
      <c r="E884" s="116"/>
      <c r="F884" s="116"/>
      <c r="G884" s="116"/>
      <c r="H884" s="116"/>
      <c r="I884" s="116"/>
      <c r="J884" s="116"/>
      <c r="K884" s="116"/>
      <c r="L884" s="116"/>
      <c r="M884" s="116"/>
      <c r="N884" s="116"/>
      <c r="O884" s="116"/>
      <c r="P884" s="116"/>
      <c r="Q884" s="116"/>
      <c r="R884" s="116"/>
      <c r="S884" s="116"/>
      <c r="T884" s="116"/>
      <c r="U884" s="116"/>
      <c r="V884" s="116"/>
      <c r="W884" s="116"/>
      <c r="X884" s="116"/>
      <c r="Y884" s="116"/>
      <c r="Z884" s="116"/>
    </row>
    <row r="885" spans="1:26" ht="12" customHeight="1" x14ac:dyDescent="0.2">
      <c r="A885" s="116"/>
      <c r="B885" s="116"/>
      <c r="C885" s="116"/>
      <c r="D885" s="116"/>
      <c r="E885" s="116"/>
      <c r="F885" s="116"/>
      <c r="G885" s="116"/>
      <c r="H885" s="116"/>
      <c r="I885" s="116"/>
      <c r="J885" s="116"/>
      <c r="K885" s="116"/>
      <c r="L885" s="116"/>
      <c r="M885" s="116"/>
      <c r="N885" s="116"/>
      <c r="O885" s="116"/>
      <c r="P885" s="116"/>
      <c r="Q885" s="116"/>
      <c r="R885" s="116"/>
      <c r="S885" s="116"/>
      <c r="T885" s="116"/>
      <c r="U885" s="116"/>
      <c r="V885" s="116"/>
      <c r="W885" s="116"/>
      <c r="X885" s="116"/>
      <c r="Y885" s="116"/>
      <c r="Z885" s="116"/>
    </row>
    <row r="886" spans="1:26" ht="12" customHeight="1" x14ac:dyDescent="0.2">
      <c r="A886" s="116"/>
      <c r="B886" s="116"/>
      <c r="C886" s="116"/>
      <c r="D886" s="116"/>
      <c r="E886" s="116"/>
      <c r="F886" s="116"/>
      <c r="G886" s="116"/>
      <c r="H886" s="116"/>
      <c r="I886" s="116"/>
      <c r="J886" s="116"/>
      <c r="K886" s="116"/>
      <c r="L886" s="116"/>
      <c r="M886" s="116"/>
      <c r="N886" s="116"/>
      <c r="O886" s="116"/>
      <c r="P886" s="116"/>
      <c r="Q886" s="116"/>
      <c r="R886" s="116"/>
      <c r="S886" s="116"/>
      <c r="T886" s="116"/>
      <c r="U886" s="116"/>
      <c r="V886" s="116"/>
      <c r="W886" s="116"/>
      <c r="X886" s="116"/>
      <c r="Y886" s="116"/>
      <c r="Z886" s="116"/>
    </row>
    <row r="887" spans="1:26" ht="12" customHeight="1" x14ac:dyDescent="0.2">
      <c r="A887" s="116"/>
      <c r="B887" s="116"/>
      <c r="C887" s="116"/>
      <c r="D887" s="116"/>
      <c r="E887" s="116"/>
      <c r="F887" s="116"/>
      <c r="G887" s="116"/>
      <c r="H887" s="116"/>
      <c r="I887" s="116"/>
      <c r="J887" s="116"/>
      <c r="K887" s="116"/>
      <c r="L887" s="116"/>
      <c r="M887" s="116"/>
      <c r="N887" s="116"/>
      <c r="O887" s="116"/>
      <c r="P887" s="116"/>
      <c r="Q887" s="116"/>
      <c r="R887" s="116"/>
      <c r="S887" s="116"/>
      <c r="T887" s="116"/>
      <c r="U887" s="116"/>
      <c r="V887" s="116"/>
      <c r="W887" s="116"/>
      <c r="X887" s="116"/>
      <c r="Y887" s="116"/>
      <c r="Z887" s="116"/>
    </row>
    <row r="888" spans="1:26" ht="12" customHeight="1" x14ac:dyDescent="0.2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  <c r="K888" s="116"/>
      <c r="L888" s="116"/>
      <c r="M888" s="116"/>
      <c r="N888" s="116"/>
      <c r="O888" s="116"/>
      <c r="P888" s="116"/>
      <c r="Q888" s="116"/>
      <c r="R888" s="116"/>
      <c r="S888" s="116"/>
      <c r="T888" s="116"/>
      <c r="U888" s="116"/>
      <c r="V888" s="116"/>
      <c r="W888" s="116"/>
      <c r="X888" s="116"/>
      <c r="Y888" s="116"/>
      <c r="Z888" s="116"/>
    </row>
    <row r="889" spans="1:26" ht="12" customHeight="1" x14ac:dyDescent="0.2">
      <c r="A889" s="116"/>
      <c r="B889" s="116"/>
      <c r="C889" s="116"/>
      <c r="D889" s="116"/>
      <c r="E889" s="116"/>
      <c r="F889" s="116"/>
      <c r="G889" s="116"/>
      <c r="H889" s="116"/>
      <c r="I889" s="116"/>
      <c r="J889" s="116"/>
      <c r="K889" s="116"/>
      <c r="L889" s="116"/>
      <c r="M889" s="116"/>
      <c r="N889" s="116"/>
      <c r="O889" s="116"/>
      <c r="P889" s="116"/>
      <c r="Q889" s="116"/>
      <c r="R889" s="116"/>
      <c r="S889" s="116"/>
      <c r="T889" s="116"/>
      <c r="U889" s="116"/>
      <c r="V889" s="116"/>
      <c r="W889" s="116"/>
      <c r="X889" s="116"/>
      <c r="Y889" s="116"/>
      <c r="Z889" s="116"/>
    </row>
    <row r="890" spans="1:26" ht="12" customHeight="1" x14ac:dyDescent="0.2">
      <c r="A890" s="116"/>
      <c r="B890" s="116"/>
      <c r="C890" s="116"/>
      <c r="D890" s="116"/>
      <c r="E890" s="116"/>
      <c r="F890" s="116"/>
      <c r="G890" s="116"/>
      <c r="H890" s="116"/>
      <c r="I890" s="116"/>
      <c r="J890" s="116"/>
      <c r="K890" s="116"/>
      <c r="L890" s="116"/>
      <c r="M890" s="116"/>
      <c r="N890" s="116"/>
      <c r="O890" s="116"/>
      <c r="P890" s="116"/>
      <c r="Q890" s="116"/>
      <c r="R890" s="116"/>
      <c r="S890" s="116"/>
      <c r="T890" s="116"/>
      <c r="U890" s="116"/>
      <c r="V890" s="116"/>
      <c r="W890" s="116"/>
      <c r="X890" s="116"/>
      <c r="Y890" s="116"/>
      <c r="Z890" s="116"/>
    </row>
    <row r="891" spans="1:26" ht="12" customHeight="1" x14ac:dyDescent="0.2">
      <c r="A891" s="116"/>
      <c r="B891" s="116"/>
      <c r="C891" s="116"/>
      <c r="D891" s="116"/>
      <c r="E891" s="116"/>
      <c r="F891" s="116"/>
      <c r="G891" s="116"/>
      <c r="H891" s="116"/>
      <c r="I891" s="116"/>
      <c r="J891" s="116"/>
      <c r="K891" s="116"/>
      <c r="L891" s="116"/>
      <c r="M891" s="116"/>
      <c r="N891" s="116"/>
      <c r="O891" s="116"/>
      <c r="P891" s="116"/>
      <c r="Q891" s="116"/>
      <c r="R891" s="116"/>
      <c r="S891" s="116"/>
      <c r="T891" s="116"/>
      <c r="U891" s="116"/>
      <c r="V891" s="116"/>
      <c r="W891" s="116"/>
      <c r="X891" s="116"/>
      <c r="Y891" s="116"/>
      <c r="Z891" s="116"/>
    </row>
    <row r="892" spans="1:26" ht="12" customHeight="1" x14ac:dyDescent="0.2">
      <c r="A892" s="116"/>
      <c r="B892" s="116"/>
      <c r="C892" s="116"/>
      <c r="D892" s="116"/>
      <c r="E892" s="116"/>
      <c r="F892" s="116"/>
      <c r="G892" s="116"/>
      <c r="H892" s="116"/>
      <c r="I892" s="116"/>
      <c r="J892" s="116"/>
      <c r="K892" s="116"/>
      <c r="L892" s="116"/>
      <c r="M892" s="116"/>
      <c r="N892" s="116"/>
      <c r="O892" s="116"/>
      <c r="P892" s="116"/>
      <c r="Q892" s="116"/>
      <c r="R892" s="116"/>
      <c r="S892" s="116"/>
      <c r="T892" s="116"/>
      <c r="U892" s="116"/>
      <c r="V892" s="116"/>
      <c r="W892" s="116"/>
      <c r="X892" s="116"/>
      <c r="Y892" s="116"/>
      <c r="Z892" s="116"/>
    </row>
    <row r="893" spans="1:26" ht="12" customHeight="1" x14ac:dyDescent="0.2">
      <c r="A893" s="116"/>
      <c r="B893" s="116"/>
      <c r="C893" s="116"/>
      <c r="D893" s="116"/>
      <c r="E893" s="116"/>
      <c r="F893" s="116"/>
      <c r="G893" s="116"/>
      <c r="H893" s="116"/>
      <c r="I893" s="116"/>
      <c r="J893" s="116"/>
      <c r="K893" s="116"/>
      <c r="L893" s="116"/>
      <c r="M893" s="116"/>
      <c r="N893" s="116"/>
      <c r="O893" s="116"/>
      <c r="P893" s="116"/>
      <c r="Q893" s="116"/>
      <c r="R893" s="116"/>
      <c r="S893" s="116"/>
      <c r="T893" s="116"/>
      <c r="U893" s="116"/>
      <c r="V893" s="116"/>
      <c r="W893" s="116"/>
      <c r="X893" s="116"/>
      <c r="Y893" s="116"/>
      <c r="Z893" s="116"/>
    </row>
    <row r="894" spans="1:26" ht="12" customHeight="1" x14ac:dyDescent="0.2">
      <c r="A894" s="116"/>
      <c r="B894" s="116"/>
      <c r="C894" s="116"/>
      <c r="D894" s="116"/>
      <c r="E894" s="116"/>
      <c r="F894" s="116"/>
      <c r="G894" s="116"/>
      <c r="H894" s="116"/>
      <c r="I894" s="116"/>
      <c r="J894" s="116"/>
      <c r="K894" s="116"/>
      <c r="L894" s="116"/>
      <c r="M894" s="116"/>
      <c r="N894" s="116"/>
      <c r="O894" s="116"/>
      <c r="P894" s="116"/>
      <c r="Q894" s="116"/>
      <c r="R894" s="116"/>
      <c r="S894" s="116"/>
      <c r="T894" s="116"/>
      <c r="U894" s="116"/>
      <c r="V894" s="116"/>
      <c r="W894" s="116"/>
      <c r="X894" s="116"/>
      <c r="Y894" s="116"/>
      <c r="Z894" s="116"/>
    </row>
    <row r="895" spans="1:26" ht="12" customHeight="1" x14ac:dyDescent="0.2">
      <c r="A895" s="116"/>
      <c r="B895" s="116"/>
      <c r="C895" s="116"/>
      <c r="D895" s="116"/>
      <c r="E895" s="116"/>
      <c r="F895" s="116"/>
      <c r="G895" s="116"/>
      <c r="H895" s="116"/>
      <c r="I895" s="116"/>
      <c r="J895" s="116"/>
      <c r="K895" s="116"/>
      <c r="L895" s="116"/>
      <c r="M895" s="116"/>
      <c r="N895" s="116"/>
      <c r="O895" s="116"/>
      <c r="P895" s="116"/>
      <c r="Q895" s="116"/>
      <c r="R895" s="116"/>
      <c r="S895" s="116"/>
      <c r="T895" s="116"/>
      <c r="U895" s="116"/>
      <c r="V895" s="116"/>
      <c r="W895" s="116"/>
      <c r="X895" s="116"/>
      <c r="Y895" s="116"/>
      <c r="Z895" s="116"/>
    </row>
    <row r="896" spans="1:26" ht="12" customHeight="1" x14ac:dyDescent="0.2">
      <c r="A896" s="116"/>
      <c r="B896" s="116"/>
      <c r="C896" s="116"/>
      <c r="D896" s="116"/>
      <c r="E896" s="116"/>
      <c r="F896" s="116"/>
      <c r="G896" s="116"/>
      <c r="H896" s="116"/>
      <c r="I896" s="116"/>
      <c r="J896" s="116"/>
      <c r="K896" s="116"/>
      <c r="L896" s="116"/>
      <c r="M896" s="116"/>
      <c r="N896" s="116"/>
      <c r="O896" s="116"/>
      <c r="P896" s="116"/>
      <c r="Q896" s="116"/>
      <c r="R896" s="116"/>
      <c r="S896" s="116"/>
      <c r="T896" s="116"/>
      <c r="U896" s="116"/>
      <c r="V896" s="116"/>
      <c r="W896" s="116"/>
      <c r="X896" s="116"/>
      <c r="Y896" s="116"/>
      <c r="Z896" s="116"/>
    </row>
    <row r="897" spans="1:26" ht="12" customHeight="1" x14ac:dyDescent="0.2">
      <c r="A897" s="116"/>
      <c r="B897" s="116"/>
      <c r="C897" s="116"/>
      <c r="D897" s="116"/>
      <c r="E897" s="116"/>
      <c r="F897" s="116"/>
      <c r="G897" s="116"/>
      <c r="H897" s="116"/>
      <c r="I897" s="116"/>
      <c r="J897" s="116"/>
      <c r="K897" s="116"/>
      <c r="L897" s="116"/>
      <c r="M897" s="116"/>
      <c r="N897" s="116"/>
      <c r="O897" s="116"/>
      <c r="P897" s="116"/>
      <c r="Q897" s="116"/>
      <c r="R897" s="116"/>
      <c r="S897" s="116"/>
      <c r="T897" s="116"/>
      <c r="U897" s="116"/>
      <c r="V897" s="116"/>
      <c r="W897" s="116"/>
      <c r="X897" s="116"/>
      <c r="Y897" s="116"/>
      <c r="Z897" s="116"/>
    </row>
    <row r="898" spans="1:26" ht="12" customHeight="1" x14ac:dyDescent="0.2">
      <c r="A898" s="116"/>
      <c r="B898" s="116"/>
      <c r="C898" s="116"/>
      <c r="D898" s="116"/>
      <c r="E898" s="116"/>
      <c r="F898" s="116"/>
      <c r="G898" s="116"/>
      <c r="H898" s="116"/>
      <c r="I898" s="116"/>
      <c r="J898" s="116"/>
      <c r="K898" s="116"/>
      <c r="L898" s="116"/>
      <c r="M898" s="116"/>
      <c r="N898" s="116"/>
      <c r="O898" s="116"/>
      <c r="P898" s="116"/>
      <c r="Q898" s="116"/>
      <c r="R898" s="116"/>
      <c r="S898" s="116"/>
      <c r="T898" s="116"/>
      <c r="U898" s="116"/>
      <c r="V898" s="116"/>
      <c r="W898" s="116"/>
      <c r="X898" s="116"/>
      <c r="Y898" s="116"/>
      <c r="Z898" s="116"/>
    </row>
    <row r="899" spans="1:26" ht="12" customHeight="1" x14ac:dyDescent="0.2">
      <c r="A899" s="116"/>
      <c r="B899" s="116"/>
      <c r="C899" s="116"/>
      <c r="D899" s="116"/>
      <c r="E899" s="116"/>
      <c r="F899" s="116"/>
      <c r="G899" s="116"/>
      <c r="H899" s="116"/>
      <c r="I899" s="116"/>
      <c r="J899" s="116"/>
      <c r="K899" s="116"/>
      <c r="L899" s="116"/>
      <c r="M899" s="116"/>
      <c r="N899" s="116"/>
      <c r="O899" s="116"/>
      <c r="P899" s="116"/>
      <c r="Q899" s="116"/>
      <c r="R899" s="116"/>
      <c r="S899" s="116"/>
      <c r="T899" s="116"/>
      <c r="U899" s="116"/>
      <c r="V899" s="116"/>
      <c r="W899" s="116"/>
      <c r="X899" s="116"/>
      <c r="Y899" s="116"/>
      <c r="Z899" s="116"/>
    </row>
    <row r="900" spans="1:26" ht="12" customHeight="1" x14ac:dyDescent="0.2">
      <c r="A900" s="116"/>
      <c r="B900" s="116"/>
      <c r="C900" s="116"/>
      <c r="D900" s="116"/>
      <c r="E900" s="116"/>
      <c r="F900" s="116"/>
      <c r="G900" s="116"/>
      <c r="H900" s="116"/>
      <c r="I900" s="116"/>
      <c r="J900" s="116"/>
      <c r="K900" s="116"/>
      <c r="L900" s="116"/>
      <c r="M900" s="116"/>
      <c r="N900" s="116"/>
      <c r="O900" s="116"/>
      <c r="P900" s="116"/>
      <c r="Q900" s="116"/>
      <c r="R900" s="116"/>
      <c r="S900" s="116"/>
      <c r="T900" s="116"/>
      <c r="U900" s="116"/>
      <c r="V900" s="116"/>
      <c r="W900" s="116"/>
      <c r="X900" s="116"/>
      <c r="Y900" s="116"/>
      <c r="Z900" s="116"/>
    </row>
    <row r="901" spans="1:26" ht="12" customHeight="1" x14ac:dyDescent="0.2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  <c r="K901" s="116"/>
      <c r="L901" s="116"/>
      <c r="M901" s="116"/>
      <c r="N901" s="116"/>
      <c r="O901" s="116"/>
      <c r="P901" s="116"/>
      <c r="Q901" s="116"/>
      <c r="R901" s="116"/>
      <c r="S901" s="116"/>
      <c r="T901" s="116"/>
      <c r="U901" s="116"/>
      <c r="V901" s="116"/>
      <c r="W901" s="116"/>
      <c r="X901" s="116"/>
      <c r="Y901" s="116"/>
      <c r="Z901" s="116"/>
    </row>
    <row r="902" spans="1:26" ht="12" customHeight="1" x14ac:dyDescent="0.2">
      <c r="A902" s="116"/>
      <c r="B902" s="116"/>
      <c r="C902" s="116"/>
      <c r="D902" s="116"/>
      <c r="E902" s="116"/>
      <c r="F902" s="116"/>
      <c r="G902" s="116"/>
      <c r="H902" s="116"/>
      <c r="I902" s="116"/>
      <c r="J902" s="116"/>
      <c r="K902" s="116"/>
      <c r="L902" s="116"/>
      <c r="M902" s="116"/>
      <c r="N902" s="116"/>
      <c r="O902" s="116"/>
      <c r="P902" s="116"/>
      <c r="Q902" s="116"/>
      <c r="R902" s="116"/>
      <c r="S902" s="116"/>
      <c r="T902" s="116"/>
      <c r="U902" s="116"/>
      <c r="V902" s="116"/>
      <c r="W902" s="116"/>
      <c r="X902" s="116"/>
      <c r="Y902" s="116"/>
      <c r="Z902" s="116"/>
    </row>
    <row r="903" spans="1:26" ht="12" customHeight="1" x14ac:dyDescent="0.2">
      <c r="A903" s="116"/>
      <c r="B903" s="116"/>
      <c r="C903" s="116"/>
      <c r="D903" s="116"/>
      <c r="E903" s="116"/>
      <c r="F903" s="116"/>
      <c r="G903" s="116"/>
      <c r="H903" s="116"/>
      <c r="I903" s="116"/>
      <c r="J903" s="116"/>
      <c r="K903" s="116"/>
      <c r="L903" s="116"/>
      <c r="M903" s="116"/>
      <c r="N903" s="116"/>
      <c r="O903" s="116"/>
      <c r="P903" s="116"/>
      <c r="Q903" s="116"/>
      <c r="R903" s="116"/>
      <c r="S903" s="116"/>
      <c r="T903" s="116"/>
      <c r="U903" s="116"/>
      <c r="V903" s="116"/>
      <c r="W903" s="116"/>
      <c r="X903" s="116"/>
      <c r="Y903" s="116"/>
      <c r="Z903" s="116"/>
    </row>
    <row r="904" spans="1:26" ht="12" customHeight="1" x14ac:dyDescent="0.2">
      <c r="A904" s="116"/>
      <c r="B904" s="116"/>
      <c r="C904" s="116"/>
      <c r="D904" s="116"/>
      <c r="E904" s="116"/>
      <c r="F904" s="116"/>
      <c r="G904" s="116"/>
      <c r="H904" s="116"/>
      <c r="I904" s="116"/>
      <c r="J904" s="116"/>
      <c r="K904" s="116"/>
      <c r="L904" s="116"/>
      <c r="M904" s="116"/>
      <c r="N904" s="116"/>
      <c r="O904" s="116"/>
      <c r="P904" s="116"/>
      <c r="Q904" s="116"/>
      <c r="R904" s="116"/>
      <c r="S904" s="116"/>
      <c r="T904" s="116"/>
      <c r="U904" s="116"/>
      <c r="V904" s="116"/>
      <c r="W904" s="116"/>
      <c r="X904" s="116"/>
      <c r="Y904" s="116"/>
      <c r="Z904" s="116"/>
    </row>
    <row r="905" spans="1:26" ht="12" customHeight="1" x14ac:dyDescent="0.2">
      <c r="A905" s="116"/>
      <c r="B905" s="116"/>
      <c r="C905" s="116"/>
      <c r="D905" s="116"/>
      <c r="E905" s="116"/>
      <c r="F905" s="116"/>
      <c r="G905" s="116"/>
      <c r="H905" s="116"/>
      <c r="I905" s="116"/>
      <c r="J905" s="116"/>
      <c r="K905" s="116"/>
      <c r="L905" s="116"/>
      <c r="M905" s="116"/>
      <c r="N905" s="116"/>
      <c r="O905" s="116"/>
      <c r="P905" s="116"/>
      <c r="Q905" s="116"/>
      <c r="R905" s="116"/>
      <c r="S905" s="116"/>
      <c r="T905" s="116"/>
      <c r="U905" s="116"/>
      <c r="V905" s="116"/>
      <c r="W905" s="116"/>
      <c r="X905" s="116"/>
      <c r="Y905" s="116"/>
      <c r="Z905" s="116"/>
    </row>
    <row r="906" spans="1:26" ht="12" customHeight="1" x14ac:dyDescent="0.2">
      <c r="A906" s="116"/>
      <c r="B906" s="116"/>
      <c r="C906" s="116"/>
      <c r="D906" s="116"/>
      <c r="E906" s="116"/>
      <c r="F906" s="116"/>
      <c r="G906" s="116"/>
      <c r="H906" s="116"/>
      <c r="I906" s="116"/>
      <c r="J906" s="116"/>
      <c r="K906" s="116"/>
      <c r="L906" s="116"/>
      <c r="M906" s="116"/>
      <c r="N906" s="116"/>
      <c r="O906" s="116"/>
      <c r="P906" s="116"/>
      <c r="Q906" s="116"/>
      <c r="R906" s="116"/>
      <c r="S906" s="116"/>
      <c r="T906" s="116"/>
      <c r="U906" s="116"/>
      <c r="V906" s="116"/>
      <c r="W906" s="116"/>
      <c r="X906" s="116"/>
      <c r="Y906" s="116"/>
      <c r="Z906" s="116"/>
    </row>
    <row r="907" spans="1:26" ht="12" customHeight="1" x14ac:dyDescent="0.2">
      <c r="A907" s="116"/>
      <c r="B907" s="116"/>
      <c r="C907" s="116"/>
      <c r="D907" s="116"/>
      <c r="E907" s="116"/>
      <c r="F907" s="116"/>
      <c r="G907" s="116"/>
      <c r="H907" s="116"/>
      <c r="I907" s="116"/>
      <c r="J907" s="116"/>
      <c r="K907" s="116"/>
      <c r="L907" s="116"/>
      <c r="M907" s="116"/>
      <c r="N907" s="116"/>
      <c r="O907" s="116"/>
      <c r="P907" s="116"/>
      <c r="Q907" s="116"/>
      <c r="R907" s="116"/>
      <c r="S907" s="116"/>
      <c r="T907" s="116"/>
      <c r="U907" s="116"/>
      <c r="V907" s="116"/>
      <c r="W907" s="116"/>
      <c r="X907" s="116"/>
      <c r="Y907" s="116"/>
      <c r="Z907" s="116"/>
    </row>
    <row r="908" spans="1:26" ht="12" customHeight="1" x14ac:dyDescent="0.2">
      <c r="A908" s="116"/>
      <c r="B908" s="116"/>
      <c r="C908" s="116"/>
      <c r="D908" s="116"/>
      <c r="E908" s="116"/>
      <c r="F908" s="116"/>
      <c r="G908" s="116"/>
      <c r="H908" s="116"/>
      <c r="I908" s="116"/>
      <c r="J908" s="116"/>
      <c r="K908" s="116"/>
      <c r="L908" s="116"/>
      <c r="M908" s="116"/>
      <c r="N908" s="116"/>
      <c r="O908" s="116"/>
      <c r="P908" s="116"/>
      <c r="Q908" s="116"/>
      <c r="R908" s="116"/>
      <c r="S908" s="116"/>
      <c r="T908" s="116"/>
      <c r="U908" s="116"/>
      <c r="V908" s="116"/>
      <c r="W908" s="116"/>
      <c r="X908" s="116"/>
      <c r="Y908" s="116"/>
      <c r="Z908" s="116"/>
    </row>
    <row r="909" spans="1:26" ht="12" customHeight="1" x14ac:dyDescent="0.2">
      <c r="A909" s="116"/>
      <c r="B909" s="116"/>
      <c r="C909" s="116"/>
      <c r="D909" s="116"/>
      <c r="E909" s="116"/>
      <c r="F909" s="116"/>
      <c r="G909" s="116"/>
      <c r="H909" s="116"/>
      <c r="I909" s="116"/>
      <c r="J909" s="116"/>
      <c r="K909" s="116"/>
      <c r="L909" s="116"/>
      <c r="M909" s="116"/>
      <c r="N909" s="116"/>
      <c r="O909" s="116"/>
      <c r="P909" s="116"/>
      <c r="Q909" s="116"/>
      <c r="R909" s="116"/>
      <c r="S909" s="116"/>
      <c r="T909" s="116"/>
      <c r="U909" s="116"/>
      <c r="V909" s="116"/>
      <c r="W909" s="116"/>
      <c r="X909" s="116"/>
      <c r="Y909" s="116"/>
      <c r="Z909" s="116"/>
    </row>
    <row r="910" spans="1:26" ht="12" customHeight="1" x14ac:dyDescent="0.2">
      <c r="A910" s="116"/>
      <c r="B910" s="116"/>
      <c r="C910" s="116"/>
      <c r="D910" s="116"/>
      <c r="E910" s="116"/>
      <c r="F910" s="116"/>
      <c r="G910" s="116"/>
      <c r="H910" s="116"/>
      <c r="I910" s="116"/>
      <c r="J910" s="116"/>
      <c r="K910" s="116"/>
      <c r="L910" s="116"/>
      <c r="M910" s="116"/>
      <c r="N910" s="116"/>
      <c r="O910" s="116"/>
      <c r="P910" s="116"/>
      <c r="Q910" s="116"/>
      <c r="R910" s="116"/>
      <c r="S910" s="116"/>
      <c r="T910" s="116"/>
      <c r="U910" s="116"/>
      <c r="V910" s="116"/>
      <c r="W910" s="116"/>
      <c r="X910" s="116"/>
      <c r="Y910" s="116"/>
      <c r="Z910" s="116"/>
    </row>
    <row r="911" spans="1:26" ht="12" customHeight="1" x14ac:dyDescent="0.2">
      <c r="A911" s="116"/>
      <c r="B911" s="116"/>
      <c r="C911" s="116"/>
      <c r="D911" s="116"/>
      <c r="E911" s="116"/>
      <c r="F911" s="116"/>
      <c r="G911" s="116"/>
      <c r="H911" s="116"/>
      <c r="I911" s="116"/>
      <c r="J911" s="116"/>
      <c r="K911" s="116"/>
      <c r="L911" s="116"/>
      <c r="M911" s="116"/>
      <c r="N911" s="116"/>
      <c r="O911" s="116"/>
      <c r="P911" s="116"/>
      <c r="Q911" s="116"/>
      <c r="R911" s="116"/>
      <c r="S911" s="116"/>
      <c r="T911" s="116"/>
      <c r="U911" s="116"/>
      <c r="V911" s="116"/>
      <c r="W911" s="116"/>
      <c r="X911" s="116"/>
      <c r="Y911" s="116"/>
      <c r="Z911" s="116"/>
    </row>
    <row r="912" spans="1:26" ht="12" customHeight="1" x14ac:dyDescent="0.2">
      <c r="A912" s="116"/>
      <c r="B912" s="116"/>
      <c r="C912" s="116"/>
      <c r="D912" s="116"/>
      <c r="E912" s="116"/>
      <c r="F912" s="116"/>
      <c r="G912" s="116"/>
      <c r="H912" s="116"/>
      <c r="I912" s="116"/>
      <c r="J912" s="116"/>
      <c r="K912" s="116"/>
      <c r="L912" s="116"/>
      <c r="M912" s="116"/>
      <c r="N912" s="116"/>
      <c r="O912" s="116"/>
      <c r="P912" s="116"/>
      <c r="Q912" s="116"/>
      <c r="R912" s="116"/>
      <c r="S912" s="116"/>
      <c r="T912" s="116"/>
      <c r="U912" s="116"/>
      <c r="V912" s="116"/>
      <c r="W912" s="116"/>
      <c r="X912" s="116"/>
      <c r="Y912" s="116"/>
      <c r="Z912" s="116"/>
    </row>
    <row r="913" spans="1:26" ht="12" customHeight="1" x14ac:dyDescent="0.2">
      <c r="A913" s="116"/>
      <c r="B913" s="116"/>
      <c r="C913" s="116"/>
      <c r="D913" s="116"/>
      <c r="E913" s="116"/>
      <c r="F913" s="116"/>
      <c r="G913" s="116"/>
      <c r="H913" s="116"/>
      <c r="I913" s="116"/>
      <c r="J913" s="116"/>
      <c r="K913" s="116"/>
      <c r="L913" s="116"/>
      <c r="M913" s="116"/>
      <c r="N913" s="116"/>
      <c r="O913" s="116"/>
      <c r="P913" s="116"/>
      <c r="Q913" s="116"/>
      <c r="R913" s="116"/>
      <c r="S913" s="116"/>
      <c r="T913" s="116"/>
      <c r="U913" s="116"/>
      <c r="V913" s="116"/>
      <c r="W913" s="116"/>
      <c r="X913" s="116"/>
      <c r="Y913" s="116"/>
      <c r="Z913" s="116"/>
    </row>
    <row r="914" spans="1:26" ht="12" customHeight="1" x14ac:dyDescent="0.2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  <c r="K914" s="116"/>
      <c r="L914" s="116"/>
      <c r="M914" s="116"/>
      <c r="N914" s="116"/>
      <c r="O914" s="116"/>
      <c r="P914" s="116"/>
      <c r="Q914" s="116"/>
      <c r="R914" s="116"/>
      <c r="S914" s="116"/>
      <c r="T914" s="116"/>
      <c r="U914" s="116"/>
      <c r="V914" s="116"/>
      <c r="W914" s="116"/>
      <c r="X914" s="116"/>
      <c r="Y914" s="116"/>
      <c r="Z914" s="116"/>
    </row>
    <row r="915" spans="1:26" ht="12" customHeight="1" x14ac:dyDescent="0.2">
      <c r="A915" s="116"/>
      <c r="B915" s="116"/>
      <c r="C915" s="116"/>
      <c r="D915" s="116"/>
      <c r="E915" s="116"/>
      <c r="F915" s="116"/>
      <c r="G915" s="116"/>
      <c r="H915" s="116"/>
      <c r="I915" s="116"/>
      <c r="J915" s="116"/>
      <c r="K915" s="116"/>
      <c r="L915" s="116"/>
      <c r="M915" s="116"/>
      <c r="N915" s="116"/>
      <c r="O915" s="116"/>
      <c r="P915" s="116"/>
      <c r="Q915" s="116"/>
      <c r="R915" s="116"/>
      <c r="S915" s="116"/>
      <c r="T915" s="116"/>
      <c r="U915" s="116"/>
      <c r="V915" s="116"/>
      <c r="W915" s="116"/>
      <c r="X915" s="116"/>
      <c r="Y915" s="116"/>
      <c r="Z915" s="116"/>
    </row>
    <row r="916" spans="1:26" ht="12" customHeight="1" x14ac:dyDescent="0.2">
      <c r="A916" s="116"/>
      <c r="B916" s="116"/>
      <c r="C916" s="116"/>
      <c r="D916" s="116"/>
      <c r="E916" s="116"/>
      <c r="F916" s="116"/>
      <c r="G916" s="116"/>
      <c r="H916" s="116"/>
      <c r="I916" s="116"/>
      <c r="J916" s="116"/>
      <c r="K916" s="116"/>
      <c r="L916" s="116"/>
      <c r="M916" s="116"/>
      <c r="N916" s="116"/>
      <c r="O916" s="116"/>
      <c r="P916" s="116"/>
      <c r="Q916" s="116"/>
      <c r="R916" s="116"/>
      <c r="S916" s="116"/>
      <c r="T916" s="116"/>
      <c r="U916" s="116"/>
      <c r="V916" s="116"/>
      <c r="W916" s="116"/>
      <c r="X916" s="116"/>
      <c r="Y916" s="116"/>
      <c r="Z916" s="116"/>
    </row>
    <row r="917" spans="1:26" ht="12" customHeight="1" x14ac:dyDescent="0.2">
      <c r="A917" s="116"/>
      <c r="B917" s="116"/>
      <c r="C917" s="116"/>
      <c r="D917" s="116"/>
      <c r="E917" s="116"/>
      <c r="F917" s="116"/>
      <c r="G917" s="116"/>
      <c r="H917" s="116"/>
      <c r="I917" s="116"/>
      <c r="J917" s="116"/>
      <c r="K917" s="116"/>
      <c r="L917" s="116"/>
      <c r="M917" s="116"/>
      <c r="N917" s="116"/>
      <c r="O917" s="116"/>
      <c r="P917" s="116"/>
      <c r="Q917" s="116"/>
      <c r="R917" s="116"/>
      <c r="S917" s="116"/>
      <c r="T917" s="116"/>
      <c r="U917" s="116"/>
      <c r="V917" s="116"/>
      <c r="W917" s="116"/>
      <c r="X917" s="116"/>
      <c r="Y917" s="116"/>
      <c r="Z917" s="116"/>
    </row>
    <row r="918" spans="1:26" ht="12" customHeight="1" x14ac:dyDescent="0.2">
      <c r="A918" s="116"/>
      <c r="B918" s="116"/>
      <c r="C918" s="116"/>
      <c r="D918" s="116"/>
      <c r="E918" s="116"/>
      <c r="F918" s="116"/>
      <c r="G918" s="116"/>
      <c r="H918" s="116"/>
      <c r="I918" s="116"/>
      <c r="J918" s="116"/>
      <c r="K918" s="116"/>
      <c r="L918" s="116"/>
      <c r="M918" s="116"/>
      <c r="N918" s="116"/>
      <c r="O918" s="116"/>
      <c r="P918" s="116"/>
      <c r="Q918" s="116"/>
      <c r="R918" s="116"/>
      <c r="S918" s="116"/>
      <c r="T918" s="116"/>
      <c r="U918" s="116"/>
      <c r="V918" s="116"/>
      <c r="W918" s="116"/>
      <c r="X918" s="116"/>
      <c r="Y918" s="116"/>
      <c r="Z918" s="116"/>
    </row>
    <row r="919" spans="1:26" ht="12" customHeight="1" x14ac:dyDescent="0.2">
      <c r="A919" s="116"/>
      <c r="B919" s="116"/>
      <c r="C919" s="116"/>
      <c r="D919" s="116"/>
      <c r="E919" s="116"/>
      <c r="F919" s="116"/>
      <c r="G919" s="116"/>
      <c r="H919" s="116"/>
      <c r="I919" s="116"/>
      <c r="J919" s="116"/>
      <c r="K919" s="116"/>
      <c r="L919" s="116"/>
      <c r="M919" s="116"/>
      <c r="N919" s="116"/>
      <c r="O919" s="116"/>
      <c r="P919" s="116"/>
      <c r="Q919" s="116"/>
      <c r="R919" s="116"/>
      <c r="S919" s="116"/>
      <c r="T919" s="116"/>
      <c r="U919" s="116"/>
      <c r="V919" s="116"/>
      <c r="W919" s="116"/>
      <c r="X919" s="116"/>
      <c r="Y919" s="116"/>
      <c r="Z919" s="116"/>
    </row>
    <row r="920" spans="1:26" ht="12" customHeight="1" x14ac:dyDescent="0.2">
      <c r="A920" s="116"/>
      <c r="B920" s="116"/>
      <c r="C920" s="116"/>
      <c r="D920" s="116"/>
      <c r="E920" s="116"/>
      <c r="F920" s="116"/>
      <c r="G920" s="116"/>
      <c r="H920" s="116"/>
      <c r="I920" s="116"/>
      <c r="J920" s="116"/>
      <c r="K920" s="116"/>
      <c r="L920" s="116"/>
      <c r="M920" s="116"/>
      <c r="N920" s="116"/>
      <c r="O920" s="116"/>
      <c r="P920" s="116"/>
      <c r="Q920" s="116"/>
      <c r="R920" s="116"/>
      <c r="S920" s="116"/>
      <c r="T920" s="116"/>
      <c r="U920" s="116"/>
      <c r="V920" s="116"/>
      <c r="W920" s="116"/>
      <c r="X920" s="116"/>
      <c r="Y920" s="116"/>
      <c r="Z920" s="116"/>
    </row>
    <row r="921" spans="1:26" ht="12" customHeight="1" x14ac:dyDescent="0.2">
      <c r="A921" s="116"/>
      <c r="B921" s="116"/>
      <c r="C921" s="116"/>
      <c r="D921" s="116"/>
      <c r="E921" s="116"/>
      <c r="F921" s="116"/>
      <c r="G921" s="116"/>
      <c r="H921" s="116"/>
      <c r="I921" s="116"/>
      <c r="J921" s="116"/>
      <c r="K921" s="116"/>
      <c r="L921" s="116"/>
      <c r="M921" s="116"/>
      <c r="N921" s="116"/>
      <c r="O921" s="116"/>
      <c r="P921" s="116"/>
      <c r="Q921" s="116"/>
      <c r="R921" s="116"/>
      <c r="S921" s="116"/>
      <c r="T921" s="116"/>
      <c r="U921" s="116"/>
      <c r="V921" s="116"/>
      <c r="W921" s="116"/>
      <c r="X921" s="116"/>
      <c r="Y921" s="116"/>
      <c r="Z921" s="116"/>
    </row>
    <row r="922" spans="1:26" ht="12" customHeight="1" x14ac:dyDescent="0.2">
      <c r="A922" s="116"/>
      <c r="B922" s="116"/>
      <c r="C922" s="116"/>
      <c r="D922" s="116"/>
      <c r="E922" s="116"/>
      <c r="F922" s="116"/>
      <c r="G922" s="116"/>
      <c r="H922" s="116"/>
      <c r="I922" s="116"/>
      <c r="J922" s="116"/>
      <c r="K922" s="116"/>
      <c r="L922" s="116"/>
      <c r="M922" s="116"/>
      <c r="N922" s="116"/>
      <c r="O922" s="116"/>
      <c r="P922" s="116"/>
      <c r="Q922" s="116"/>
      <c r="R922" s="116"/>
      <c r="S922" s="116"/>
      <c r="T922" s="116"/>
      <c r="U922" s="116"/>
      <c r="V922" s="116"/>
      <c r="W922" s="116"/>
      <c r="X922" s="116"/>
      <c r="Y922" s="116"/>
      <c r="Z922" s="116"/>
    </row>
    <row r="923" spans="1:26" ht="12" customHeight="1" x14ac:dyDescent="0.2">
      <c r="A923" s="116"/>
      <c r="B923" s="116"/>
      <c r="C923" s="116"/>
      <c r="D923" s="116"/>
      <c r="E923" s="116"/>
      <c r="F923" s="116"/>
      <c r="G923" s="116"/>
      <c r="H923" s="116"/>
      <c r="I923" s="116"/>
      <c r="J923" s="116"/>
      <c r="K923" s="116"/>
      <c r="L923" s="116"/>
      <c r="M923" s="116"/>
      <c r="N923" s="116"/>
      <c r="O923" s="116"/>
      <c r="P923" s="116"/>
      <c r="Q923" s="116"/>
      <c r="R923" s="116"/>
      <c r="S923" s="116"/>
      <c r="T923" s="116"/>
      <c r="U923" s="116"/>
      <c r="V923" s="116"/>
      <c r="W923" s="116"/>
      <c r="X923" s="116"/>
      <c r="Y923" s="116"/>
      <c r="Z923" s="116"/>
    </row>
    <row r="924" spans="1:26" ht="12" customHeight="1" x14ac:dyDescent="0.2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  <c r="K924" s="116"/>
      <c r="L924" s="116"/>
      <c r="M924" s="116"/>
      <c r="N924" s="116"/>
      <c r="O924" s="116"/>
      <c r="P924" s="116"/>
      <c r="Q924" s="116"/>
      <c r="R924" s="116"/>
      <c r="S924" s="116"/>
      <c r="T924" s="116"/>
      <c r="U924" s="116"/>
      <c r="V924" s="116"/>
      <c r="W924" s="116"/>
      <c r="X924" s="116"/>
      <c r="Y924" s="116"/>
      <c r="Z924" s="116"/>
    </row>
    <row r="925" spans="1:26" ht="12" customHeight="1" x14ac:dyDescent="0.2">
      <c r="A925" s="116"/>
      <c r="B925" s="116"/>
      <c r="C925" s="116"/>
      <c r="D925" s="116"/>
      <c r="E925" s="116"/>
      <c r="F925" s="116"/>
      <c r="G925" s="116"/>
      <c r="H925" s="116"/>
      <c r="I925" s="116"/>
      <c r="J925" s="116"/>
      <c r="K925" s="116"/>
      <c r="L925" s="116"/>
      <c r="M925" s="116"/>
      <c r="N925" s="116"/>
      <c r="O925" s="116"/>
      <c r="P925" s="116"/>
      <c r="Q925" s="116"/>
      <c r="R925" s="116"/>
      <c r="S925" s="116"/>
      <c r="T925" s="116"/>
      <c r="U925" s="116"/>
      <c r="V925" s="116"/>
      <c r="W925" s="116"/>
      <c r="X925" s="116"/>
      <c r="Y925" s="116"/>
      <c r="Z925" s="116"/>
    </row>
    <row r="926" spans="1:26" ht="12" customHeight="1" x14ac:dyDescent="0.2">
      <c r="A926" s="116"/>
      <c r="B926" s="116"/>
      <c r="C926" s="116"/>
      <c r="D926" s="116"/>
      <c r="E926" s="116"/>
      <c r="F926" s="116"/>
      <c r="G926" s="116"/>
      <c r="H926" s="116"/>
      <c r="I926" s="116"/>
      <c r="J926" s="116"/>
      <c r="K926" s="116"/>
      <c r="L926" s="116"/>
      <c r="M926" s="116"/>
      <c r="N926" s="116"/>
      <c r="O926" s="116"/>
      <c r="P926" s="116"/>
      <c r="Q926" s="116"/>
      <c r="R926" s="116"/>
      <c r="S926" s="116"/>
      <c r="T926" s="116"/>
      <c r="U926" s="116"/>
      <c r="V926" s="116"/>
      <c r="W926" s="116"/>
      <c r="X926" s="116"/>
      <c r="Y926" s="116"/>
      <c r="Z926" s="116"/>
    </row>
    <row r="927" spans="1:26" ht="12" customHeight="1" x14ac:dyDescent="0.2">
      <c r="A927" s="116"/>
      <c r="B927" s="116"/>
      <c r="C927" s="116"/>
      <c r="D927" s="116"/>
      <c r="E927" s="116"/>
      <c r="F927" s="116"/>
      <c r="G927" s="116"/>
      <c r="H927" s="116"/>
      <c r="I927" s="116"/>
      <c r="J927" s="116"/>
      <c r="K927" s="116"/>
      <c r="L927" s="116"/>
      <c r="M927" s="116"/>
      <c r="N927" s="116"/>
      <c r="O927" s="116"/>
      <c r="P927" s="116"/>
      <c r="Q927" s="116"/>
      <c r="R927" s="116"/>
      <c r="S927" s="116"/>
      <c r="T927" s="116"/>
      <c r="U927" s="116"/>
      <c r="V927" s="116"/>
      <c r="W927" s="116"/>
      <c r="X927" s="116"/>
      <c r="Y927" s="116"/>
      <c r="Z927" s="116"/>
    </row>
    <row r="928" spans="1:26" ht="12" customHeight="1" x14ac:dyDescent="0.2">
      <c r="A928" s="116"/>
      <c r="B928" s="116"/>
      <c r="C928" s="116"/>
      <c r="D928" s="116"/>
      <c r="E928" s="116"/>
      <c r="F928" s="116"/>
      <c r="G928" s="116"/>
      <c r="H928" s="116"/>
      <c r="I928" s="116"/>
      <c r="J928" s="116"/>
      <c r="K928" s="116"/>
      <c r="L928" s="116"/>
      <c r="M928" s="116"/>
      <c r="N928" s="116"/>
      <c r="O928" s="116"/>
      <c r="P928" s="116"/>
      <c r="Q928" s="116"/>
      <c r="R928" s="116"/>
      <c r="S928" s="116"/>
      <c r="T928" s="116"/>
      <c r="U928" s="116"/>
      <c r="V928" s="116"/>
      <c r="W928" s="116"/>
      <c r="X928" s="116"/>
      <c r="Y928" s="116"/>
      <c r="Z928" s="116"/>
    </row>
    <row r="929" spans="1:26" ht="12" customHeight="1" x14ac:dyDescent="0.2">
      <c r="A929" s="116"/>
      <c r="B929" s="116"/>
      <c r="C929" s="116"/>
      <c r="D929" s="116"/>
      <c r="E929" s="116"/>
      <c r="F929" s="116"/>
      <c r="G929" s="116"/>
      <c r="H929" s="116"/>
      <c r="I929" s="116"/>
      <c r="J929" s="116"/>
      <c r="K929" s="116"/>
      <c r="L929" s="116"/>
      <c r="M929" s="116"/>
      <c r="N929" s="116"/>
      <c r="O929" s="116"/>
      <c r="P929" s="116"/>
      <c r="Q929" s="116"/>
      <c r="R929" s="116"/>
      <c r="S929" s="116"/>
      <c r="T929" s="116"/>
      <c r="U929" s="116"/>
      <c r="V929" s="116"/>
      <c r="W929" s="116"/>
      <c r="X929" s="116"/>
      <c r="Y929" s="116"/>
      <c r="Z929" s="116"/>
    </row>
    <row r="930" spans="1:26" ht="12" customHeight="1" x14ac:dyDescent="0.2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  <c r="K930" s="116"/>
      <c r="L930" s="116"/>
      <c r="M930" s="116"/>
      <c r="N930" s="116"/>
      <c r="O930" s="116"/>
      <c r="P930" s="116"/>
      <c r="Q930" s="116"/>
      <c r="R930" s="116"/>
      <c r="S930" s="116"/>
      <c r="T930" s="116"/>
      <c r="U930" s="116"/>
      <c r="V930" s="116"/>
      <c r="W930" s="116"/>
      <c r="X930" s="116"/>
      <c r="Y930" s="116"/>
      <c r="Z930" s="116"/>
    </row>
    <row r="931" spans="1:26" ht="12" customHeight="1" x14ac:dyDescent="0.2">
      <c r="A931" s="116"/>
      <c r="B931" s="116"/>
      <c r="C931" s="116"/>
      <c r="D931" s="116"/>
      <c r="E931" s="116"/>
      <c r="F931" s="116"/>
      <c r="G931" s="116"/>
      <c r="H931" s="116"/>
      <c r="I931" s="116"/>
      <c r="J931" s="116"/>
      <c r="K931" s="116"/>
      <c r="L931" s="116"/>
      <c r="M931" s="116"/>
      <c r="N931" s="116"/>
      <c r="O931" s="116"/>
      <c r="P931" s="116"/>
      <c r="Q931" s="116"/>
      <c r="R931" s="116"/>
      <c r="S931" s="116"/>
      <c r="T931" s="116"/>
      <c r="U931" s="116"/>
      <c r="V931" s="116"/>
      <c r="W931" s="116"/>
      <c r="X931" s="116"/>
      <c r="Y931" s="116"/>
      <c r="Z931" s="116"/>
    </row>
    <row r="932" spans="1:26" ht="12" customHeight="1" x14ac:dyDescent="0.2">
      <c r="A932" s="116"/>
      <c r="B932" s="116"/>
      <c r="C932" s="116"/>
      <c r="D932" s="116"/>
      <c r="E932" s="116"/>
      <c r="F932" s="116"/>
      <c r="G932" s="116"/>
      <c r="H932" s="116"/>
      <c r="I932" s="116"/>
      <c r="J932" s="116"/>
      <c r="K932" s="116"/>
      <c r="L932" s="116"/>
      <c r="M932" s="116"/>
      <c r="N932" s="116"/>
      <c r="O932" s="116"/>
      <c r="P932" s="116"/>
      <c r="Q932" s="116"/>
      <c r="R932" s="116"/>
      <c r="S932" s="116"/>
      <c r="T932" s="116"/>
      <c r="U932" s="116"/>
      <c r="V932" s="116"/>
      <c r="W932" s="116"/>
      <c r="X932" s="116"/>
      <c r="Y932" s="116"/>
      <c r="Z932" s="116"/>
    </row>
    <row r="933" spans="1:26" ht="12" customHeight="1" x14ac:dyDescent="0.2">
      <c r="A933" s="116"/>
      <c r="B933" s="116"/>
      <c r="C933" s="116"/>
      <c r="D933" s="116"/>
      <c r="E933" s="116"/>
      <c r="F933" s="116"/>
      <c r="G933" s="116"/>
      <c r="H933" s="116"/>
      <c r="I933" s="116"/>
      <c r="J933" s="116"/>
      <c r="K933" s="116"/>
      <c r="L933" s="116"/>
      <c r="M933" s="116"/>
      <c r="N933" s="116"/>
      <c r="O933" s="116"/>
      <c r="P933" s="116"/>
      <c r="Q933" s="116"/>
      <c r="R933" s="116"/>
      <c r="S933" s="116"/>
      <c r="T933" s="116"/>
      <c r="U933" s="116"/>
      <c r="V933" s="116"/>
      <c r="W933" s="116"/>
      <c r="X933" s="116"/>
      <c r="Y933" s="116"/>
      <c r="Z933" s="116"/>
    </row>
    <row r="934" spans="1:26" ht="12" customHeight="1" x14ac:dyDescent="0.2">
      <c r="A934" s="116"/>
      <c r="B934" s="116"/>
      <c r="C934" s="116"/>
      <c r="D934" s="116"/>
      <c r="E934" s="116"/>
      <c r="F934" s="116"/>
      <c r="G934" s="116"/>
      <c r="H934" s="116"/>
      <c r="I934" s="116"/>
      <c r="J934" s="116"/>
      <c r="K934" s="116"/>
      <c r="L934" s="116"/>
      <c r="M934" s="116"/>
      <c r="N934" s="116"/>
      <c r="O934" s="116"/>
      <c r="P934" s="116"/>
      <c r="Q934" s="116"/>
      <c r="R934" s="116"/>
      <c r="S934" s="116"/>
      <c r="T934" s="116"/>
      <c r="U934" s="116"/>
      <c r="V934" s="116"/>
      <c r="W934" s="116"/>
      <c r="X934" s="116"/>
      <c r="Y934" s="116"/>
      <c r="Z934" s="116"/>
    </row>
    <row r="935" spans="1:26" ht="12" customHeight="1" x14ac:dyDescent="0.2">
      <c r="A935" s="116"/>
      <c r="B935" s="116"/>
      <c r="C935" s="116"/>
      <c r="D935" s="116"/>
      <c r="E935" s="116"/>
      <c r="F935" s="116"/>
      <c r="G935" s="116"/>
      <c r="H935" s="116"/>
      <c r="I935" s="116"/>
      <c r="J935" s="116"/>
      <c r="K935" s="116"/>
      <c r="L935" s="116"/>
      <c r="M935" s="116"/>
      <c r="N935" s="116"/>
      <c r="O935" s="116"/>
      <c r="P935" s="116"/>
      <c r="Q935" s="116"/>
      <c r="R935" s="116"/>
      <c r="S935" s="116"/>
      <c r="T935" s="116"/>
      <c r="U935" s="116"/>
      <c r="V935" s="116"/>
      <c r="W935" s="116"/>
      <c r="X935" s="116"/>
      <c r="Y935" s="116"/>
      <c r="Z935" s="116"/>
    </row>
    <row r="936" spans="1:26" ht="12" customHeight="1" x14ac:dyDescent="0.2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  <c r="K936" s="116"/>
      <c r="L936" s="116"/>
      <c r="M936" s="116"/>
      <c r="N936" s="116"/>
      <c r="O936" s="116"/>
      <c r="P936" s="116"/>
      <c r="Q936" s="116"/>
      <c r="R936" s="116"/>
      <c r="S936" s="116"/>
      <c r="T936" s="116"/>
      <c r="U936" s="116"/>
      <c r="V936" s="116"/>
      <c r="W936" s="116"/>
      <c r="X936" s="116"/>
      <c r="Y936" s="116"/>
      <c r="Z936" s="116"/>
    </row>
    <row r="937" spans="1:26" ht="12" customHeight="1" x14ac:dyDescent="0.2">
      <c r="A937" s="116"/>
      <c r="B937" s="116"/>
      <c r="C937" s="116"/>
      <c r="D937" s="116"/>
      <c r="E937" s="116"/>
      <c r="F937" s="116"/>
      <c r="G937" s="116"/>
      <c r="H937" s="116"/>
      <c r="I937" s="116"/>
      <c r="J937" s="116"/>
      <c r="K937" s="116"/>
      <c r="L937" s="116"/>
      <c r="M937" s="116"/>
      <c r="N937" s="116"/>
      <c r="O937" s="116"/>
      <c r="P937" s="116"/>
      <c r="Q937" s="116"/>
      <c r="R937" s="116"/>
      <c r="S937" s="116"/>
      <c r="T937" s="116"/>
      <c r="U937" s="116"/>
      <c r="V937" s="116"/>
      <c r="W937" s="116"/>
      <c r="X937" s="116"/>
      <c r="Y937" s="116"/>
      <c r="Z937" s="116"/>
    </row>
    <row r="938" spans="1:26" ht="12" customHeight="1" x14ac:dyDescent="0.2">
      <c r="A938" s="116"/>
      <c r="B938" s="116"/>
      <c r="C938" s="116"/>
      <c r="D938" s="116"/>
      <c r="E938" s="116"/>
      <c r="F938" s="116"/>
      <c r="G938" s="116"/>
      <c r="H938" s="116"/>
      <c r="I938" s="116"/>
      <c r="J938" s="116"/>
      <c r="K938" s="116"/>
      <c r="L938" s="116"/>
      <c r="M938" s="116"/>
      <c r="N938" s="116"/>
      <c r="O938" s="116"/>
      <c r="P938" s="116"/>
      <c r="Q938" s="116"/>
      <c r="R938" s="116"/>
      <c r="S938" s="116"/>
      <c r="T938" s="116"/>
      <c r="U938" s="116"/>
      <c r="V938" s="116"/>
      <c r="W938" s="116"/>
      <c r="X938" s="116"/>
      <c r="Y938" s="116"/>
      <c r="Z938" s="116"/>
    </row>
    <row r="939" spans="1:26" ht="12" customHeight="1" x14ac:dyDescent="0.2">
      <c r="A939" s="116"/>
      <c r="B939" s="116"/>
      <c r="C939" s="116"/>
      <c r="D939" s="116"/>
      <c r="E939" s="116"/>
      <c r="F939" s="116"/>
      <c r="G939" s="116"/>
      <c r="H939" s="116"/>
      <c r="I939" s="116"/>
      <c r="J939" s="116"/>
      <c r="K939" s="116"/>
      <c r="L939" s="116"/>
      <c r="M939" s="116"/>
      <c r="N939" s="116"/>
      <c r="O939" s="116"/>
      <c r="P939" s="116"/>
      <c r="Q939" s="116"/>
      <c r="R939" s="116"/>
      <c r="S939" s="116"/>
      <c r="T939" s="116"/>
      <c r="U939" s="116"/>
      <c r="V939" s="116"/>
      <c r="W939" s="116"/>
      <c r="X939" s="116"/>
      <c r="Y939" s="116"/>
      <c r="Z939" s="116"/>
    </row>
    <row r="940" spans="1:26" ht="12" customHeight="1" x14ac:dyDescent="0.2">
      <c r="A940" s="116"/>
      <c r="B940" s="116"/>
      <c r="C940" s="116"/>
      <c r="D940" s="116"/>
      <c r="E940" s="116"/>
      <c r="F940" s="116"/>
      <c r="G940" s="116"/>
      <c r="H940" s="116"/>
      <c r="I940" s="116"/>
      <c r="J940" s="116"/>
      <c r="K940" s="116"/>
      <c r="L940" s="116"/>
      <c r="M940" s="116"/>
      <c r="N940" s="116"/>
      <c r="O940" s="116"/>
      <c r="P940" s="116"/>
      <c r="Q940" s="116"/>
      <c r="R940" s="116"/>
      <c r="S940" s="116"/>
      <c r="T940" s="116"/>
      <c r="U940" s="116"/>
      <c r="V940" s="116"/>
      <c r="W940" s="116"/>
      <c r="X940" s="116"/>
      <c r="Y940" s="116"/>
      <c r="Z940" s="116"/>
    </row>
    <row r="941" spans="1:26" ht="12" customHeight="1" x14ac:dyDescent="0.2">
      <c r="A941" s="116"/>
      <c r="B941" s="116"/>
      <c r="C941" s="116"/>
      <c r="D941" s="116"/>
      <c r="E941" s="116"/>
      <c r="F941" s="116"/>
      <c r="G941" s="116"/>
      <c r="H941" s="116"/>
      <c r="I941" s="116"/>
      <c r="J941" s="116"/>
      <c r="K941" s="116"/>
      <c r="L941" s="116"/>
      <c r="M941" s="116"/>
      <c r="N941" s="116"/>
      <c r="O941" s="116"/>
      <c r="P941" s="116"/>
      <c r="Q941" s="116"/>
      <c r="R941" s="116"/>
      <c r="S941" s="116"/>
      <c r="T941" s="116"/>
      <c r="U941" s="116"/>
      <c r="V941" s="116"/>
      <c r="W941" s="116"/>
      <c r="X941" s="116"/>
      <c r="Y941" s="116"/>
      <c r="Z941" s="116"/>
    </row>
    <row r="942" spans="1:26" ht="12" customHeight="1" x14ac:dyDescent="0.2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  <c r="K942" s="116"/>
      <c r="L942" s="116"/>
      <c r="M942" s="116"/>
      <c r="N942" s="116"/>
      <c r="O942" s="116"/>
      <c r="P942" s="116"/>
      <c r="Q942" s="116"/>
      <c r="R942" s="116"/>
      <c r="S942" s="116"/>
      <c r="T942" s="116"/>
      <c r="U942" s="116"/>
      <c r="V942" s="116"/>
      <c r="W942" s="116"/>
      <c r="X942" s="116"/>
      <c r="Y942" s="116"/>
      <c r="Z942" s="116"/>
    </row>
    <row r="943" spans="1:26" ht="12" customHeight="1" x14ac:dyDescent="0.2">
      <c r="A943" s="116"/>
      <c r="B943" s="116"/>
      <c r="C943" s="116"/>
      <c r="D943" s="116"/>
      <c r="E943" s="116"/>
      <c r="F943" s="116"/>
      <c r="G943" s="116"/>
      <c r="H943" s="116"/>
      <c r="I943" s="116"/>
      <c r="J943" s="116"/>
      <c r="K943" s="116"/>
      <c r="L943" s="116"/>
      <c r="M943" s="116"/>
      <c r="N943" s="116"/>
      <c r="O943" s="116"/>
      <c r="P943" s="116"/>
      <c r="Q943" s="116"/>
      <c r="R943" s="116"/>
      <c r="S943" s="116"/>
      <c r="T943" s="116"/>
      <c r="U943" s="116"/>
      <c r="V943" s="116"/>
      <c r="W943" s="116"/>
      <c r="X943" s="116"/>
      <c r="Y943" s="116"/>
      <c r="Z943" s="116"/>
    </row>
    <row r="944" spans="1:26" ht="12" customHeight="1" x14ac:dyDescent="0.2">
      <c r="A944" s="116"/>
      <c r="B944" s="116"/>
      <c r="C944" s="116"/>
      <c r="D944" s="116"/>
      <c r="E944" s="116"/>
      <c r="F944" s="116"/>
      <c r="G944" s="116"/>
      <c r="H944" s="116"/>
      <c r="I944" s="116"/>
      <c r="J944" s="116"/>
      <c r="K944" s="116"/>
      <c r="L944" s="116"/>
      <c r="M944" s="116"/>
      <c r="N944" s="116"/>
      <c r="O944" s="116"/>
      <c r="P944" s="116"/>
      <c r="Q944" s="116"/>
      <c r="R944" s="116"/>
      <c r="S944" s="116"/>
      <c r="T944" s="116"/>
      <c r="U944" s="116"/>
      <c r="V944" s="116"/>
      <c r="W944" s="116"/>
      <c r="X944" s="116"/>
      <c r="Y944" s="116"/>
      <c r="Z944" s="116"/>
    </row>
    <row r="945" spans="1:26" ht="12" customHeight="1" x14ac:dyDescent="0.2">
      <c r="A945" s="116"/>
      <c r="B945" s="116"/>
      <c r="C945" s="116"/>
      <c r="D945" s="116"/>
      <c r="E945" s="116"/>
      <c r="F945" s="116"/>
      <c r="G945" s="116"/>
      <c r="H945" s="116"/>
      <c r="I945" s="116"/>
      <c r="J945" s="116"/>
      <c r="K945" s="116"/>
      <c r="L945" s="116"/>
      <c r="M945" s="116"/>
      <c r="N945" s="116"/>
      <c r="O945" s="116"/>
      <c r="P945" s="116"/>
      <c r="Q945" s="116"/>
      <c r="R945" s="116"/>
      <c r="S945" s="116"/>
      <c r="T945" s="116"/>
      <c r="U945" s="116"/>
      <c r="V945" s="116"/>
      <c r="W945" s="116"/>
      <c r="X945" s="116"/>
      <c r="Y945" s="116"/>
      <c r="Z945" s="116"/>
    </row>
    <row r="946" spans="1:26" ht="12" customHeight="1" x14ac:dyDescent="0.2">
      <c r="A946" s="116"/>
      <c r="B946" s="116"/>
      <c r="C946" s="116"/>
      <c r="D946" s="116"/>
      <c r="E946" s="116"/>
      <c r="F946" s="116"/>
      <c r="G946" s="116"/>
      <c r="H946" s="116"/>
      <c r="I946" s="116"/>
      <c r="J946" s="116"/>
      <c r="K946" s="116"/>
      <c r="L946" s="116"/>
      <c r="M946" s="116"/>
      <c r="N946" s="116"/>
      <c r="O946" s="116"/>
      <c r="P946" s="116"/>
      <c r="Q946" s="116"/>
      <c r="R946" s="116"/>
      <c r="S946" s="116"/>
      <c r="T946" s="116"/>
      <c r="U946" s="116"/>
      <c r="V946" s="116"/>
      <c r="W946" s="116"/>
      <c r="X946" s="116"/>
      <c r="Y946" s="116"/>
      <c r="Z946" s="116"/>
    </row>
    <row r="947" spans="1:26" ht="12" customHeight="1" x14ac:dyDescent="0.2">
      <c r="A947" s="116"/>
      <c r="B947" s="116"/>
      <c r="C947" s="116"/>
      <c r="D947" s="116"/>
      <c r="E947" s="116"/>
      <c r="F947" s="116"/>
      <c r="G947" s="116"/>
      <c r="H947" s="116"/>
      <c r="I947" s="116"/>
      <c r="J947" s="116"/>
      <c r="K947" s="116"/>
      <c r="L947" s="116"/>
      <c r="M947" s="116"/>
      <c r="N947" s="116"/>
      <c r="O947" s="116"/>
      <c r="P947" s="116"/>
      <c r="Q947" s="116"/>
      <c r="R947" s="116"/>
      <c r="S947" s="116"/>
      <c r="T947" s="116"/>
      <c r="U947" s="116"/>
      <c r="V947" s="116"/>
      <c r="W947" s="116"/>
      <c r="X947" s="116"/>
      <c r="Y947" s="116"/>
      <c r="Z947" s="116"/>
    </row>
    <row r="948" spans="1:26" ht="12" customHeight="1" x14ac:dyDescent="0.2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  <c r="K948" s="116"/>
      <c r="L948" s="116"/>
      <c r="M948" s="116"/>
      <c r="N948" s="116"/>
      <c r="O948" s="116"/>
      <c r="P948" s="116"/>
      <c r="Q948" s="116"/>
      <c r="R948" s="116"/>
      <c r="S948" s="116"/>
      <c r="T948" s="116"/>
      <c r="U948" s="116"/>
      <c r="V948" s="116"/>
      <c r="W948" s="116"/>
      <c r="X948" s="116"/>
      <c r="Y948" s="116"/>
      <c r="Z948" s="116"/>
    </row>
    <row r="949" spans="1:26" ht="12" customHeight="1" x14ac:dyDescent="0.2">
      <c r="A949" s="116"/>
      <c r="B949" s="116"/>
      <c r="C949" s="116"/>
      <c r="D949" s="116"/>
      <c r="E949" s="116"/>
      <c r="F949" s="116"/>
      <c r="G949" s="116"/>
      <c r="H949" s="116"/>
      <c r="I949" s="116"/>
      <c r="J949" s="116"/>
      <c r="K949" s="116"/>
      <c r="L949" s="116"/>
      <c r="M949" s="116"/>
      <c r="N949" s="116"/>
      <c r="O949" s="116"/>
      <c r="P949" s="116"/>
      <c r="Q949" s="116"/>
      <c r="R949" s="116"/>
      <c r="S949" s="116"/>
      <c r="T949" s="116"/>
      <c r="U949" s="116"/>
      <c r="V949" s="116"/>
      <c r="W949" s="116"/>
      <c r="X949" s="116"/>
      <c r="Y949" s="116"/>
      <c r="Z949" s="116"/>
    </row>
    <row r="950" spans="1:26" ht="12" customHeight="1" x14ac:dyDescent="0.2">
      <c r="A950" s="116"/>
      <c r="B950" s="116"/>
      <c r="C950" s="116"/>
      <c r="D950" s="116"/>
      <c r="E950" s="116"/>
      <c r="F950" s="116"/>
      <c r="G950" s="116"/>
      <c r="H950" s="116"/>
      <c r="I950" s="116"/>
      <c r="J950" s="116"/>
      <c r="K950" s="116"/>
      <c r="L950" s="116"/>
      <c r="M950" s="116"/>
      <c r="N950" s="116"/>
      <c r="O950" s="116"/>
      <c r="P950" s="116"/>
      <c r="Q950" s="116"/>
      <c r="R950" s="116"/>
      <c r="S950" s="116"/>
      <c r="T950" s="116"/>
      <c r="U950" s="116"/>
      <c r="V950" s="116"/>
      <c r="W950" s="116"/>
      <c r="X950" s="116"/>
      <c r="Y950" s="116"/>
      <c r="Z950" s="116"/>
    </row>
    <row r="951" spans="1:26" ht="12" customHeight="1" x14ac:dyDescent="0.2">
      <c r="A951" s="116"/>
      <c r="B951" s="116"/>
      <c r="C951" s="116"/>
      <c r="D951" s="116"/>
      <c r="E951" s="116"/>
      <c r="F951" s="116"/>
      <c r="G951" s="116"/>
      <c r="H951" s="116"/>
      <c r="I951" s="116"/>
      <c r="J951" s="116"/>
      <c r="K951" s="116"/>
      <c r="L951" s="116"/>
      <c r="M951" s="116"/>
      <c r="N951" s="116"/>
      <c r="O951" s="116"/>
      <c r="P951" s="116"/>
      <c r="Q951" s="116"/>
      <c r="R951" s="116"/>
      <c r="S951" s="116"/>
      <c r="T951" s="116"/>
      <c r="U951" s="116"/>
      <c r="V951" s="116"/>
      <c r="W951" s="116"/>
      <c r="X951" s="116"/>
      <c r="Y951" s="116"/>
      <c r="Z951" s="116"/>
    </row>
    <row r="952" spans="1:26" ht="12" customHeight="1" x14ac:dyDescent="0.2">
      <c r="A952" s="116"/>
      <c r="B952" s="116"/>
      <c r="C952" s="116"/>
      <c r="D952" s="116"/>
      <c r="E952" s="116"/>
      <c r="F952" s="116"/>
      <c r="G952" s="116"/>
      <c r="H952" s="116"/>
      <c r="I952" s="116"/>
      <c r="J952" s="116"/>
      <c r="K952" s="116"/>
      <c r="L952" s="116"/>
      <c r="M952" s="116"/>
      <c r="N952" s="116"/>
      <c r="O952" s="116"/>
      <c r="P952" s="116"/>
      <c r="Q952" s="116"/>
      <c r="R952" s="116"/>
      <c r="S952" s="116"/>
      <c r="T952" s="116"/>
      <c r="U952" s="116"/>
      <c r="V952" s="116"/>
      <c r="W952" s="116"/>
      <c r="X952" s="116"/>
      <c r="Y952" s="116"/>
      <c r="Z952" s="116"/>
    </row>
    <row r="953" spans="1:26" ht="12" customHeight="1" x14ac:dyDescent="0.2">
      <c r="A953" s="116"/>
      <c r="B953" s="116"/>
      <c r="C953" s="116"/>
      <c r="D953" s="116"/>
      <c r="E953" s="116"/>
      <c r="F953" s="116"/>
      <c r="G953" s="116"/>
      <c r="H953" s="116"/>
      <c r="I953" s="116"/>
      <c r="J953" s="116"/>
      <c r="K953" s="116"/>
      <c r="L953" s="116"/>
      <c r="M953" s="116"/>
      <c r="N953" s="116"/>
      <c r="O953" s="116"/>
      <c r="P953" s="116"/>
      <c r="Q953" s="116"/>
      <c r="R953" s="116"/>
      <c r="S953" s="116"/>
      <c r="T953" s="116"/>
      <c r="U953" s="116"/>
      <c r="V953" s="116"/>
      <c r="W953" s="116"/>
      <c r="X953" s="116"/>
      <c r="Y953" s="116"/>
      <c r="Z953" s="116"/>
    </row>
    <row r="954" spans="1:26" ht="12" customHeight="1" x14ac:dyDescent="0.2">
      <c r="A954" s="116"/>
      <c r="B954" s="116"/>
      <c r="C954" s="116"/>
      <c r="D954" s="116"/>
      <c r="E954" s="116"/>
      <c r="F954" s="116"/>
      <c r="G954" s="116"/>
      <c r="H954" s="116"/>
      <c r="I954" s="116"/>
      <c r="J954" s="116"/>
      <c r="K954" s="116"/>
      <c r="L954" s="116"/>
      <c r="M954" s="116"/>
      <c r="N954" s="116"/>
      <c r="O954" s="116"/>
      <c r="P954" s="116"/>
      <c r="Q954" s="116"/>
      <c r="R954" s="116"/>
      <c r="S954" s="116"/>
      <c r="T954" s="116"/>
      <c r="U954" s="116"/>
      <c r="V954" s="116"/>
      <c r="W954" s="116"/>
      <c r="X954" s="116"/>
      <c r="Y954" s="116"/>
      <c r="Z954" s="116"/>
    </row>
    <row r="955" spans="1:26" ht="12" customHeight="1" x14ac:dyDescent="0.2">
      <c r="A955" s="116"/>
      <c r="B955" s="116"/>
      <c r="C955" s="116"/>
      <c r="D955" s="116"/>
      <c r="E955" s="116"/>
      <c r="F955" s="116"/>
      <c r="G955" s="116"/>
      <c r="H955" s="116"/>
      <c r="I955" s="116"/>
      <c r="J955" s="116"/>
      <c r="K955" s="116"/>
      <c r="L955" s="116"/>
      <c r="M955" s="116"/>
      <c r="N955" s="116"/>
      <c r="O955" s="116"/>
      <c r="P955" s="116"/>
      <c r="Q955" s="116"/>
      <c r="R955" s="116"/>
      <c r="S955" s="116"/>
      <c r="T955" s="116"/>
      <c r="U955" s="116"/>
      <c r="V955" s="116"/>
      <c r="W955" s="116"/>
      <c r="X955" s="116"/>
      <c r="Y955" s="116"/>
      <c r="Z955" s="116"/>
    </row>
    <row r="956" spans="1:26" ht="12" customHeight="1" x14ac:dyDescent="0.2">
      <c r="A956" s="116"/>
      <c r="B956" s="116"/>
      <c r="C956" s="116"/>
      <c r="D956" s="116"/>
      <c r="E956" s="116"/>
      <c r="F956" s="116"/>
      <c r="G956" s="116"/>
      <c r="H956" s="116"/>
      <c r="I956" s="116"/>
      <c r="J956" s="116"/>
      <c r="K956" s="116"/>
      <c r="L956" s="116"/>
      <c r="M956" s="116"/>
      <c r="N956" s="116"/>
      <c r="O956" s="116"/>
      <c r="P956" s="116"/>
      <c r="Q956" s="116"/>
      <c r="R956" s="116"/>
      <c r="S956" s="116"/>
      <c r="T956" s="116"/>
      <c r="U956" s="116"/>
      <c r="V956" s="116"/>
      <c r="W956" s="116"/>
      <c r="X956" s="116"/>
      <c r="Y956" s="116"/>
      <c r="Z956" s="116"/>
    </row>
    <row r="957" spans="1:26" ht="12" customHeight="1" x14ac:dyDescent="0.2">
      <c r="A957" s="116"/>
      <c r="B957" s="116"/>
      <c r="C957" s="116"/>
      <c r="D957" s="116"/>
      <c r="E957" s="116"/>
      <c r="F957" s="116"/>
      <c r="G957" s="116"/>
      <c r="H957" s="116"/>
      <c r="I957" s="116"/>
      <c r="J957" s="116"/>
      <c r="K957" s="116"/>
      <c r="L957" s="116"/>
      <c r="M957" s="116"/>
      <c r="N957" s="116"/>
      <c r="O957" s="116"/>
      <c r="P957" s="116"/>
      <c r="Q957" s="116"/>
      <c r="R957" s="116"/>
      <c r="S957" s="116"/>
      <c r="T957" s="116"/>
      <c r="U957" s="116"/>
      <c r="V957" s="116"/>
      <c r="W957" s="116"/>
      <c r="X957" s="116"/>
      <c r="Y957" s="116"/>
      <c r="Z957" s="116"/>
    </row>
    <row r="958" spans="1:26" ht="12" customHeight="1" x14ac:dyDescent="0.2">
      <c r="A958" s="116"/>
      <c r="B958" s="116"/>
      <c r="C958" s="116"/>
      <c r="D958" s="116"/>
      <c r="E958" s="116"/>
      <c r="F958" s="116"/>
      <c r="G958" s="116"/>
      <c r="H958" s="116"/>
      <c r="I958" s="116"/>
      <c r="J958" s="116"/>
      <c r="K958" s="116"/>
      <c r="L958" s="116"/>
      <c r="M958" s="116"/>
      <c r="N958" s="116"/>
      <c r="O958" s="116"/>
      <c r="P958" s="116"/>
      <c r="Q958" s="116"/>
      <c r="R958" s="116"/>
      <c r="S958" s="116"/>
      <c r="T958" s="116"/>
      <c r="U958" s="116"/>
      <c r="V958" s="116"/>
      <c r="W958" s="116"/>
      <c r="X958" s="116"/>
      <c r="Y958" s="116"/>
      <c r="Z958" s="116"/>
    </row>
    <row r="959" spans="1:26" ht="12" customHeight="1" x14ac:dyDescent="0.2">
      <c r="A959" s="116"/>
      <c r="B959" s="116"/>
      <c r="C959" s="116"/>
      <c r="D959" s="116"/>
      <c r="E959" s="116"/>
      <c r="F959" s="116"/>
      <c r="G959" s="116"/>
      <c r="H959" s="116"/>
      <c r="I959" s="116"/>
      <c r="J959" s="116"/>
      <c r="K959" s="116"/>
      <c r="L959" s="116"/>
      <c r="M959" s="116"/>
      <c r="N959" s="116"/>
      <c r="O959" s="116"/>
      <c r="P959" s="116"/>
      <c r="Q959" s="116"/>
      <c r="R959" s="116"/>
      <c r="S959" s="116"/>
      <c r="T959" s="116"/>
      <c r="U959" s="116"/>
      <c r="V959" s="116"/>
      <c r="W959" s="116"/>
      <c r="X959" s="116"/>
      <c r="Y959" s="116"/>
      <c r="Z959" s="116"/>
    </row>
    <row r="960" spans="1:26" ht="12" customHeight="1" x14ac:dyDescent="0.2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  <c r="K960" s="116"/>
      <c r="L960" s="116"/>
      <c r="M960" s="116"/>
      <c r="N960" s="116"/>
      <c r="O960" s="116"/>
      <c r="P960" s="116"/>
      <c r="Q960" s="116"/>
      <c r="R960" s="116"/>
      <c r="S960" s="116"/>
      <c r="T960" s="116"/>
      <c r="U960" s="116"/>
      <c r="V960" s="116"/>
      <c r="W960" s="116"/>
      <c r="X960" s="116"/>
      <c r="Y960" s="116"/>
      <c r="Z960" s="116"/>
    </row>
    <row r="961" spans="1:26" ht="12" customHeight="1" x14ac:dyDescent="0.2">
      <c r="A961" s="116"/>
      <c r="B961" s="116"/>
      <c r="C961" s="116"/>
      <c r="D961" s="116"/>
      <c r="E961" s="116"/>
      <c r="F961" s="116"/>
      <c r="G961" s="116"/>
      <c r="H961" s="116"/>
      <c r="I961" s="116"/>
      <c r="J961" s="116"/>
      <c r="K961" s="116"/>
      <c r="L961" s="116"/>
      <c r="M961" s="116"/>
      <c r="N961" s="116"/>
      <c r="O961" s="116"/>
      <c r="P961" s="116"/>
      <c r="Q961" s="116"/>
      <c r="R961" s="116"/>
      <c r="S961" s="116"/>
      <c r="T961" s="116"/>
      <c r="U961" s="116"/>
      <c r="V961" s="116"/>
      <c r="W961" s="116"/>
      <c r="X961" s="116"/>
      <c r="Y961" s="116"/>
      <c r="Z961" s="116"/>
    </row>
    <row r="962" spans="1:26" ht="12" customHeight="1" x14ac:dyDescent="0.2">
      <c r="A962" s="116"/>
      <c r="B962" s="116"/>
      <c r="C962" s="116"/>
      <c r="D962" s="116"/>
      <c r="E962" s="116"/>
      <c r="F962" s="116"/>
      <c r="G962" s="116"/>
      <c r="H962" s="116"/>
      <c r="I962" s="116"/>
      <c r="J962" s="116"/>
      <c r="K962" s="116"/>
      <c r="L962" s="116"/>
      <c r="M962" s="116"/>
      <c r="N962" s="116"/>
      <c r="O962" s="116"/>
      <c r="P962" s="116"/>
      <c r="Q962" s="116"/>
      <c r="R962" s="116"/>
      <c r="S962" s="116"/>
      <c r="T962" s="116"/>
      <c r="U962" s="116"/>
      <c r="V962" s="116"/>
      <c r="W962" s="116"/>
      <c r="X962" s="116"/>
      <c r="Y962" s="116"/>
      <c r="Z962" s="116"/>
    </row>
    <row r="963" spans="1:26" ht="12" customHeight="1" x14ac:dyDescent="0.2">
      <c r="A963" s="116"/>
      <c r="B963" s="116"/>
      <c r="C963" s="116"/>
      <c r="D963" s="116"/>
      <c r="E963" s="116"/>
      <c r="F963" s="116"/>
      <c r="G963" s="116"/>
      <c r="H963" s="116"/>
      <c r="I963" s="116"/>
      <c r="J963" s="116"/>
      <c r="K963" s="116"/>
      <c r="L963" s="116"/>
      <c r="M963" s="116"/>
      <c r="N963" s="116"/>
      <c r="O963" s="116"/>
      <c r="P963" s="116"/>
      <c r="Q963" s="116"/>
      <c r="R963" s="116"/>
      <c r="S963" s="116"/>
      <c r="T963" s="116"/>
      <c r="U963" s="116"/>
      <c r="V963" s="116"/>
      <c r="W963" s="116"/>
      <c r="X963" s="116"/>
      <c r="Y963" s="116"/>
      <c r="Z963" s="116"/>
    </row>
    <row r="964" spans="1:26" ht="12" customHeight="1" x14ac:dyDescent="0.2">
      <c r="A964" s="116"/>
      <c r="B964" s="116"/>
      <c r="C964" s="116"/>
      <c r="D964" s="116"/>
      <c r="E964" s="116"/>
      <c r="F964" s="116"/>
      <c r="G964" s="116"/>
      <c r="H964" s="116"/>
      <c r="I964" s="116"/>
      <c r="J964" s="116"/>
      <c r="K964" s="116"/>
      <c r="L964" s="116"/>
      <c r="M964" s="116"/>
      <c r="N964" s="116"/>
      <c r="O964" s="116"/>
      <c r="P964" s="116"/>
      <c r="Q964" s="116"/>
      <c r="R964" s="116"/>
      <c r="S964" s="116"/>
      <c r="T964" s="116"/>
      <c r="U964" s="116"/>
      <c r="V964" s="116"/>
      <c r="W964" s="116"/>
      <c r="X964" s="116"/>
      <c r="Y964" s="116"/>
      <c r="Z964" s="116"/>
    </row>
    <row r="965" spans="1:26" ht="12" customHeight="1" x14ac:dyDescent="0.2">
      <c r="A965" s="116"/>
      <c r="B965" s="116"/>
      <c r="C965" s="116"/>
      <c r="D965" s="116"/>
      <c r="E965" s="116"/>
      <c r="F965" s="116"/>
      <c r="G965" s="116"/>
      <c r="H965" s="116"/>
      <c r="I965" s="116"/>
      <c r="J965" s="116"/>
      <c r="K965" s="116"/>
      <c r="L965" s="116"/>
      <c r="M965" s="116"/>
      <c r="N965" s="116"/>
      <c r="O965" s="116"/>
      <c r="P965" s="116"/>
      <c r="Q965" s="116"/>
      <c r="R965" s="116"/>
      <c r="S965" s="116"/>
      <c r="T965" s="116"/>
      <c r="U965" s="116"/>
      <c r="V965" s="116"/>
      <c r="W965" s="116"/>
      <c r="X965" s="116"/>
      <c r="Y965" s="116"/>
      <c r="Z965" s="116"/>
    </row>
    <row r="966" spans="1:26" ht="12" customHeight="1" x14ac:dyDescent="0.2">
      <c r="A966" s="116"/>
      <c r="B966" s="116"/>
      <c r="C966" s="116"/>
      <c r="D966" s="116"/>
      <c r="E966" s="116"/>
      <c r="F966" s="116"/>
      <c r="G966" s="116"/>
      <c r="H966" s="116"/>
      <c r="I966" s="116"/>
      <c r="J966" s="116"/>
      <c r="K966" s="116"/>
      <c r="L966" s="116"/>
      <c r="M966" s="116"/>
      <c r="N966" s="116"/>
      <c r="O966" s="116"/>
      <c r="P966" s="116"/>
      <c r="Q966" s="116"/>
      <c r="R966" s="116"/>
      <c r="S966" s="116"/>
      <c r="T966" s="116"/>
      <c r="U966" s="116"/>
      <c r="V966" s="116"/>
      <c r="W966" s="116"/>
      <c r="X966" s="116"/>
      <c r="Y966" s="116"/>
      <c r="Z966" s="116"/>
    </row>
    <row r="967" spans="1:26" ht="12" customHeight="1" x14ac:dyDescent="0.2">
      <c r="A967" s="116"/>
      <c r="B967" s="116"/>
      <c r="C967" s="116"/>
      <c r="D967" s="116"/>
      <c r="E967" s="116"/>
      <c r="F967" s="116"/>
      <c r="G967" s="116"/>
      <c r="H967" s="116"/>
      <c r="I967" s="116"/>
      <c r="J967" s="116"/>
      <c r="K967" s="116"/>
      <c r="L967" s="116"/>
      <c r="M967" s="116"/>
      <c r="N967" s="116"/>
      <c r="O967" s="116"/>
      <c r="P967" s="116"/>
      <c r="Q967" s="116"/>
      <c r="R967" s="116"/>
      <c r="S967" s="116"/>
      <c r="T967" s="116"/>
      <c r="U967" s="116"/>
      <c r="V967" s="116"/>
      <c r="W967" s="116"/>
      <c r="X967" s="116"/>
      <c r="Y967" s="116"/>
      <c r="Z967" s="116"/>
    </row>
    <row r="968" spans="1:26" ht="12" customHeight="1" x14ac:dyDescent="0.2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  <c r="K968" s="116"/>
      <c r="L968" s="116"/>
      <c r="M968" s="116"/>
      <c r="N968" s="116"/>
      <c r="O968" s="116"/>
      <c r="P968" s="116"/>
      <c r="Q968" s="116"/>
      <c r="R968" s="116"/>
      <c r="S968" s="116"/>
      <c r="T968" s="116"/>
      <c r="U968" s="116"/>
      <c r="V968" s="116"/>
      <c r="W968" s="116"/>
      <c r="X968" s="116"/>
      <c r="Y968" s="116"/>
      <c r="Z968" s="116"/>
    </row>
    <row r="969" spans="1:26" ht="12" customHeight="1" x14ac:dyDescent="0.2">
      <c r="A969" s="116"/>
      <c r="B969" s="116"/>
      <c r="C969" s="116"/>
      <c r="D969" s="116"/>
      <c r="E969" s="116"/>
      <c r="F969" s="116"/>
      <c r="G969" s="116"/>
      <c r="H969" s="116"/>
      <c r="I969" s="116"/>
      <c r="J969" s="116"/>
      <c r="K969" s="116"/>
      <c r="L969" s="116"/>
      <c r="M969" s="116"/>
      <c r="N969" s="116"/>
      <c r="O969" s="116"/>
      <c r="P969" s="116"/>
      <c r="Q969" s="116"/>
      <c r="R969" s="116"/>
      <c r="S969" s="116"/>
      <c r="T969" s="116"/>
      <c r="U969" s="116"/>
      <c r="V969" s="116"/>
      <c r="W969" s="116"/>
      <c r="X969" s="116"/>
      <c r="Y969" s="116"/>
      <c r="Z969" s="116"/>
    </row>
    <row r="970" spans="1:26" ht="12" customHeight="1" x14ac:dyDescent="0.2">
      <c r="A970" s="116"/>
      <c r="B970" s="116"/>
      <c r="C970" s="116"/>
      <c r="D970" s="116"/>
      <c r="E970" s="116"/>
      <c r="F970" s="116"/>
      <c r="G970" s="116"/>
      <c r="H970" s="116"/>
      <c r="I970" s="116"/>
      <c r="J970" s="116"/>
      <c r="K970" s="116"/>
      <c r="L970" s="116"/>
      <c r="M970" s="116"/>
      <c r="N970" s="116"/>
      <c r="O970" s="116"/>
      <c r="P970" s="116"/>
      <c r="Q970" s="116"/>
      <c r="R970" s="116"/>
      <c r="S970" s="116"/>
      <c r="T970" s="116"/>
      <c r="U970" s="116"/>
      <c r="V970" s="116"/>
      <c r="W970" s="116"/>
      <c r="X970" s="116"/>
      <c r="Y970" s="116"/>
      <c r="Z970" s="116"/>
    </row>
    <row r="971" spans="1:26" ht="12" customHeight="1" x14ac:dyDescent="0.2">
      <c r="A971" s="116"/>
      <c r="B971" s="116"/>
      <c r="C971" s="116"/>
      <c r="D971" s="116"/>
      <c r="E971" s="116"/>
      <c r="F971" s="116"/>
      <c r="G971" s="116"/>
      <c r="H971" s="116"/>
      <c r="I971" s="116"/>
      <c r="J971" s="116"/>
      <c r="K971" s="116"/>
      <c r="L971" s="116"/>
      <c r="M971" s="116"/>
      <c r="N971" s="116"/>
      <c r="O971" s="116"/>
      <c r="P971" s="116"/>
      <c r="Q971" s="116"/>
      <c r="R971" s="116"/>
      <c r="S971" s="116"/>
      <c r="T971" s="116"/>
      <c r="U971" s="116"/>
      <c r="V971" s="116"/>
      <c r="W971" s="116"/>
      <c r="X971" s="116"/>
      <c r="Y971" s="116"/>
      <c r="Z971" s="116"/>
    </row>
    <row r="972" spans="1:26" ht="12" customHeight="1" x14ac:dyDescent="0.2">
      <c r="A972" s="116"/>
      <c r="B972" s="116"/>
      <c r="C972" s="116"/>
      <c r="D972" s="116"/>
      <c r="E972" s="116"/>
      <c r="F972" s="116"/>
      <c r="G972" s="116"/>
      <c r="H972" s="116"/>
      <c r="I972" s="116"/>
      <c r="J972" s="116"/>
      <c r="K972" s="116"/>
      <c r="L972" s="116"/>
      <c r="M972" s="116"/>
      <c r="N972" s="116"/>
      <c r="O972" s="116"/>
      <c r="P972" s="116"/>
      <c r="Q972" s="116"/>
      <c r="R972" s="116"/>
      <c r="S972" s="116"/>
      <c r="T972" s="116"/>
      <c r="U972" s="116"/>
      <c r="V972" s="116"/>
      <c r="W972" s="116"/>
      <c r="X972" s="116"/>
      <c r="Y972" s="116"/>
      <c r="Z972" s="116"/>
    </row>
    <row r="973" spans="1:26" ht="12" customHeight="1" x14ac:dyDescent="0.2">
      <c r="A973" s="116"/>
      <c r="B973" s="116"/>
      <c r="C973" s="116"/>
      <c r="D973" s="116"/>
      <c r="E973" s="116"/>
      <c r="F973" s="116"/>
      <c r="G973" s="116"/>
      <c r="H973" s="116"/>
      <c r="I973" s="116"/>
      <c r="J973" s="116"/>
      <c r="K973" s="116"/>
      <c r="L973" s="116"/>
      <c r="M973" s="116"/>
      <c r="N973" s="116"/>
      <c r="O973" s="116"/>
      <c r="P973" s="116"/>
      <c r="Q973" s="116"/>
      <c r="R973" s="116"/>
      <c r="S973" s="116"/>
      <c r="T973" s="116"/>
      <c r="U973" s="116"/>
      <c r="V973" s="116"/>
      <c r="W973" s="116"/>
      <c r="X973" s="116"/>
      <c r="Y973" s="116"/>
      <c r="Z973" s="116"/>
    </row>
    <row r="974" spans="1:26" ht="12" customHeight="1" x14ac:dyDescent="0.2">
      <c r="A974" s="116"/>
      <c r="B974" s="116"/>
      <c r="C974" s="116"/>
      <c r="D974" s="116"/>
      <c r="E974" s="116"/>
      <c r="F974" s="116"/>
      <c r="G974" s="116"/>
      <c r="H974" s="116"/>
      <c r="I974" s="116"/>
      <c r="J974" s="116"/>
      <c r="K974" s="116"/>
      <c r="L974" s="116"/>
      <c r="M974" s="116"/>
      <c r="N974" s="116"/>
      <c r="O974" s="116"/>
      <c r="P974" s="116"/>
      <c r="Q974" s="116"/>
      <c r="R974" s="116"/>
      <c r="S974" s="116"/>
      <c r="T974" s="116"/>
      <c r="U974" s="116"/>
      <c r="V974" s="116"/>
      <c r="W974" s="116"/>
      <c r="X974" s="116"/>
      <c r="Y974" s="116"/>
      <c r="Z974" s="116"/>
    </row>
    <row r="975" spans="1:26" ht="12" customHeight="1" x14ac:dyDescent="0.2">
      <c r="A975" s="116"/>
      <c r="B975" s="116"/>
      <c r="C975" s="116"/>
      <c r="D975" s="116"/>
      <c r="E975" s="116"/>
      <c r="F975" s="116"/>
      <c r="G975" s="116"/>
      <c r="H975" s="116"/>
      <c r="I975" s="116"/>
      <c r="J975" s="116"/>
      <c r="K975" s="116"/>
      <c r="L975" s="116"/>
      <c r="M975" s="116"/>
      <c r="N975" s="116"/>
      <c r="O975" s="116"/>
      <c r="P975" s="116"/>
      <c r="Q975" s="116"/>
      <c r="R975" s="116"/>
      <c r="S975" s="116"/>
      <c r="T975" s="116"/>
      <c r="U975" s="116"/>
      <c r="V975" s="116"/>
      <c r="W975" s="116"/>
      <c r="X975" s="116"/>
      <c r="Y975" s="116"/>
      <c r="Z975" s="116"/>
    </row>
    <row r="976" spans="1:26" ht="12" customHeight="1" x14ac:dyDescent="0.2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  <c r="K976" s="116"/>
      <c r="L976" s="116"/>
      <c r="M976" s="116"/>
      <c r="N976" s="116"/>
      <c r="O976" s="116"/>
      <c r="P976" s="116"/>
      <c r="Q976" s="116"/>
      <c r="R976" s="116"/>
      <c r="S976" s="116"/>
      <c r="T976" s="116"/>
      <c r="U976" s="116"/>
      <c r="V976" s="116"/>
      <c r="W976" s="116"/>
      <c r="X976" s="116"/>
      <c r="Y976" s="116"/>
      <c r="Z976" s="116"/>
    </row>
    <row r="977" spans="1:26" ht="12" customHeight="1" x14ac:dyDescent="0.2">
      <c r="A977" s="116"/>
      <c r="B977" s="116"/>
      <c r="C977" s="116"/>
      <c r="D977" s="116"/>
      <c r="E977" s="116"/>
      <c r="F977" s="116"/>
      <c r="G977" s="116"/>
      <c r="H977" s="116"/>
      <c r="I977" s="116"/>
      <c r="J977" s="116"/>
      <c r="K977" s="116"/>
      <c r="L977" s="116"/>
      <c r="M977" s="116"/>
      <c r="N977" s="116"/>
      <c r="O977" s="116"/>
      <c r="P977" s="116"/>
      <c r="Q977" s="116"/>
      <c r="R977" s="116"/>
      <c r="S977" s="116"/>
      <c r="T977" s="116"/>
      <c r="U977" s="116"/>
      <c r="V977" s="116"/>
      <c r="W977" s="116"/>
      <c r="X977" s="116"/>
      <c r="Y977" s="116"/>
      <c r="Z977" s="116"/>
    </row>
    <row r="978" spans="1:26" ht="12" customHeight="1" x14ac:dyDescent="0.2">
      <c r="A978" s="116"/>
      <c r="B978" s="116"/>
      <c r="C978" s="116"/>
      <c r="D978" s="116"/>
      <c r="E978" s="116"/>
      <c r="F978" s="116"/>
      <c r="G978" s="116"/>
      <c r="H978" s="116"/>
      <c r="I978" s="116"/>
      <c r="J978" s="116"/>
      <c r="K978" s="116"/>
      <c r="L978" s="116"/>
      <c r="M978" s="116"/>
      <c r="N978" s="116"/>
      <c r="O978" s="116"/>
      <c r="P978" s="116"/>
      <c r="Q978" s="116"/>
      <c r="R978" s="116"/>
      <c r="S978" s="116"/>
      <c r="T978" s="116"/>
      <c r="U978" s="116"/>
      <c r="V978" s="116"/>
      <c r="W978" s="116"/>
      <c r="X978" s="116"/>
      <c r="Y978" s="116"/>
      <c r="Z978" s="116"/>
    </row>
    <row r="979" spans="1:26" ht="12" customHeight="1" x14ac:dyDescent="0.2">
      <c r="A979" s="116"/>
      <c r="B979" s="116"/>
      <c r="C979" s="116"/>
      <c r="D979" s="116"/>
      <c r="E979" s="116"/>
      <c r="F979" s="116"/>
      <c r="G979" s="116"/>
      <c r="H979" s="116"/>
      <c r="I979" s="116"/>
      <c r="J979" s="116"/>
      <c r="K979" s="116"/>
      <c r="L979" s="116"/>
      <c r="M979" s="116"/>
      <c r="N979" s="116"/>
      <c r="O979" s="116"/>
      <c r="P979" s="116"/>
      <c r="Q979" s="116"/>
      <c r="R979" s="116"/>
      <c r="S979" s="116"/>
      <c r="T979" s="116"/>
      <c r="U979" s="116"/>
      <c r="V979" s="116"/>
      <c r="W979" s="116"/>
      <c r="X979" s="116"/>
      <c r="Y979" s="116"/>
      <c r="Z979" s="116"/>
    </row>
    <row r="980" spans="1:26" ht="12" customHeight="1" x14ac:dyDescent="0.2">
      <c r="A980" s="116"/>
      <c r="B980" s="116"/>
      <c r="C980" s="116"/>
      <c r="D980" s="116"/>
      <c r="E980" s="116"/>
      <c r="F980" s="116"/>
      <c r="G980" s="116"/>
      <c r="H980" s="116"/>
      <c r="I980" s="116"/>
      <c r="J980" s="116"/>
      <c r="K980" s="116"/>
      <c r="L980" s="116"/>
      <c r="M980" s="116"/>
      <c r="N980" s="116"/>
      <c r="O980" s="116"/>
      <c r="P980" s="116"/>
      <c r="Q980" s="116"/>
      <c r="R980" s="116"/>
      <c r="S980" s="116"/>
      <c r="T980" s="116"/>
      <c r="U980" s="116"/>
      <c r="V980" s="116"/>
      <c r="W980" s="116"/>
      <c r="X980" s="116"/>
      <c r="Y980" s="116"/>
      <c r="Z980" s="116"/>
    </row>
    <row r="981" spans="1:26" ht="12" customHeight="1" x14ac:dyDescent="0.2">
      <c r="A981" s="116"/>
      <c r="B981" s="116"/>
      <c r="C981" s="116"/>
      <c r="D981" s="116"/>
      <c r="E981" s="116"/>
      <c r="F981" s="116"/>
      <c r="G981" s="116"/>
      <c r="H981" s="116"/>
      <c r="I981" s="116"/>
      <c r="J981" s="116"/>
      <c r="K981" s="116"/>
      <c r="L981" s="116"/>
      <c r="M981" s="116"/>
      <c r="N981" s="116"/>
      <c r="O981" s="116"/>
      <c r="P981" s="116"/>
      <c r="Q981" s="116"/>
      <c r="R981" s="116"/>
      <c r="S981" s="116"/>
      <c r="T981" s="116"/>
      <c r="U981" s="116"/>
      <c r="V981" s="116"/>
      <c r="W981" s="116"/>
      <c r="X981" s="116"/>
      <c r="Y981" s="116"/>
      <c r="Z981" s="116"/>
    </row>
    <row r="982" spans="1:26" ht="12" customHeight="1" x14ac:dyDescent="0.2">
      <c r="A982" s="116"/>
      <c r="B982" s="116"/>
      <c r="C982" s="116"/>
      <c r="D982" s="116"/>
      <c r="E982" s="116"/>
      <c r="F982" s="116"/>
      <c r="G982" s="116"/>
      <c r="H982" s="116"/>
      <c r="I982" s="116"/>
      <c r="J982" s="116"/>
      <c r="K982" s="116"/>
      <c r="L982" s="116"/>
      <c r="M982" s="116"/>
      <c r="N982" s="116"/>
      <c r="O982" s="116"/>
      <c r="P982" s="116"/>
      <c r="Q982" s="116"/>
      <c r="R982" s="116"/>
      <c r="S982" s="116"/>
      <c r="T982" s="116"/>
      <c r="U982" s="116"/>
      <c r="V982" s="116"/>
      <c r="W982" s="116"/>
      <c r="X982" s="116"/>
      <c r="Y982" s="116"/>
      <c r="Z982" s="116"/>
    </row>
    <row r="983" spans="1:26" ht="12" customHeight="1" x14ac:dyDescent="0.2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  <c r="K983" s="116"/>
      <c r="L983" s="116"/>
      <c r="M983" s="116"/>
      <c r="N983" s="116"/>
      <c r="O983" s="116"/>
      <c r="P983" s="116"/>
      <c r="Q983" s="116"/>
      <c r="R983" s="116"/>
      <c r="S983" s="116"/>
      <c r="T983" s="116"/>
      <c r="U983" s="116"/>
      <c r="V983" s="116"/>
      <c r="W983" s="116"/>
      <c r="X983" s="116"/>
      <c r="Y983" s="116"/>
      <c r="Z983" s="116"/>
    </row>
    <row r="984" spans="1:26" ht="12" customHeight="1" x14ac:dyDescent="0.2">
      <c r="A984" s="116"/>
      <c r="B984" s="116"/>
      <c r="C984" s="116"/>
      <c r="D984" s="116"/>
      <c r="E984" s="116"/>
      <c r="F984" s="116"/>
      <c r="G984" s="116"/>
      <c r="H984" s="116"/>
      <c r="I984" s="116"/>
      <c r="J984" s="116"/>
      <c r="K984" s="116"/>
      <c r="L984" s="116"/>
      <c r="M984" s="116"/>
      <c r="N984" s="116"/>
      <c r="O984" s="116"/>
      <c r="P984" s="116"/>
      <c r="Q984" s="116"/>
      <c r="R984" s="116"/>
      <c r="S984" s="116"/>
      <c r="T984" s="116"/>
      <c r="U984" s="116"/>
      <c r="V984" s="116"/>
      <c r="W984" s="116"/>
      <c r="X984" s="116"/>
      <c r="Y984" s="116"/>
      <c r="Z984" s="116"/>
    </row>
    <row r="985" spans="1:26" ht="12" customHeight="1" x14ac:dyDescent="0.2">
      <c r="A985" s="116"/>
      <c r="B985" s="116"/>
      <c r="C985" s="116"/>
      <c r="D985" s="116"/>
      <c r="E985" s="116"/>
      <c r="F985" s="116"/>
      <c r="G985" s="116"/>
      <c r="H985" s="116"/>
      <c r="I985" s="116"/>
      <c r="J985" s="116"/>
      <c r="K985" s="116"/>
      <c r="L985" s="116"/>
      <c r="M985" s="116"/>
      <c r="N985" s="116"/>
      <c r="O985" s="116"/>
      <c r="P985" s="116"/>
      <c r="Q985" s="116"/>
      <c r="R985" s="116"/>
      <c r="S985" s="116"/>
      <c r="T985" s="116"/>
      <c r="U985" s="116"/>
      <c r="V985" s="116"/>
      <c r="W985" s="116"/>
      <c r="X985" s="116"/>
      <c r="Y985" s="116"/>
      <c r="Z985" s="116"/>
    </row>
    <row r="986" spans="1:26" ht="12" customHeight="1" x14ac:dyDescent="0.2">
      <c r="A986" s="116"/>
      <c r="B986" s="116"/>
      <c r="C986" s="116"/>
      <c r="D986" s="116"/>
      <c r="E986" s="116"/>
      <c r="F986" s="116"/>
      <c r="G986" s="116"/>
      <c r="H986" s="116"/>
      <c r="I986" s="116"/>
      <c r="J986" s="116"/>
      <c r="K986" s="116"/>
      <c r="L986" s="116"/>
      <c r="M986" s="116"/>
      <c r="N986" s="116"/>
      <c r="O986" s="116"/>
      <c r="P986" s="116"/>
      <c r="Q986" s="116"/>
      <c r="R986" s="116"/>
      <c r="S986" s="116"/>
      <c r="T986" s="116"/>
      <c r="U986" s="116"/>
      <c r="V986" s="116"/>
      <c r="W986" s="116"/>
      <c r="X986" s="116"/>
      <c r="Y986" s="116"/>
      <c r="Z986" s="116"/>
    </row>
    <row r="987" spans="1:26" ht="12" customHeight="1" x14ac:dyDescent="0.2">
      <c r="A987" s="116"/>
      <c r="B987" s="116"/>
      <c r="C987" s="116"/>
      <c r="D987" s="116"/>
      <c r="E987" s="116"/>
      <c r="F987" s="116"/>
      <c r="G987" s="116"/>
      <c r="H987" s="116"/>
      <c r="I987" s="116"/>
      <c r="J987" s="116"/>
      <c r="K987" s="116"/>
      <c r="L987" s="116"/>
      <c r="M987" s="116"/>
      <c r="N987" s="116"/>
      <c r="O987" s="116"/>
      <c r="P987" s="116"/>
      <c r="Q987" s="116"/>
      <c r="R987" s="116"/>
      <c r="S987" s="116"/>
      <c r="T987" s="116"/>
      <c r="U987" s="116"/>
      <c r="V987" s="116"/>
      <c r="W987" s="116"/>
      <c r="X987" s="116"/>
      <c r="Y987" s="116"/>
      <c r="Z987" s="116"/>
    </row>
    <row r="988" spans="1:26" ht="12" customHeight="1" x14ac:dyDescent="0.2">
      <c r="A988" s="116"/>
      <c r="B988" s="116"/>
      <c r="C988" s="116"/>
      <c r="D988" s="116"/>
      <c r="E988" s="116"/>
      <c r="F988" s="116"/>
      <c r="G988" s="116"/>
      <c r="H988" s="116"/>
      <c r="I988" s="116"/>
      <c r="J988" s="116"/>
      <c r="K988" s="116"/>
      <c r="L988" s="116"/>
      <c r="M988" s="116"/>
      <c r="N988" s="116"/>
      <c r="O988" s="116"/>
      <c r="P988" s="116"/>
      <c r="Q988" s="116"/>
      <c r="R988" s="116"/>
      <c r="S988" s="116"/>
      <c r="T988" s="116"/>
      <c r="U988" s="116"/>
      <c r="V988" s="116"/>
      <c r="W988" s="116"/>
      <c r="X988" s="116"/>
      <c r="Y988" s="116"/>
      <c r="Z988" s="116"/>
    </row>
    <row r="989" spans="1:26" ht="12" customHeight="1" x14ac:dyDescent="0.2">
      <c r="A989" s="116"/>
      <c r="B989" s="116"/>
      <c r="C989" s="116"/>
      <c r="D989" s="116"/>
      <c r="E989" s="116"/>
      <c r="F989" s="116"/>
      <c r="G989" s="116"/>
      <c r="H989" s="116"/>
      <c r="I989" s="116"/>
      <c r="J989" s="116"/>
      <c r="K989" s="116"/>
      <c r="L989" s="116"/>
      <c r="M989" s="116"/>
      <c r="N989" s="116"/>
      <c r="O989" s="116"/>
      <c r="P989" s="116"/>
      <c r="Q989" s="116"/>
      <c r="R989" s="116"/>
      <c r="S989" s="116"/>
      <c r="T989" s="116"/>
      <c r="U989" s="116"/>
      <c r="V989" s="116"/>
      <c r="W989" s="116"/>
      <c r="X989" s="116"/>
      <c r="Y989" s="116"/>
      <c r="Z989" s="116"/>
    </row>
    <row r="990" spans="1:26" ht="12" customHeight="1" x14ac:dyDescent="0.2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  <c r="K990" s="116"/>
      <c r="L990" s="116"/>
      <c r="M990" s="116"/>
      <c r="N990" s="116"/>
      <c r="O990" s="116"/>
      <c r="P990" s="116"/>
      <c r="Q990" s="116"/>
      <c r="R990" s="116"/>
      <c r="S990" s="116"/>
      <c r="T990" s="116"/>
      <c r="U990" s="116"/>
      <c r="V990" s="116"/>
      <c r="W990" s="116"/>
      <c r="X990" s="116"/>
      <c r="Y990" s="116"/>
      <c r="Z990" s="116"/>
    </row>
    <row r="991" spans="1:26" ht="12" customHeight="1" x14ac:dyDescent="0.2">
      <c r="A991" s="116"/>
      <c r="B991" s="116"/>
      <c r="C991" s="116"/>
      <c r="D991" s="116"/>
      <c r="E991" s="116"/>
      <c r="F991" s="116"/>
      <c r="G991" s="116"/>
      <c r="H991" s="116"/>
      <c r="I991" s="116"/>
      <c r="J991" s="116"/>
      <c r="K991" s="116"/>
      <c r="L991" s="116"/>
      <c r="M991" s="116"/>
      <c r="N991" s="116"/>
      <c r="O991" s="116"/>
      <c r="P991" s="116"/>
      <c r="Q991" s="116"/>
      <c r="R991" s="116"/>
      <c r="S991" s="116"/>
      <c r="T991" s="116"/>
      <c r="U991" s="116"/>
      <c r="V991" s="116"/>
      <c r="W991" s="116"/>
      <c r="X991" s="116"/>
      <c r="Y991" s="116"/>
      <c r="Z991" s="116"/>
    </row>
    <row r="992" spans="1:26" ht="12" customHeight="1" x14ac:dyDescent="0.2">
      <c r="A992" s="116"/>
      <c r="B992" s="116"/>
      <c r="C992" s="116"/>
      <c r="D992" s="116"/>
      <c r="E992" s="116"/>
      <c r="F992" s="116"/>
      <c r="G992" s="116"/>
      <c r="H992" s="116"/>
      <c r="I992" s="116"/>
      <c r="J992" s="116"/>
      <c r="K992" s="116"/>
      <c r="L992" s="116"/>
      <c r="M992" s="116"/>
      <c r="N992" s="116"/>
      <c r="O992" s="116"/>
      <c r="P992" s="116"/>
      <c r="Q992" s="116"/>
      <c r="R992" s="116"/>
      <c r="S992" s="116"/>
      <c r="T992" s="116"/>
      <c r="U992" s="116"/>
      <c r="V992" s="116"/>
      <c r="W992" s="116"/>
      <c r="X992" s="116"/>
      <c r="Y992" s="116"/>
      <c r="Z992" s="116"/>
    </row>
    <row r="993" spans="1:26" ht="12" customHeight="1" x14ac:dyDescent="0.2">
      <c r="A993" s="116"/>
      <c r="B993" s="116"/>
      <c r="C993" s="116"/>
      <c r="D993" s="116"/>
      <c r="E993" s="116"/>
      <c r="F993" s="116"/>
      <c r="G993" s="116"/>
      <c r="H993" s="116"/>
      <c r="I993" s="116"/>
      <c r="J993" s="116"/>
      <c r="K993" s="116"/>
      <c r="L993" s="116"/>
      <c r="M993" s="116"/>
      <c r="N993" s="116"/>
      <c r="O993" s="116"/>
      <c r="P993" s="116"/>
      <c r="Q993" s="116"/>
      <c r="R993" s="116"/>
      <c r="S993" s="116"/>
      <c r="T993" s="116"/>
      <c r="U993" s="116"/>
      <c r="V993" s="116"/>
      <c r="W993" s="116"/>
      <c r="X993" s="116"/>
      <c r="Y993" s="116"/>
      <c r="Z993" s="116"/>
    </row>
    <row r="994" spans="1:26" ht="12" customHeight="1" x14ac:dyDescent="0.2">
      <c r="A994" s="116"/>
      <c r="B994" s="116"/>
      <c r="C994" s="116"/>
      <c r="D994" s="116"/>
      <c r="E994" s="116"/>
      <c r="F994" s="116"/>
      <c r="G994" s="116"/>
      <c r="H994" s="116"/>
      <c r="I994" s="116"/>
      <c r="J994" s="116"/>
      <c r="K994" s="116"/>
      <c r="L994" s="116"/>
      <c r="M994" s="116"/>
      <c r="N994" s="116"/>
      <c r="O994" s="116"/>
      <c r="P994" s="116"/>
      <c r="Q994" s="116"/>
      <c r="R994" s="116"/>
      <c r="S994" s="116"/>
      <c r="T994" s="116"/>
      <c r="U994" s="116"/>
      <c r="V994" s="116"/>
      <c r="W994" s="116"/>
      <c r="X994" s="116"/>
      <c r="Y994" s="116"/>
      <c r="Z994" s="116"/>
    </row>
    <row r="995" spans="1:26" ht="12" customHeight="1" x14ac:dyDescent="0.2">
      <c r="A995" s="116"/>
      <c r="B995" s="116"/>
      <c r="C995" s="116"/>
      <c r="D995" s="116"/>
      <c r="E995" s="116"/>
      <c r="F995" s="116"/>
      <c r="G995" s="116"/>
      <c r="H995" s="116"/>
      <c r="I995" s="116"/>
      <c r="J995" s="116"/>
      <c r="K995" s="116"/>
      <c r="L995" s="116"/>
      <c r="M995" s="116"/>
      <c r="N995" s="116"/>
      <c r="O995" s="116"/>
      <c r="P995" s="116"/>
      <c r="Q995" s="116"/>
      <c r="R995" s="116"/>
      <c r="S995" s="116"/>
      <c r="T995" s="116"/>
      <c r="U995" s="116"/>
      <c r="V995" s="116"/>
      <c r="W995" s="116"/>
      <c r="X995" s="116"/>
      <c r="Y995" s="116"/>
      <c r="Z995" s="116"/>
    </row>
    <row r="996" spans="1:26" ht="12" customHeight="1" x14ac:dyDescent="0.2">
      <c r="A996" s="116"/>
      <c r="B996" s="116"/>
      <c r="C996" s="116"/>
      <c r="D996" s="116"/>
      <c r="E996" s="116"/>
      <c r="F996" s="116"/>
      <c r="G996" s="116"/>
      <c r="H996" s="116"/>
      <c r="I996" s="116"/>
      <c r="J996" s="116"/>
      <c r="K996" s="116"/>
      <c r="L996" s="116"/>
      <c r="M996" s="116"/>
      <c r="N996" s="116"/>
      <c r="O996" s="116"/>
      <c r="P996" s="116"/>
      <c r="Q996" s="116"/>
      <c r="R996" s="116"/>
      <c r="S996" s="116"/>
      <c r="T996" s="116"/>
      <c r="U996" s="116"/>
      <c r="V996" s="116"/>
      <c r="W996" s="116"/>
      <c r="X996" s="116"/>
      <c r="Y996" s="116"/>
      <c r="Z996" s="116"/>
    </row>
    <row r="997" spans="1:26" ht="12" customHeight="1" x14ac:dyDescent="0.2">
      <c r="A997" s="116"/>
      <c r="B997" s="116"/>
      <c r="C997" s="116"/>
      <c r="D997" s="116"/>
      <c r="E997" s="116"/>
      <c r="F997" s="116"/>
      <c r="G997" s="116"/>
      <c r="H997" s="116"/>
      <c r="I997" s="116"/>
      <c r="J997" s="116"/>
      <c r="K997" s="116"/>
      <c r="L997" s="116"/>
      <c r="M997" s="116"/>
      <c r="N997" s="116"/>
      <c r="O997" s="116"/>
      <c r="P997" s="116"/>
      <c r="Q997" s="116"/>
      <c r="R997" s="116"/>
      <c r="S997" s="116"/>
      <c r="T997" s="116"/>
      <c r="U997" s="116"/>
      <c r="V997" s="116"/>
      <c r="W997" s="116"/>
      <c r="X997" s="116"/>
      <c r="Y997" s="116"/>
      <c r="Z997" s="116"/>
    </row>
    <row r="998" spans="1:26" ht="12" customHeight="1" x14ac:dyDescent="0.2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  <c r="K998" s="116"/>
      <c r="L998" s="116"/>
      <c r="M998" s="116"/>
      <c r="N998" s="116"/>
      <c r="O998" s="116"/>
      <c r="P998" s="116"/>
      <c r="Q998" s="116"/>
      <c r="R998" s="116"/>
      <c r="S998" s="116"/>
      <c r="T998" s="116"/>
      <c r="U998" s="116"/>
      <c r="V998" s="116"/>
      <c r="W998" s="116"/>
      <c r="X998" s="116"/>
      <c r="Y998" s="116"/>
      <c r="Z998" s="116"/>
    </row>
    <row r="999" spans="1:26" ht="12" customHeight="1" x14ac:dyDescent="0.2">
      <c r="A999" s="116"/>
      <c r="B999" s="116"/>
      <c r="C999" s="116"/>
      <c r="D999" s="116"/>
      <c r="E999" s="116"/>
      <c r="F999" s="116"/>
      <c r="G999" s="116"/>
      <c r="H999" s="116"/>
      <c r="I999" s="116"/>
      <c r="J999" s="116"/>
      <c r="K999" s="116"/>
      <c r="L999" s="116"/>
      <c r="M999" s="116"/>
      <c r="N999" s="116"/>
      <c r="O999" s="116"/>
      <c r="P999" s="116"/>
      <c r="Q999" s="116"/>
      <c r="R999" s="116"/>
      <c r="S999" s="116"/>
      <c r="T999" s="116"/>
      <c r="U999" s="116"/>
      <c r="V999" s="116"/>
      <c r="W999" s="116"/>
      <c r="X999" s="116"/>
      <c r="Y999" s="116"/>
      <c r="Z999" s="116"/>
    </row>
    <row r="1000" spans="1:26" ht="12" customHeight="1" x14ac:dyDescent="0.2">
      <c r="A1000" s="116"/>
      <c r="B1000" s="116"/>
      <c r="C1000" s="116"/>
      <c r="D1000" s="116"/>
      <c r="E1000" s="116"/>
      <c r="F1000" s="116"/>
      <c r="G1000" s="116"/>
      <c r="H1000" s="116"/>
      <c r="I1000" s="116"/>
      <c r="J1000" s="116"/>
      <c r="K1000" s="116"/>
      <c r="L1000" s="116"/>
      <c r="M1000" s="116"/>
      <c r="N1000" s="116"/>
      <c r="O1000" s="116"/>
      <c r="P1000" s="116"/>
      <c r="Q1000" s="116"/>
      <c r="R1000" s="116"/>
      <c r="S1000" s="116"/>
      <c r="T1000" s="116"/>
      <c r="U1000" s="116"/>
      <c r="V1000" s="116"/>
      <c r="W1000" s="116"/>
      <c r="X1000" s="116"/>
      <c r="Y1000" s="116"/>
      <c r="Z1000" s="116"/>
    </row>
  </sheetData>
  <pageMargins left="0.7" right="0.7" top="0.75" bottom="0.75" header="0" footer="0"/>
  <pageSetup orientation="portrait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149</vt:i4>
      </vt:variant>
    </vt:vector>
  </HeadingPairs>
  <TitlesOfParts>
    <vt:vector size="152" baseType="lpstr">
      <vt:lpstr>CUENTA DE COBRO JEYDY SERRATO</vt:lpstr>
      <vt:lpstr>Hoja1</vt:lpstr>
      <vt:lpstr>MAESTROS</vt:lpstr>
      <vt:lpstr>AMBU001</vt:lpstr>
      <vt:lpstr>AMBU002</vt:lpstr>
      <vt:lpstr>AMBU003</vt:lpstr>
      <vt:lpstr>AÑOCTO</vt:lpstr>
      <vt:lpstr>AÑOPAGO</vt:lpstr>
      <vt:lpstr>AÑOPERAPO</vt:lpstr>
      <vt:lpstr>AÑOS</vt:lpstr>
      <vt:lpstr>APH</vt:lpstr>
      <vt:lpstr>APOMINARL</vt:lpstr>
      <vt:lpstr>APOMINPEN</vt:lpstr>
      <vt:lpstr>APOMINSAL</vt:lpstr>
      <vt:lpstr>APORTEARL</vt:lpstr>
      <vt:lpstr>APORTEPEN</vt:lpstr>
      <vt:lpstr>APORTESAL</vt:lpstr>
      <vt:lpstr>APOYOSUP1</vt:lpstr>
      <vt:lpstr>ARL</vt:lpstr>
      <vt:lpstr>CAPH001</vt:lpstr>
      <vt:lpstr>CAPH002</vt:lpstr>
      <vt:lpstr>CargoSuper1</vt:lpstr>
      <vt:lpstr>cedula</vt:lpstr>
      <vt:lpstr>CENTROSCCO</vt:lpstr>
      <vt:lpstr>COMP001</vt:lpstr>
      <vt:lpstr>COMP002</vt:lpstr>
      <vt:lpstr>COMP003</vt:lpstr>
      <vt:lpstr>DIAPAGO</vt:lpstr>
      <vt:lpstr>DIAS</vt:lpstr>
      <vt:lpstr>DIRAMB</vt:lpstr>
      <vt:lpstr>DIRCOMP</vt:lpstr>
      <vt:lpstr>DIRHOSP</vt:lpstr>
      <vt:lpstr>DIRURG</vt:lpstr>
      <vt:lpstr>ENTBANC</vt:lpstr>
      <vt:lpstr>FIN</vt:lpstr>
      <vt:lpstr>FINPORC</vt:lpstr>
      <vt:lpstr>HONO</vt:lpstr>
      <vt:lpstr>HONO001</vt:lpstr>
      <vt:lpstr>HONO002</vt:lpstr>
      <vt:lpstr>HONO003</vt:lpstr>
      <vt:lpstr>HOSP001</vt:lpstr>
      <vt:lpstr>HOSP002</vt:lpstr>
      <vt:lpstr>HOSP003</vt:lpstr>
      <vt:lpstr>IDMES</vt:lpstr>
      <vt:lpstr>IDRIESGO</vt:lpstr>
      <vt:lpstr>INICIO</vt:lpstr>
      <vt:lpstr>INIPORC</vt:lpstr>
      <vt:lpstr>mAMBU</vt:lpstr>
      <vt:lpstr>mCOMP</vt:lpstr>
      <vt:lpstr>MESES</vt:lpstr>
      <vt:lpstr>MESPAGO</vt:lpstr>
      <vt:lpstr>MESPERAPO</vt:lpstr>
      <vt:lpstr>mHOSP</vt:lpstr>
      <vt:lpstr>MINIMO</vt:lpstr>
      <vt:lpstr>MTOMIN</vt:lpstr>
      <vt:lpstr>mUCIA</vt:lpstr>
      <vt:lpstr>mUCIN</vt:lpstr>
      <vt:lpstr>mUCIP</vt:lpstr>
      <vt:lpstr>mURGE</vt:lpstr>
      <vt:lpstr>NIVRIE</vt:lpstr>
      <vt:lpstr>NOMAPOYO1</vt:lpstr>
      <vt:lpstr>nombreApoyoTec1</vt:lpstr>
      <vt:lpstr>nombreApoyoTec2</vt:lpstr>
      <vt:lpstr>nombreContratista</vt:lpstr>
      <vt:lpstr>nombreSuper1</vt:lpstr>
      <vt:lpstr>nombreSuperCont</vt:lpstr>
      <vt:lpstr>nombreSuperPlanta</vt:lpstr>
      <vt:lpstr>NOMMESES</vt:lpstr>
      <vt:lpstr>NRO_CTA</vt:lpstr>
      <vt:lpstr>NROPLANILLA</vt:lpstr>
      <vt:lpstr>PART</vt:lpstr>
      <vt:lpstr>PART001</vt:lpstr>
      <vt:lpstr>PART002</vt:lpstr>
      <vt:lpstr>PART003</vt:lpstr>
      <vt:lpstr>PENSION</vt:lpstr>
      <vt:lpstr>PENSIONADO</vt:lpstr>
      <vt:lpstr>perfilSuperCont</vt:lpstr>
      <vt:lpstr>PERIAPO</vt:lpstr>
      <vt:lpstr>PERIODOS</vt:lpstr>
      <vt:lpstr>PIC</vt:lpstr>
      <vt:lpstr>PORCBASE</vt:lpstr>
      <vt:lpstr>PORCENT</vt:lpstr>
      <vt:lpstr>REMU</vt:lpstr>
      <vt:lpstr>REMU001</vt:lpstr>
      <vt:lpstr>REMU002</vt:lpstr>
      <vt:lpstr>REMU003</vt:lpstr>
      <vt:lpstr>RIESGO</vt:lpstr>
      <vt:lpstr>RURA</vt:lpstr>
      <vt:lpstr>RURA001</vt:lpstr>
      <vt:lpstr>RURA002</vt:lpstr>
      <vt:lpstr>RURA003</vt:lpstr>
      <vt:lpstr>SALUD</vt:lpstr>
      <vt:lpstr>SIRC</vt:lpstr>
      <vt:lpstr>SIRC001</vt:lpstr>
      <vt:lpstr>SMLV</vt:lpstr>
      <vt:lpstr>SPUB001</vt:lpstr>
      <vt:lpstr>SPUB002</vt:lpstr>
      <vt:lpstr>SPUB003</vt:lpstr>
      <vt:lpstr>SUMACANTHORAS</vt:lpstr>
      <vt:lpstr>TIPO_CTA</vt:lpstr>
      <vt:lpstr>TOTAMB</vt:lpstr>
      <vt:lpstr>TOTAPH</vt:lpstr>
      <vt:lpstr>TOTCOM</vt:lpstr>
      <vt:lpstr>TOTHON</vt:lpstr>
      <vt:lpstr>TOTHOS</vt:lpstr>
      <vt:lpstr>TOTPAR</vt:lpstr>
      <vt:lpstr>TOTPIC</vt:lpstr>
      <vt:lpstr>TOTPORC</vt:lpstr>
      <vt:lpstr>TOTREM</vt:lpstr>
      <vt:lpstr>TOTRUR</vt:lpstr>
      <vt:lpstr>TOTSIR</vt:lpstr>
      <vt:lpstr>TOTUCIA</vt:lpstr>
      <vt:lpstr>TOTUCIN</vt:lpstr>
      <vt:lpstr>TOTUCIP</vt:lpstr>
      <vt:lpstr>TOTURG</vt:lpstr>
      <vt:lpstr>UCIA</vt:lpstr>
      <vt:lpstr>UCIA001</vt:lpstr>
      <vt:lpstr>UCIA002</vt:lpstr>
      <vt:lpstr>UCIA003</vt:lpstr>
      <vt:lpstr>UCIN</vt:lpstr>
      <vt:lpstr>UCIN001</vt:lpstr>
      <vt:lpstr>UCIN002</vt:lpstr>
      <vt:lpstr>UCIN003</vt:lpstr>
      <vt:lpstr>UCIP</vt:lpstr>
      <vt:lpstr>UCIP001</vt:lpstr>
      <vt:lpstr>UCIP002</vt:lpstr>
      <vt:lpstr>UCIP003</vt:lpstr>
      <vt:lpstr>URGE001</vt:lpstr>
      <vt:lpstr>URGE002</vt:lpstr>
      <vt:lpstr>URGE003</vt:lpstr>
      <vt:lpstr>VALAMB</vt:lpstr>
      <vt:lpstr>VALCOM</vt:lpstr>
      <vt:lpstr>VALHOS</vt:lpstr>
      <vt:lpstr>VALUCA</vt:lpstr>
      <vt:lpstr>VALUCN</vt:lpstr>
      <vt:lpstr>VALUCP</vt:lpstr>
      <vt:lpstr>VALURG</vt:lpstr>
      <vt:lpstr>VRADMIN</vt:lpstr>
      <vt:lpstr>VRAPOMIN</vt:lpstr>
      <vt:lpstr>VRCERTAPO</vt:lpstr>
      <vt:lpstr>VRFINCER</vt:lpstr>
      <vt:lpstr>VRINICER</vt:lpstr>
      <vt:lpstr>VRINICTO</vt:lpstr>
      <vt:lpstr>VRMENCTO</vt:lpstr>
      <vt:lpstr>VRMINAPO</vt:lpstr>
      <vt:lpstr>VRMINARL</vt:lpstr>
      <vt:lpstr>VRMINPEN</vt:lpstr>
      <vt:lpstr>VRMINSAL</vt:lpstr>
      <vt:lpstr>VRPAGTO</vt:lpstr>
      <vt:lpstr>VRPIC</vt:lpstr>
      <vt:lpstr>VRSDOCTO</vt:lpstr>
      <vt:lpstr>VRTOTCTO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Pereira</dc:creator>
  <cp:lastModifiedBy>JEYDY SERRATO</cp:lastModifiedBy>
  <cp:lastPrinted>2022-04-18T19:15:03Z</cp:lastPrinted>
  <dcterms:created xsi:type="dcterms:W3CDTF">2013-07-25T01:01:55Z</dcterms:created>
  <dcterms:modified xsi:type="dcterms:W3CDTF">2022-05-12T23:22:35Z</dcterms:modified>
</cp:coreProperties>
</file>