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172.23.2.95\CENACVAL_Vigencia2022\1. PROCESOS VIGENCIA 2022\045-SAMC-CENACVAL-2022 - MANTENIMIENTO DE INSTALACIONES\5. PROCESO\"/>
    </mc:Choice>
  </mc:AlternateContent>
  <bookViews>
    <workbookView xWindow="0" yWindow="0" windowWidth="24000" windowHeight="9135"/>
  </bookViews>
  <sheets>
    <sheet name="Cotizaciones"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 i="1" l="1"/>
  <c r="L2" i="1" s="1"/>
  <c r="M2" i="1" s="1"/>
  <c r="I2" i="1"/>
  <c r="J2" i="1"/>
  <c r="K2" i="1"/>
  <c r="H3" i="1"/>
  <c r="I3" i="1"/>
  <c r="J3" i="1"/>
  <c r="K3" i="1"/>
  <c r="L3" i="1" s="1"/>
  <c r="M3" i="1" s="1"/>
  <c r="H4" i="1"/>
  <c r="I4" i="1"/>
  <c r="J4" i="1"/>
  <c r="K4" i="1"/>
  <c r="L4" i="1" s="1"/>
  <c r="M4" i="1" s="1"/>
  <c r="H5" i="1"/>
  <c r="L5" i="1" s="1"/>
  <c r="M5" i="1" s="1"/>
  <c r="I5" i="1"/>
  <c r="J5" i="1"/>
  <c r="K5" i="1"/>
  <c r="H6" i="1"/>
  <c r="L6" i="1" s="1"/>
  <c r="M6" i="1" s="1"/>
  <c r="I6" i="1"/>
  <c r="J6" i="1"/>
  <c r="K6" i="1"/>
  <c r="H7" i="1"/>
  <c r="I7" i="1"/>
  <c r="J7" i="1"/>
  <c r="K7" i="1"/>
  <c r="L7" i="1" s="1"/>
  <c r="M7" i="1" s="1"/>
  <c r="H8" i="1"/>
  <c r="I8" i="1"/>
  <c r="J8" i="1"/>
  <c r="K8" i="1"/>
  <c r="L8" i="1" s="1"/>
  <c r="M8" i="1" s="1"/>
  <c r="H9" i="1"/>
  <c r="I9" i="1"/>
  <c r="J9" i="1"/>
  <c r="K9" i="1"/>
  <c r="L9" i="1" s="1"/>
  <c r="M9" i="1" s="1"/>
  <c r="H10" i="1"/>
  <c r="L10" i="1" s="1"/>
  <c r="M10" i="1" s="1"/>
  <c r="I10" i="1"/>
  <c r="J10" i="1"/>
  <c r="K10" i="1"/>
  <c r="H11" i="1"/>
  <c r="I11" i="1"/>
  <c r="J11" i="1"/>
  <c r="K11" i="1"/>
  <c r="L11" i="1" s="1"/>
  <c r="M11" i="1" s="1"/>
  <c r="H12" i="1"/>
  <c r="I12" i="1"/>
  <c r="J12" i="1"/>
  <c r="K12" i="1"/>
  <c r="L12" i="1" s="1"/>
  <c r="M12" i="1" s="1"/>
  <c r="H13" i="1"/>
  <c r="I13" i="1"/>
  <c r="J13" i="1"/>
  <c r="K13" i="1"/>
  <c r="L13" i="1" s="1"/>
  <c r="M13" i="1" s="1"/>
  <c r="H14" i="1"/>
  <c r="L14" i="1" s="1"/>
  <c r="M14" i="1" s="1"/>
  <c r="I14" i="1"/>
  <c r="J14" i="1"/>
  <c r="K14" i="1"/>
  <c r="H15" i="1"/>
  <c r="I15" i="1"/>
  <c r="J15" i="1"/>
  <c r="K15" i="1"/>
  <c r="L15" i="1" s="1"/>
  <c r="M15" i="1" s="1"/>
  <c r="H16" i="1"/>
  <c r="I16" i="1"/>
  <c r="J16" i="1"/>
  <c r="K16" i="1"/>
  <c r="L16" i="1" s="1"/>
  <c r="M16" i="1" s="1"/>
  <c r="H17" i="1"/>
  <c r="L17" i="1" s="1"/>
  <c r="M17" i="1" s="1"/>
  <c r="I17" i="1"/>
  <c r="J17" i="1"/>
  <c r="K17" i="1"/>
  <c r="H18" i="1"/>
  <c r="L18" i="1" s="1"/>
  <c r="M18" i="1" s="1"/>
  <c r="I18" i="1"/>
  <c r="J18" i="1"/>
  <c r="K18" i="1"/>
  <c r="H19" i="1"/>
  <c r="I19" i="1"/>
  <c r="J19" i="1"/>
  <c r="K19" i="1"/>
  <c r="L19" i="1" s="1"/>
  <c r="M19" i="1" s="1"/>
  <c r="H20" i="1"/>
  <c r="I20" i="1"/>
  <c r="J20" i="1"/>
  <c r="K20" i="1"/>
  <c r="L20" i="1" s="1"/>
  <c r="M20" i="1" s="1"/>
  <c r="H21" i="1"/>
  <c r="L21" i="1" s="1"/>
  <c r="M21" i="1" s="1"/>
  <c r="I21" i="1"/>
  <c r="J21" i="1"/>
  <c r="K21" i="1"/>
  <c r="H22" i="1"/>
  <c r="L22" i="1" s="1"/>
  <c r="M22" i="1" s="1"/>
  <c r="I22" i="1"/>
  <c r="J22" i="1"/>
  <c r="K22" i="1"/>
  <c r="H23" i="1"/>
  <c r="I23" i="1"/>
  <c r="J23" i="1"/>
  <c r="K23" i="1"/>
  <c r="L23" i="1" s="1"/>
  <c r="M23" i="1" s="1"/>
  <c r="H24" i="1"/>
  <c r="I24" i="1"/>
  <c r="J24" i="1"/>
  <c r="K24" i="1"/>
  <c r="L24" i="1" s="1"/>
  <c r="M24" i="1" s="1"/>
  <c r="H25" i="1"/>
  <c r="L25" i="1" s="1"/>
  <c r="M25" i="1" s="1"/>
  <c r="I25" i="1"/>
  <c r="J25" i="1"/>
  <c r="K25" i="1"/>
  <c r="H26" i="1"/>
  <c r="L26" i="1" s="1"/>
  <c r="M26" i="1" s="1"/>
  <c r="I26" i="1"/>
  <c r="J26" i="1"/>
  <c r="K26" i="1"/>
  <c r="H27" i="1"/>
  <c r="I27" i="1"/>
  <c r="J27" i="1"/>
  <c r="K27" i="1"/>
  <c r="L27" i="1" s="1"/>
  <c r="M27" i="1" s="1"/>
  <c r="H28" i="1"/>
  <c r="I28" i="1"/>
  <c r="J28" i="1"/>
  <c r="K28" i="1"/>
  <c r="L28" i="1" s="1"/>
  <c r="M28" i="1" s="1"/>
  <c r="H29" i="1"/>
  <c r="L29" i="1" s="1"/>
  <c r="M29" i="1" s="1"/>
  <c r="I29" i="1"/>
  <c r="J29" i="1"/>
  <c r="K29" i="1"/>
  <c r="H30" i="1"/>
  <c r="L30" i="1" s="1"/>
  <c r="M30" i="1" s="1"/>
  <c r="I30" i="1"/>
  <c r="J30" i="1"/>
  <c r="K30" i="1"/>
  <c r="H31" i="1"/>
  <c r="I31" i="1"/>
  <c r="J31" i="1"/>
  <c r="K31" i="1"/>
  <c r="L31" i="1" s="1"/>
  <c r="M31" i="1" s="1"/>
  <c r="H32" i="1"/>
  <c r="I32" i="1"/>
  <c r="J32" i="1"/>
  <c r="K32" i="1"/>
  <c r="L32" i="1" s="1"/>
  <c r="M32" i="1" s="1"/>
  <c r="H33" i="1"/>
  <c r="L33" i="1" s="1"/>
  <c r="M33" i="1" s="1"/>
  <c r="I33" i="1"/>
  <c r="J33" i="1"/>
  <c r="K33" i="1"/>
  <c r="H34" i="1"/>
  <c r="L34" i="1" s="1"/>
  <c r="M34" i="1" s="1"/>
  <c r="I34" i="1"/>
  <c r="J34" i="1"/>
  <c r="K34" i="1"/>
  <c r="H35" i="1"/>
  <c r="I35" i="1"/>
  <c r="J35" i="1"/>
  <c r="K35" i="1"/>
  <c r="L35" i="1" s="1"/>
  <c r="M35" i="1" s="1"/>
  <c r="H36" i="1"/>
  <c r="I36" i="1"/>
  <c r="J36" i="1"/>
  <c r="K36" i="1"/>
  <c r="L36" i="1" s="1"/>
  <c r="M36" i="1" s="1"/>
  <c r="H37" i="1"/>
  <c r="L37" i="1" s="1"/>
  <c r="M37" i="1" s="1"/>
  <c r="I37" i="1"/>
  <c r="J37" i="1"/>
  <c r="K37" i="1"/>
  <c r="H38" i="1"/>
  <c r="L38" i="1" s="1"/>
  <c r="M38" i="1" s="1"/>
  <c r="I38" i="1"/>
  <c r="J38" i="1"/>
  <c r="K38" i="1"/>
  <c r="H39" i="1"/>
  <c r="I39" i="1"/>
  <c r="J39" i="1"/>
  <c r="K39" i="1"/>
  <c r="L39" i="1" s="1"/>
  <c r="M39" i="1" s="1"/>
  <c r="H40" i="1"/>
  <c r="I40" i="1"/>
  <c r="J40" i="1"/>
  <c r="K40" i="1"/>
  <c r="L40" i="1" s="1"/>
  <c r="M40" i="1" s="1"/>
  <c r="H41" i="1"/>
  <c r="L41" i="1" s="1"/>
  <c r="M41" i="1" s="1"/>
  <c r="I41" i="1"/>
  <c r="J41" i="1"/>
  <c r="K41" i="1"/>
  <c r="H42" i="1"/>
  <c r="L42" i="1" s="1"/>
  <c r="M42" i="1" s="1"/>
  <c r="I42" i="1"/>
  <c r="J42" i="1"/>
  <c r="K42" i="1"/>
  <c r="H43" i="1"/>
  <c r="I43" i="1"/>
  <c r="J43" i="1"/>
  <c r="K43" i="1"/>
  <c r="L43" i="1" s="1"/>
  <c r="M43" i="1" s="1"/>
  <c r="H44" i="1"/>
  <c r="I44" i="1"/>
  <c r="J44" i="1"/>
  <c r="K44" i="1"/>
  <c r="L44" i="1" s="1"/>
  <c r="M44" i="1" s="1"/>
  <c r="H45" i="1"/>
  <c r="L45" i="1" s="1"/>
  <c r="M45" i="1" s="1"/>
  <c r="I45" i="1"/>
  <c r="J45" i="1"/>
  <c r="K45" i="1"/>
  <c r="H46" i="1"/>
  <c r="L46" i="1" s="1"/>
  <c r="M46" i="1" s="1"/>
  <c r="I46" i="1"/>
  <c r="J46" i="1"/>
  <c r="K46" i="1"/>
  <c r="H47" i="1"/>
  <c r="I47" i="1"/>
  <c r="J47" i="1"/>
  <c r="K47" i="1"/>
  <c r="L47" i="1" s="1"/>
  <c r="M47" i="1" s="1"/>
  <c r="H48" i="1"/>
  <c r="I48" i="1"/>
  <c r="J48" i="1"/>
  <c r="K48" i="1"/>
  <c r="L48" i="1" s="1"/>
  <c r="M48" i="1" s="1"/>
  <c r="H49" i="1"/>
  <c r="L49" i="1" s="1"/>
  <c r="M49" i="1" s="1"/>
  <c r="I49" i="1"/>
  <c r="J49" i="1"/>
  <c r="K49" i="1"/>
  <c r="H50" i="1"/>
  <c r="L50" i="1" s="1"/>
  <c r="M50" i="1" s="1"/>
  <c r="I50" i="1"/>
  <c r="J50" i="1"/>
  <c r="K50" i="1"/>
  <c r="H51" i="1"/>
  <c r="I51" i="1"/>
  <c r="J51" i="1"/>
  <c r="K51" i="1"/>
  <c r="L51" i="1"/>
  <c r="M51" i="1" s="1"/>
  <c r="H52" i="1"/>
  <c r="I52" i="1"/>
  <c r="J52" i="1"/>
  <c r="K52" i="1"/>
  <c r="L52" i="1" s="1"/>
  <c r="M52" i="1" s="1"/>
  <c r="H53" i="1"/>
  <c r="L53" i="1" s="1"/>
  <c r="M53" i="1" s="1"/>
  <c r="I53" i="1"/>
  <c r="J53" i="1"/>
  <c r="K53" i="1"/>
  <c r="H54" i="1"/>
  <c r="L54" i="1" s="1"/>
  <c r="M54" i="1" s="1"/>
  <c r="I54" i="1"/>
  <c r="J54" i="1"/>
  <c r="K54" i="1"/>
  <c r="H55" i="1"/>
  <c r="I55" i="1"/>
  <c r="J55" i="1"/>
  <c r="K55" i="1"/>
  <c r="L55" i="1"/>
  <c r="M55" i="1" s="1"/>
  <c r="H56" i="1"/>
  <c r="I56" i="1"/>
  <c r="J56" i="1"/>
  <c r="K56" i="1"/>
  <c r="L56" i="1" s="1"/>
  <c r="M56" i="1" s="1"/>
  <c r="H57" i="1"/>
  <c r="L57" i="1" s="1"/>
  <c r="M57" i="1" s="1"/>
  <c r="I57" i="1"/>
  <c r="J57" i="1"/>
  <c r="K57" i="1"/>
  <c r="H58" i="1"/>
  <c r="L58" i="1" s="1"/>
  <c r="M58" i="1" s="1"/>
  <c r="I58" i="1"/>
  <c r="J58" i="1"/>
  <c r="K58" i="1"/>
  <c r="H59" i="1"/>
  <c r="I59" i="1"/>
  <c r="J59" i="1"/>
  <c r="K59" i="1"/>
  <c r="L59" i="1"/>
  <c r="M59" i="1" s="1"/>
  <c r="H60" i="1"/>
  <c r="I60" i="1"/>
  <c r="J60" i="1"/>
  <c r="K60" i="1"/>
  <c r="L60" i="1" s="1"/>
  <c r="M60" i="1" s="1"/>
  <c r="H61" i="1"/>
  <c r="L61" i="1" s="1"/>
  <c r="M61" i="1" s="1"/>
  <c r="I61" i="1"/>
  <c r="J61" i="1"/>
  <c r="K61" i="1"/>
  <c r="H62" i="1"/>
  <c r="L62" i="1" s="1"/>
  <c r="M62" i="1" s="1"/>
  <c r="I62" i="1"/>
  <c r="J62" i="1"/>
  <c r="K62" i="1"/>
  <c r="H63" i="1"/>
  <c r="I63" i="1"/>
  <c r="J63" i="1"/>
  <c r="K63" i="1"/>
  <c r="L63" i="1"/>
  <c r="M63" i="1" s="1"/>
  <c r="H64" i="1"/>
  <c r="I64" i="1"/>
  <c r="J64" i="1"/>
  <c r="K64" i="1"/>
  <c r="L64" i="1" s="1"/>
  <c r="M64" i="1" s="1"/>
  <c r="H65" i="1"/>
  <c r="L65" i="1" s="1"/>
  <c r="M65" i="1" s="1"/>
  <c r="I65" i="1"/>
  <c r="J65" i="1"/>
  <c r="K65" i="1"/>
  <c r="H66" i="1"/>
  <c r="L66" i="1" s="1"/>
  <c r="M66" i="1" s="1"/>
  <c r="I66" i="1"/>
  <c r="J66" i="1"/>
  <c r="K66" i="1"/>
  <c r="H67" i="1"/>
  <c r="I67" i="1"/>
  <c r="J67" i="1"/>
  <c r="K67" i="1"/>
  <c r="L67" i="1"/>
  <c r="M67" i="1" s="1"/>
  <c r="H68" i="1"/>
  <c r="I68" i="1"/>
  <c r="J68" i="1"/>
  <c r="K68" i="1"/>
  <c r="L68" i="1" s="1"/>
  <c r="M68" i="1" s="1"/>
  <c r="H69" i="1"/>
  <c r="L69" i="1" s="1"/>
  <c r="M69" i="1" s="1"/>
  <c r="I69" i="1"/>
  <c r="J69" i="1"/>
  <c r="K69" i="1"/>
  <c r="H70" i="1"/>
  <c r="L70" i="1" s="1"/>
  <c r="M70" i="1" s="1"/>
  <c r="I70" i="1"/>
  <c r="J70" i="1"/>
  <c r="K70" i="1"/>
  <c r="H71" i="1"/>
  <c r="I71" i="1"/>
  <c r="J71" i="1"/>
  <c r="K71" i="1"/>
  <c r="L71" i="1"/>
  <c r="M71" i="1" s="1"/>
  <c r="H72" i="1"/>
  <c r="I72" i="1"/>
  <c r="J72" i="1"/>
  <c r="K72" i="1"/>
  <c r="L72" i="1" s="1"/>
  <c r="M72" i="1" s="1"/>
  <c r="H73" i="1"/>
  <c r="L73" i="1" s="1"/>
  <c r="M73" i="1" s="1"/>
  <c r="I73" i="1"/>
  <c r="J73" i="1"/>
  <c r="K73" i="1"/>
  <c r="H74" i="1"/>
  <c r="L74" i="1" s="1"/>
  <c r="M74" i="1" s="1"/>
  <c r="I74" i="1"/>
  <c r="J74" i="1"/>
  <c r="K74" i="1"/>
  <c r="H75" i="1"/>
  <c r="I75" i="1"/>
  <c r="J75" i="1"/>
  <c r="K75" i="1"/>
  <c r="L75" i="1"/>
  <c r="M75" i="1" s="1"/>
  <c r="H76" i="1"/>
  <c r="I76" i="1"/>
  <c r="J76" i="1"/>
  <c r="K76" i="1"/>
  <c r="L76" i="1" s="1"/>
  <c r="M76" i="1" s="1"/>
  <c r="H77" i="1"/>
  <c r="L77" i="1" s="1"/>
  <c r="M77" i="1" s="1"/>
  <c r="I77" i="1"/>
  <c r="J77" i="1"/>
  <c r="K77" i="1"/>
  <c r="H78" i="1"/>
  <c r="L78" i="1" s="1"/>
  <c r="M78" i="1" s="1"/>
  <c r="I78" i="1"/>
  <c r="J78" i="1"/>
  <c r="K78" i="1"/>
  <c r="H79" i="1"/>
  <c r="I79" i="1"/>
  <c r="J79" i="1"/>
  <c r="K79" i="1"/>
  <c r="L79" i="1"/>
  <c r="M79" i="1" s="1"/>
  <c r="H80" i="1"/>
  <c r="I80" i="1"/>
  <c r="J80" i="1"/>
  <c r="K80" i="1"/>
  <c r="L80" i="1" s="1"/>
  <c r="M80" i="1" s="1"/>
  <c r="H81" i="1"/>
  <c r="L81" i="1" s="1"/>
  <c r="M81" i="1" s="1"/>
  <c r="I81" i="1"/>
  <c r="J81" i="1"/>
  <c r="K81" i="1"/>
  <c r="H82" i="1"/>
  <c r="L82" i="1" s="1"/>
  <c r="M82" i="1" s="1"/>
  <c r="I82" i="1"/>
  <c r="J82" i="1"/>
  <c r="K82" i="1"/>
  <c r="H83" i="1"/>
  <c r="I83" i="1"/>
  <c r="J83" i="1"/>
  <c r="K83" i="1"/>
  <c r="L83" i="1"/>
  <c r="M83" i="1" s="1"/>
  <c r="H84" i="1"/>
  <c r="I84" i="1"/>
  <c r="J84" i="1"/>
  <c r="K84" i="1"/>
  <c r="L84" i="1" s="1"/>
  <c r="M84" i="1" s="1"/>
  <c r="H85" i="1"/>
  <c r="L85" i="1" s="1"/>
  <c r="M85" i="1" s="1"/>
  <c r="I85" i="1"/>
  <c r="J85" i="1"/>
  <c r="K85" i="1"/>
  <c r="H86" i="1"/>
  <c r="L86" i="1" s="1"/>
  <c r="M86" i="1" s="1"/>
  <c r="I86" i="1"/>
  <c r="J86" i="1"/>
  <c r="K86" i="1"/>
  <c r="H87" i="1"/>
  <c r="I87" i="1"/>
  <c r="J87" i="1"/>
  <c r="K87" i="1"/>
  <c r="L87" i="1"/>
  <c r="M87" i="1" s="1"/>
  <c r="H88" i="1"/>
  <c r="I88" i="1"/>
  <c r="J88" i="1"/>
  <c r="K88" i="1"/>
  <c r="L88" i="1" s="1"/>
  <c r="M88" i="1" s="1"/>
  <c r="H89" i="1"/>
  <c r="L89" i="1" s="1"/>
  <c r="M89" i="1" s="1"/>
  <c r="I89" i="1"/>
  <c r="J89" i="1"/>
  <c r="K89" i="1"/>
  <c r="H90" i="1"/>
  <c r="L90" i="1" s="1"/>
  <c r="M90" i="1" s="1"/>
  <c r="I90" i="1"/>
  <c r="J90" i="1"/>
  <c r="K90" i="1"/>
  <c r="H91" i="1"/>
  <c r="I91" i="1"/>
  <c r="J91" i="1"/>
  <c r="K91" i="1"/>
  <c r="L91" i="1"/>
  <c r="M91" i="1" s="1"/>
  <c r="H92" i="1"/>
  <c r="I92" i="1"/>
  <c r="J92" i="1"/>
  <c r="K92" i="1"/>
  <c r="L92" i="1" s="1"/>
  <c r="M92" i="1" s="1"/>
  <c r="H93" i="1"/>
  <c r="L93" i="1" s="1"/>
  <c r="M93" i="1" s="1"/>
  <c r="I93" i="1"/>
  <c r="J93" i="1"/>
  <c r="K93" i="1"/>
  <c r="H94" i="1"/>
  <c r="L94" i="1" s="1"/>
  <c r="M94" i="1" s="1"/>
  <c r="I94" i="1"/>
  <c r="J94" i="1"/>
  <c r="K94" i="1"/>
  <c r="H95" i="1"/>
  <c r="I95" i="1"/>
  <c r="J95" i="1"/>
  <c r="K95" i="1"/>
  <c r="L95" i="1"/>
  <c r="M95" i="1" s="1"/>
  <c r="H96" i="1"/>
  <c r="I96" i="1"/>
  <c r="J96" i="1"/>
  <c r="K96" i="1"/>
  <c r="L96" i="1" s="1"/>
  <c r="M96" i="1" s="1"/>
  <c r="H97" i="1"/>
  <c r="L97" i="1" s="1"/>
  <c r="M97" i="1" s="1"/>
  <c r="I97" i="1"/>
  <c r="J97" i="1"/>
  <c r="K97" i="1"/>
  <c r="H98" i="1"/>
  <c r="L98" i="1" s="1"/>
  <c r="M98" i="1" s="1"/>
  <c r="I98" i="1"/>
  <c r="J98" i="1"/>
  <c r="K98" i="1"/>
  <c r="H99" i="1"/>
  <c r="I99" i="1"/>
  <c r="J99" i="1"/>
  <c r="K99" i="1"/>
  <c r="L99" i="1"/>
  <c r="M99" i="1" s="1"/>
  <c r="H100" i="1"/>
  <c r="I100" i="1"/>
  <c r="J100" i="1"/>
  <c r="K100" i="1"/>
  <c r="L100" i="1" s="1"/>
  <c r="M100" i="1" s="1"/>
  <c r="H101" i="1"/>
  <c r="L101" i="1" s="1"/>
  <c r="M101" i="1" s="1"/>
  <c r="I101" i="1"/>
  <c r="J101" i="1"/>
  <c r="K101" i="1"/>
  <c r="H102" i="1"/>
  <c r="L102" i="1" s="1"/>
  <c r="M102" i="1" s="1"/>
  <c r="I102" i="1"/>
  <c r="J102" i="1"/>
  <c r="K102" i="1"/>
  <c r="H103" i="1"/>
  <c r="I103" i="1"/>
  <c r="J103" i="1"/>
  <c r="K103" i="1"/>
  <c r="L103" i="1"/>
  <c r="M103" i="1" s="1"/>
  <c r="H104" i="1"/>
  <c r="I104" i="1"/>
  <c r="J104" i="1"/>
  <c r="K104" i="1"/>
  <c r="L104" i="1" s="1"/>
  <c r="M104" i="1" s="1"/>
  <c r="H105" i="1"/>
  <c r="L105" i="1" s="1"/>
  <c r="M105" i="1" s="1"/>
  <c r="I105" i="1"/>
  <c r="J105" i="1"/>
  <c r="K105" i="1"/>
  <c r="H106" i="1"/>
  <c r="L106" i="1" s="1"/>
  <c r="M106" i="1" s="1"/>
  <c r="I106" i="1"/>
  <c r="J106" i="1"/>
  <c r="K106" i="1"/>
  <c r="H107" i="1"/>
  <c r="I107" i="1"/>
  <c r="J107" i="1"/>
  <c r="K107" i="1"/>
  <c r="L107" i="1"/>
  <c r="M107" i="1" s="1"/>
  <c r="H108" i="1"/>
  <c r="I108" i="1"/>
  <c r="J108" i="1"/>
  <c r="K108" i="1"/>
  <c r="L108" i="1" s="1"/>
  <c r="M108" i="1" s="1"/>
  <c r="H109" i="1"/>
  <c r="L109" i="1" s="1"/>
  <c r="M109" i="1" s="1"/>
  <c r="I109" i="1"/>
  <c r="J109" i="1"/>
  <c r="K109" i="1"/>
  <c r="H110" i="1"/>
  <c r="L110" i="1" s="1"/>
  <c r="M110" i="1" s="1"/>
  <c r="I110" i="1"/>
  <c r="J110" i="1"/>
  <c r="K110" i="1"/>
  <c r="H111" i="1"/>
  <c r="I111" i="1"/>
  <c r="J111" i="1"/>
  <c r="K111" i="1"/>
  <c r="L111" i="1"/>
  <c r="M111" i="1" s="1"/>
  <c r="H112" i="1"/>
  <c r="I112" i="1"/>
  <c r="J112" i="1"/>
  <c r="K112" i="1"/>
  <c r="L112" i="1" s="1"/>
  <c r="M112" i="1" s="1"/>
  <c r="H113" i="1"/>
  <c r="L113" i="1" s="1"/>
  <c r="M113" i="1" s="1"/>
  <c r="I113" i="1"/>
  <c r="J113" i="1"/>
  <c r="K113" i="1"/>
  <c r="H114" i="1"/>
  <c r="L114" i="1" s="1"/>
  <c r="M114" i="1" s="1"/>
  <c r="I114" i="1"/>
  <c r="J114" i="1"/>
  <c r="K114" i="1"/>
  <c r="H115" i="1"/>
  <c r="I115" i="1"/>
  <c r="J115" i="1"/>
  <c r="K115" i="1"/>
  <c r="L115" i="1"/>
  <c r="M115" i="1" s="1"/>
  <c r="H116" i="1"/>
  <c r="I116" i="1"/>
  <c r="J116" i="1"/>
  <c r="K116" i="1"/>
  <c r="L116" i="1" s="1"/>
  <c r="M116" i="1" s="1"/>
  <c r="H117" i="1"/>
  <c r="L117" i="1" s="1"/>
  <c r="M117" i="1" s="1"/>
  <c r="I117" i="1"/>
  <c r="J117" i="1"/>
  <c r="K117" i="1"/>
  <c r="H118" i="1"/>
  <c r="L118" i="1" s="1"/>
  <c r="M118" i="1" s="1"/>
  <c r="I118" i="1"/>
  <c r="J118" i="1"/>
  <c r="K118" i="1"/>
  <c r="H119" i="1"/>
  <c r="I119" i="1"/>
  <c r="J119" i="1"/>
  <c r="K119" i="1"/>
  <c r="L119" i="1"/>
  <c r="M119" i="1" s="1"/>
  <c r="H120" i="1"/>
  <c r="I120" i="1"/>
  <c r="J120" i="1"/>
  <c r="K120" i="1"/>
  <c r="L120" i="1" s="1"/>
  <c r="M120" i="1" s="1"/>
  <c r="H121" i="1"/>
  <c r="L121" i="1" s="1"/>
  <c r="M121" i="1" s="1"/>
  <c r="I121" i="1"/>
  <c r="J121" i="1"/>
  <c r="K121" i="1"/>
  <c r="H122" i="1"/>
  <c r="L122" i="1" s="1"/>
  <c r="M122" i="1" s="1"/>
  <c r="I122" i="1"/>
  <c r="J122" i="1"/>
  <c r="K122" i="1"/>
  <c r="H123" i="1"/>
  <c r="I123" i="1"/>
  <c r="J123" i="1"/>
  <c r="K123" i="1"/>
  <c r="L123" i="1"/>
  <c r="M123" i="1" s="1"/>
  <c r="E124" i="1"/>
  <c r="E127" i="1" s="1"/>
  <c r="F124" i="1"/>
  <c r="G124" i="1"/>
  <c r="G125" i="1" s="1"/>
  <c r="E125" i="1"/>
  <c r="F125" i="1"/>
  <c r="E126" i="1"/>
  <c r="F127" i="1"/>
  <c r="G127" i="1"/>
  <c r="E128" i="1" l="1"/>
  <c r="G126" i="1"/>
  <c r="G128" i="1" s="1"/>
  <c r="F126" i="1"/>
  <c r="F128" i="1" s="1"/>
</calcChain>
</file>

<file path=xl/sharedStrings.xml><?xml version="1.0" encoding="utf-8"?>
<sst xmlns="http://schemas.openxmlformats.org/spreadsheetml/2006/main" count="386" uniqueCount="146">
  <si>
    <t>TOTAL</t>
  </si>
  <si>
    <t>UTILIDAD</t>
  </si>
  <si>
    <t>IMPREVISTOS</t>
  </si>
  <si>
    <t>ADMINISTRACIÓN</t>
  </si>
  <si>
    <t>SUBTOTAL</t>
  </si>
  <si>
    <t>PROMEDIO</t>
  </si>
  <si>
    <t>M2</t>
  </si>
  <si>
    <t xml:space="preserve">Cambio de malla de cerramiento de la cancha elaborado en PVC de alta densidad, con aditivo UV color negro. Alto de eslabon 30 mm, Ancho de eslabon 140 mm </t>
  </si>
  <si>
    <t>Cambio y suministro total del tapete (piso) de la cancha sintetica de futbol 5, tipo grama artificial espesor de 7 mm, Ancho 200 cms x largo 200 cm</t>
  </si>
  <si>
    <t>UND</t>
  </si>
  <si>
    <t>Mantenimiento de rejilla en aluminio Para sifón de  2" y 3" anticucaracha con sosco,  incluye rejilla en aluminio,  retiro de la existente en mal estado e instalación de la nueva, resane y/o emboquillado del  piso.</t>
  </si>
  <si>
    <t>Instalacion de piso en vinilo tipo madera sistema dryback o adhesivo con capas de desgaste para trafico residencial Incluye suministro e instalacion de piso en vinilo tipo madera en formato 18 x 94 cm  aseo y retiro de escombros.</t>
  </si>
  <si>
    <t>Instalacion de Panel Led Redondo 18W Luz Blanca Fría. 1350 - 1600 Lúmenes. 30.000Hrs  incluye suministro e instalacion de panel, desmonte de la actual en mal estado y/o apertura de vano en cielo raso, herramientas, materiales y equipos necesarios para su instalación.</t>
  </si>
  <si>
    <t>Instalacion de Panel de LED Integrado para Sobreponer Cuadrado 18w Luz Fría 60x60 cm Blanco. 30.000Hrs, incluye suministro e instalacion de panel, desmonte de la actual en mal estado y/o apertura de vano en cielo raso, herramientas, materiales y equipos necesarios para su instalación.</t>
  </si>
  <si>
    <t>Mantenimiento de Panel Led Redondo 18W Luz Blanca Fría. 1350 - 1600 Lúmenes. 30.000Hrs  incluye repuesto de panel, limpieza y ajuste.</t>
  </si>
  <si>
    <t>Mantenimiento de Panel de LED Integrado para Sobreponer Cuadrado 18w Luz Fría 60x60 cm Blanco. 30.000Hrs, incluye repuesto de panel, limpieza y ajuste.</t>
  </si>
  <si>
    <t>Suministro y aplicación de pintura acrilica tipo Koraza. a 2 manos sobre muro sobre muro incluye filos y dilataciones). Color institucional según diseño, incluye todo los elementos para llevar acabo su ejecución.</t>
  </si>
  <si>
    <t>Pintura para exteriores acrilica tipo Koraza, colores variados, incluye limpieza y resane de superficie en estuco acrilico, pintura acrilica tipo Koraza, materiales, equipos y herramientas necesarios para su aplicación, aseo y retiro de escombros.</t>
  </si>
  <si>
    <t>Mantenimiento de puertas metálicas baños De 1.60*64 ambas caras y marco, incluye limpieza mecánica suministro y aplicación de anticorrosivo, masilla, soldaduras y pintura de acabado en esmalte a tres manos.</t>
  </si>
  <si>
    <t xml:space="preserve">instalacion de vidrio crudo 5mm (Para ventanería. Incluye el suministro del vidrio y todos los accesorios e insumos requeridos para el correcto montaje.) </t>
  </si>
  <si>
    <t>Suministro y aplicación de pintura tipo 1 en esmalte. a 3 manos sobre muro sobre muro incluye filos y dilataciones). Color institucional según diseño, incluye todo los elementos para llevar acabo su ejecución.</t>
  </si>
  <si>
    <t>Suministro y aplicación de pintura anticorrosiva de alta resistencia (3 manos). Sobre superficie metálica.</t>
  </si>
  <si>
    <t>Suministro y aplicación de estuco y pintura en vinilo a 3 manos, sobre muro Interior (Incluye el estuco con  1 mano en pintura tipo 2  y dos manos en pintura tipo 1, filos y dilataciones). incluye todo los elemento para llevar acabo su ejecución.</t>
  </si>
  <si>
    <t>Instalacion y suministro de ceramica para piso, Tipo Stone 30.5 x 30.5 cm. Color Blanco o Café según diseño (Incluye boquilla y pegante)</t>
  </si>
  <si>
    <t>Alistado pisos Mortero 1:4  Impermeabilizado e= 0.03 m</t>
  </si>
  <si>
    <t>Suministro e instalacion de cerramiento en tubo metálico aguas negras de 2 pulg., disposición vertical espaciados cada 0.17m anclados a una base de concreto reforzado de 3000 psi, con una sección de 0.6 x 0.3m, (Incluye anticorrosivo, pintura anticorrosivo, pintura tipo esmalte pintulux.), incluye todos los elementos para llevar acabo su ejecución.</t>
  </si>
  <si>
    <t>Suministro e instalación de luminaria e incrustar abierta, reflector especular con celdas, bombilla fluorescentes T5 54W - 4000 Kelvin, 4500lm C/U, Balasto electronico 2X54W dimerizable en AC multivoltaje incluye todo los elemento para llevar acabo su ejecucion.</t>
  </si>
  <si>
    <t>instalacion de Tuberia CPVC 1/2" Agua Caliente (Red de suministro) Incluye accesorios,  incluye todos los elemento para llevar acabo su ejecución.</t>
  </si>
  <si>
    <t>contruccion punto de desagüe con un diámetro de 3"-4" elaborado en PVC. construcción de puntos sanitarios para los baños en tubería de PVC sanitaria</t>
  </si>
  <si>
    <t>Suministro e Instalación de caja plástica con tapa,  de 20x20,  (uso registro agua), inlcuye todos los elementos necesario para su ejecucion</t>
  </si>
  <si>
    <t>Mantenimiento, raspe, resane y pintura de las rejas metálicas de la capilla con pintura de aceite a 3 mano, color institucional a convenir.</t>
  </si>
  <si>
    <t>Suministro e instalación de Tablero Eléctrico Trifásico de 12 circuitos, homologado y certificado. incluye los accesorios necesarios para su instalación.</t>
  </si>
  <si>
    <t>Suministro y aplicación de pintura en muros exteriores a 2 manos con brocha o rodillo, incluye todos los insumos y actividades necesarias para su ejecución.</t>
  </si>
  <si>
    <t>Suministro y aplicación de pintura en vinilo tipo 1 bajo placa de entrepiso, a tres manos con brocha o rodillo, color institucional similar al existente, incluye todos los insumos y actividades necesarias para su ejecución.</t>
  </si>
  <si>
    <t>Aplicación de pañete liso en muros internos, mortero 1:5, incluye todas las actividades necesarias para su correcta ejecución, limpieza de residuos y desechos.</t>
  </si>
  <si>
    <t>Construcción de muro en bloque N°5 estandar, mortero de pega 1:4, incluye todos los materiales necesarios como bloque, cemento, arena y mano de obra, para su correcta terminación, (no incluye pañete)</t>
  </si>
  <si>
    <t>Alistado y pendientado de piso, mortero 1:5, espesor
promedio 4 cms, incluye actividades necesarias para su
Ejecución.</t>
  </si>
  <si>
    <t>Instalación de puntos sanitarios de 2" PVC, incluye todos los accesorios y actividades necesarias para su ejecución, se debe entregar funcional.</t>
  </si>
  <si>
    <t>M3</t>
  </si>
  <si>
    <t>Suministro de concreto premezclado para vigas de cimentación, 21 Mpa, (3000 PSI), incluye materiales y actividades necesarias para su ejecución, entregado en obra.</t>
  </si>
  <si>
    <t>Desmonte Cielo Raso  En drywall  (Incluye cargue y retiro de material desmontado).</t>
  </si>
  <si>
    <t>Desmonte Cielo Raso  En pvc  (Incluye cargue y retiro de material desmontado).</t>
  </si>
  <si>
    <t>Localización y replanteo de redes para infraestructura hidráulica</t>
  </si>
  <si>
    <t>Arreglo de cobertizo estructura metalica paralelo de 3 pulgadas redondad,estructura en tubo rectangulara de 3x1 de media, cubierta con techo teja de lamina colocacion de parales y recoleccion de escombros aberturas de huecos 15x15 de 50 cm con largo de 8 de largo por 7 metros de ancho</t>
  </si>
  <si>
    <t>Adecuación y/o fundición de sobre piso, espesor de 8cm espaciado de la malla y 3000 psi de resistencia incluye demolición de la existente compactación de material existente y/o suminitros del mismo  en caso de ser necesario. materiales de cemento, arena, triturado, maya electrosoldada 15x15x6mm.</t>
  </si>
  <si>
    <t>Limpieza general, remoción y sustracción de lodos acumulados en el canal de aducción, a través de equipo succionador de lodos para aguas negras del batallón, tuberías diámetro 12", 10", 8"  y 6"  pulgadas deacuerdo a la necesidad.</t>
  </si>
  <si>
    <t>Suministro e instalacion  De tanque de agua elevado de 2.000 litros en material de polietileno negro, incluye desmonte del actual en mal estado de ser necesario, materiales equipos y herramientas necesarios para su instalacion.</t>
  </si>
  <si>
    <t xml:space="preserve">Soldadura para mantenimiento De puertas, rejas y ventanas metálicas con soldadura 6011 y/o 6013  incluye limpieza manual, suministro electrodos de soldadura y aplicación de anticorrosivo en la aplicación de la soldadura. </t>
  </si>
  <si>
    <t>Mantenimiento de ventaneria metalica en lamina Incluye limpieza mecanica, suministro y aplicación de anticorrosivo y pintura de acabado en esmalte a tres manos, materiales, equipos y herramientas necesarios para su mantenimiento.</t>
  </si>
  <si>
    <t>Suminitro e Instalación de reja protectora para ventanas Incluye material en varilla de 1/2" cuadrada, modelo segun necesidad,  anticorrosivo, pintura de acabado en esmalte, apertura de vanos para instalacion, resane con mortero, estuco acrililico y acabado final en pintura vinilo tipo 1 en caso de ser necesario.</t>
  </si>
  <si>
    <t xml:space="preserve">Mantenimiento de puertas metálicas De 2.00 x 4.00 con marco,  incluye limpieza mecánica suministro y aplicación de anticorrosivo, masilla, soldaduras y pintura de acabado en esmalte a tres manos tipo 1. </t>
  </si>
  <si>
    <t>Suministro e instalación de ventaneria en aluminio sistema 7038, incluye ventana en aluminio, vidrio templado de 5 mm  de espesor, desmonte,  retiro de la actual en mal estado resane de paredes y techos con pintura de acabado según necesidad , montaje de la nueva,  resane de pared en estuco acrilico y pintura de acabado en vinilo tipo 1 a tres manos.</t>
  </si>
  <si>
    <t xml:space="preserve">Suministro e instalación de ventaneria en aluminio Anoloc, sistema 8025,  incluye ventana en aluminio anoloc,  vidrio templado de 5 mm  de espesor, desmonte,  retiro de la actual en mal estado,  montaje de la nueva, aseo, retiro de escombros, resane de pared en estuco acrilico y pintura de acabado en vinilo tipo 1 a tres manos. </t>
  </si>
  <si>
    <t>Suministro e instalación de puerta metálica en lamina col rolled calibre 18 de 2.20m x 1.00m, con aplicacion de anticorrosivo y pintura de acabado en esmalte en ambas caras a tres manos, y marco  incluye puerta en lamina cal. 18, marco metálico, cerradura de alta calidad, pasador para candado,  desmonte de la actual en mal estado, instalación de la nueva , retiro de escombros y resane de pared en estuco acrilico y pintura vinilo a tres manos.</t>
  </si>
  <si>
    <t>Suministro e instalación de cerradura con manija antiácida para baño. Incluye cerradura con manija antiácida, desmonte, retiro de la actual en mal estado e instalación de la nueva.</t>
  </si>
  <si>
    <t>Suministro e instalación de cerradura de manija para oficina. Incluye cerradura de alta calidad con manija,  desmonte, retiro  de la actual en mal estado e instalación de la nueva.</t>
  </si>
  <si>
    <t>Mantenimiento de puertas metálicas  De 2.00 x 1. 00 ambas caras y marco, incluye limpieza mecánica suministro y aplicación de anticorrosivo, masilla, soldaduras y pintura de acabado en esmalte a tres manos.</t>
  </si>
  <si>
    <t>Mantenimiento de cerraduras en chapa de puerta madera o metal, incluye aplicación de polvo de grafito y limpieza y/o arreglo de guardas y suministro de 02 llaves si se cambia la combinación de las mismas.</t>
  </si>
  <si>
    <t>Desmonte de puertas metálicas De 2.00 x 1.00 incluye marco y retiro de escombros, resane con estuco acrilico, y pintura de acabado en vinilo tipo 1 a tres manos.</t>
  </si>
  <si>
    <t>Mantenimiento general  de puerta de madera doble de 2.00 x 1.00 incluye lijada, masillada y pintura de acabado con laca a tres manos, por ambas caras, incluye reconstrucción del marco existente de ser necesario, aseo retiros de escombros, materiales equipos y herramientas para su reinstalación.</t>
  </si>
  <si>
    <t>Mantenimiento general  de puerta de madera doble de 2.00 x 2.00 incluye lijada, masillada y pintura de acabado con laca a tres manos, por ambas caras, incluye reconstrucción del marco existente de ser necesario, aseo retiros de escombros, materiales equipos y herramientas para su reinstalación.</t>
  </si>
  <si>
    <t>Suministro e Instalación de puerta en madera maciza  con marco en la misma madera de  de 2.00 x 1.00 mt , incluye  marco y puerta en madera maciza (no alomerado ni entamborada), con pintura de acabado en esmalte, cerradura de primera calidad, desmonte y retiro de la actual en mal estado e instalación del nuevo y resane de pared con acabado segun necesidad.</t>
  </si>
  <si>
    <t>Suministro e Instalación de puerta metalica con marco metalico con medidas  de 2.00 x 1.00 mt, con pintura de acabado en esmalte, cerradura de primera calidad de seguridad, desmonte y retiro de la actual en mal estado e instalación del nuevo y resane de pared con acabado segun necesidad.</t>
  </si>
  <si>
    <t>Suministro e instalación de marco  para puerta de 2.00m x 1.00m en madera maciza roble,  con pintura de acabado en esmalte a tres manos,  incluye marco en madera maciza (no aglomerada), desmonte y retiro de la actual en mal estado e instalación del nuevo, resane y pintura de paredes por instalacion y/o desmonte, aseo y retiro de escombros.</t>
  </si>
  <si>
    <t>Desmonte de puerta con marco (Incluye retiro de escombros).</t>
  </si>
  <si>
    <t>Suministro e Instalación de vidrio incoloro de 5 mm (en puertas o ventanas según necesidad), incluye vidrio de 5 mm,  retiro del existente en mal estado e instalación del nuevo, materiales, equipos y herramientas necesarios para su instalacion, aseo y retiro de escombros. (no incluyen marcos ni perfileria metalica)</t>
  </si>
  <si>
    <t>Instalación de sifones para  lavaplatos Incluye sifón para lavaplatos,  retiro del existente en mal estado e instalación del nuevo, materiales, equipos y herramientas necesarios para su instalacion.</t>
  </si>
  <si>
    <t>Instalación de reflector para intemperie  Led de 50 w luz blanca, incluye reflector, empalmes y fotocelda de encendido automático, materiales , equipos y herramientas necesarios para su instalacion.</t>
  </si>
  <si>
    <t>Instalación de tablero con puerta Para puerta para tres (3) circuitos  con breaker de 40 amperios para aire acondicionado.  Incluye caja de circuitos, breaker, materiales eléctricos como cable y/o alambre de cobre para su instalacion, desmonte,  retiro del actual en mal estado y montaje completo del nuevo, todo el material debe ser certificado con RETIE,  aseo y retiro de escombros.</t>
  </si>
  <si>
    <t>Mantenimiento y/o reparación De cajas de inspección (Incluye retiro de vegetación, piedras y/o sedimentación, herramienta, repuestos y aditamiento para dejar en estado serviciable, materiales, equipos y herramientas necesarios para su reparacion.</t>
  </si>
  <si>
    <t>Suministro e Instalación de extractor de aire en baños Incluye extractor de aire de medidas 17 x 17 cm techo - pared, color blanco en poliestireno de alto impacto, 110 v, apertura de vano,  resane y acabado en pintura en caso de ser necesario.</t>
  </si>
  <si>
    <t>Desmonte de aparato sanitarios (incluye carge y retiro de material desmontado)</t>
  </si>
  <si>
    <t>Suministro e Instalación de orinal mediano institucional en porcelana (dimensión aprox, 40 x 30 x 30) ,  incluye fluxómetro, sifón, accesorios de instalacion, desmonte y retiro de escombros del actual en mal estado de ser necesario.</t>
  </si>
  <si>
    <t>Montaje de lavamanos  De sobreponer para griferia monocontrol, incluye lavamanos monocontrol tipo institucional, grifería monocontrol metalica, sifón, accesorios de instalacion desmonte y retiro de escombros del actual en mal estado en caso de ser necesario</t>
  </si>
  <si>
    <t>Instalación de llave terminal metalica en cromo Incluye llave terminal en cromo, desmote, retiro, instalación de la nueva y resane  con adaptador macho y / o hembra  y codo galvanizado en 1/2", aseo y retiro de escombros.</t>
  </si>
  <si>
    <t>Mantenimiento de rejilla en aluminio Para sifón de  4" anticucaracha con sosco,  incluye rejilla en aluminio,  retiro de la existente en mal estado e instalación de la nueva, resane y/o emboquillado del  piso.</t>
  </si>
  <si>
    <t>Mantenimiento de rejilla en aluminio Para sifón de  2" anticucaracha con sosco,  incluye rejilla en aluminio,  retiro de la existente en mal estado e instalación de la nueva, resane y/o emboquillado del  piso.</t>
  </si>
  <si>
    <t>Suministro e instalación de llave para lavamanos individual Incluye llave de lavamanos monocontrol optima calidad 6 meses de garantia, retiro de la existente en mal estado e instalación de la nueva con cambio de acople de entrada de agua, materiales, equipos y herramientas necesarios para su instalacion.</t>
  </si>
  <si>
    <t>Suministro e instalación correctivo de Válvula para orinal  Ajustable color cromo, incluye desmonte de la actual en mal estado, suministro de válvula de regulación de orinal rigida color cromo, escudo de 1/2 pulgada, acometida de 1/2 pulgada, tubo de 3/8 de pulgada.</t>
  </si>
  <si>
    <t>Cambio de grifería sanitaria de entrada y salida  En cisterna de baños, incluye desmonte de la actual en mal estado, grifería sanitaria, accesorios y cambio de acople de entrada de agua a sanitario, materiales , equipos y  herramientas necesarios para su instalacion, aseo y retiro de escombros.</t>
  </si>
  <si>
    <t>Suministro e instalació, correctivo de control y regadera de ducha, Incluye la regadera metalica, mezclador con poma, accesorios, demolición, resane de pared en caso de ser necesario, aseo y retiro de escombros.</t>
  </si>
  <si>
    <t>M</t>
  </si>
  <si>
    <t>Arreglo de fuga  de agua potable en tubería principal  De 1/2" de las redes de suministro, incluye cambio de tubería en mal estado y cambio de accesorios tales como codos, tee PVC presión, uniones,  llave de control  en caso de necesitarlo, equipos, herramientas y materiales necesarios para su reparacion, aseo y retiro de escombros.</t>
  </si>
  <si>
    <t>Suministro e instalacion de Luminaria  De 60 X 60 cm incrustar 4 X 17 t8 24 celdas especular, incluye luminaria de 60 x 60, materiales, equipos y herramientas necesarios para su instalacion en cielo raso descolgado, amarres, resane de cieloraso con pintura de acabado en vinilo en caso de ser necesario, aseo y retiro de escombros.</t>
  </si>
  <si>
    <t>Mantenimiento De Desagüe Sanitario Con Sonda Eléctrica (Incluye, mano de obra, equipo y sonda 1/8 x 60m</t>
  </si>
  <si>
    <t>Mantenimiento general y/o limpieza interna En tuberias sanitarias de 2", 3" y  4" , la limpieza debera ser con sonda electrica industrial y/o destapador de cañerias mecanico, incluye aseo y retiro de escombros y/o residuos solidos.</t>
  </si>
  <si>
    <t>Desmonte de tuberia (Incluye cargue y retiro de material desmontado).</t>
  </si>
  <si>
    <t xml:space="preserve">Adecuación y/o mantenimiento de red eléctrica Para iluminación en caso de estar en mal estado incluye material de tuberia electrica plastica PVC de 1" certificada con accesorios,  cableado electrico, excavacion con tapado en caso de ser necesario.   </t>
  </si>
  <si>
    <t xml:space="preserve">Adecuación y/o mantenimiento de red eléctrica  Para iluminación en caso de estar en mal estado incluye material de tuberia electrica MT de 3/4", certificada con accesorios,  cableado electrico, excavacion con tapado en caso de ser necesario.   </t>
  </si>
  <si>
    <t xml:space="preserve">Adecuación y/o mantenimiento de red eléctrica  Para iluminación en caso de estar en mal estado,0 incluye material de tuberia electrica MT de 1/2" certificada con accesorios,  cableado electrico, excavacion con tapado en caso de ser necesario.   </t>
  </si>
  <si>
    <t>Instalacion de lámparas fluorescentes de  techo Tipo led, bala de 4" y 6"  incluye suministro e instalacion de lampara, desmonte de la atual en mal estado y/o apertura de vano en cielo raso, herramientas, materiales y equipos necesarios para su instalación.</t>
  </si>
  <si>
    <t>Mantenimiento de lámparas fluorescentes de  techo Tipo led, bala de 4" y 6"  incluye repuesto de lámpara, limpieza y ajuste.</t>
  </si>
  <si>
    <t>Suministro, instalacion y puesta en funcionamiento de luminaria Alumbrada publico vial, tipo led, potencia 75w, temperatura color 4000k - 5700k, flujo luminico 8.819lm - 9.621lm, diodos LED 36 puntos o supeior, multivoltaje, factor de potencia 0.9 o similarsupresor de tension (DPS) incorporado de 20KV, aleacion en aluminio, dispersor termico en aluminio, incluye accesorios de fijacion, conexion y todo lo necesario para su funcionamiento.</t>
  </si>
  <si>
    <t>Adecuación y / o mantenimiento de puntos eléctricos  Para tomas e interruptores en caso de estar en, mal estado incluye material de tomacorriente con polo a tierra o interruptor doble y/o tomacorriente doble certificados con RETIE, materiales, equipos y herramientas para su adecuacion.</t>
  </si>
  <si>
    <t>Instalación de enchape   Para pared  de 32.3 x 56 cm,  incluye enchape para pared de primera calidad,  pegante, emboquillado, demolicion y retiro del actual en mal estado, afinado y/o alistado de  pared con mortero 1:3  espesor hasta 2 cm, instalación del nuevo , emboquillado de juntas, aseo, retiro de escombros, materiales equipos y herramientas necesarios para su instalacion.</t>
  </si>
  <si>
    <t>Instalación de enchape Para piso  de 32.3 x 56 cm,  incluye enchape para piso de primera calidad,  pegante, emboquillado, demolicion y retiro del actual en mal estado, afinado y/o alistado de  piso con mortero 1:3  espesor hasta 4 cm, instalación del nuevo , emboquillado de juntas, aseo, retiro de escombros, materiales equipos y herramientas necesarios para su instalacion.</t>
  </si>
  <si>
    <t>Instalación de enchape Para pared  de 33.8 x 33.8 cm,  incluye enchape para pared de primera calidad,  pegante, emboquillado, demolicion y retiro del actual en mal estado, afinado y/o alistado de  pared con mortero 1:3  espesor hasta 2 cm , instalación del nuevo , emboquillado de juntas, aseo, retiro de escombros, materiales equipos y herramientas necesarios para su instalacion.</t>
  </si>
  <si>
    <t>Instalación de enchape   Para piso  de 33.8 x 33.8 cm, incluye enchape para piso de primera calidad,  pegante, emboquillado, demolicion y retiro del actual en mal estado, afinado y/o alistado de  piso con mortero 1:3  espesor hasta 4 cm, instalación del nuevo , emboquillado de juntas, aseo, retiro de escombros, materiales equipos y herramientas necesarios para su instalacion.</t>
  </si>
  <si>
    <t>Demolición de enchape existente de muro, incluye aseo y retiro de escombros.</t>
  </si>
  <si>
    <t>Demolición de enchape existente de piso, incluye aseo y retiro de escombros.</t>
  </si>
  <si>
    <t>Suministro e instalación de pintura para lineas de demarcacion sobre asfalto y/o concreto, en  pintura acrilica para alto trafico, incluye preparacion y/o limpieza de superficie, aseo, limpieza y retiro de escombros.</t>
  </si>
  <si>
    <t>Pintura para exteriores  En vinilo tipo 1, incluye limpieza y resane de superficie en estuco acrilico, pintura en vinilo tipo 1, materiales, equipos y herramientas necesarios para su aplicación, aseo y retiro de escombros.</t>
  </si>
  <si>
    <t>Instalación de  muro divisorio A dos caras  en  drywall con lámina de 20 mm de espesor, resane junta perdida con cinta malla. Incluye lámina de drywall, desmonte de la actual en mal estado, estructura y/o perfileria  e instalación de la nueva lamina, masillado de juntas con cinta malla y pintura de acabado en vinilo tipo 1 a tres manos, herramientas, equipos y materiales necesarios para su instalación, aseo y retiro de escombros.</t>
  </si>
  <si>
    <t xml:space="preserve">Mantenimiento general de paredes Con humedad ocasionado por aire acondicionado, incluye limpieza mecanica de paredes, retiro de pañete en mal estado, pañete imperbealizado,  estuco acrilico, pintura de acabado en vinilo tipo 1 a tres manos, aseo y retiro de escombros. </t>
  </si>
  <si>
    <t>Suministro e Instalación de muro doble cara en superboard Incluye desmonte y retiro del actual, perfileria, lamina de super board en 12 mm de espesor, junta perdida, estuco y pintura de acabado tipo 1 a tres manos, aseo y retiro de escombros, materiales, equipos y herramientas para su instalacion.</t>
  </si>
  <si>
    <t>Mantenimiento de muros exteriores Incluye limpieza mecanica de muros,  resane con estuco acrilico, pintura de acabado con proteccion acrilica a tres manos, filos y dilataciones, aseo y retiro de escombros.</t>
  </si>
  <si>
    <t>Suministro y aplicación de pañete liso para fachada  Con mortero 1:3,  incluye preparacion y limpieza de superficie en pared externa, retiro de escombros, materiales equipos y herramientas necesarios para su aplicación.</t>
  </si>
  <si>
    <t>Instalación de caballete en fibrocemento  incluye caballete, retiro del existente en mal estado y montaje</t>
  </si>
  <si>
    <t>Mantenimiento general  En canaleta metálica en cubierta incluye limpieza manual,  anticorrosivo,  pintura de acabado en esmalte, en caso de ser necesario, pendientado de la canal en mortero impermeabilizado, permeabilizacion con manto edil  de 4 mm y acabado con pintura bituminosa y/o remplazo del area afecta en lamina calibre 18 con  soldadura, cambio de soportes en caso de ser necesario.</t>
  </si>
  <si>
    <t>Instalacion cercha metalica calibre 18 , incluye desmonte tejas termoacusticas, remosion cercha metalica averiada, reinstalacion tejado, incluye todos los elementos para llevar acabo su ejecución.</t>
  </si>
  <si>
    <t>Mantenimiento de cercha metalica Incluye limpieza mecanica, suministro y aplicacion de masilla, anticorrosivo, pintura de acabado en esmalte a tres manos,    en caso de ser necesario tambien incluye el desmote y montaje nuevamente de tejas y/o aparatos existentes sobre la misma, materiales, equipos y herramientas necesarios para su mantenimiento.</t>
  </si>
  <si>
    <t>Instalación de canaleta metálica Incluye canal metalica en lamina cold rolled calibre 18, con un desarrollo maximo de 1,50 mt,soportes,  anticorrosivo y pintura de acabado en esmalte a dos manos por ambas caras, desmonte de la existente en caso de ser necesario, aseo, retiro de escombros, materiales, equipos y herramientas necesarios para su instalacion.</t>
  </si>
  <si>
    <t>Pisa (parte superior y exterior de las terminaciones entre la pared y la cubierta) en concreto como remate en la parte superior de los remates de las tejas onduladas, incluye arena, cemento,triturado, con una altura aproximada de 25 cm x un ancho aproximado de 15 a 20 cm</t>
  </si>
  <si>
    <t xml:space="preserve">Impermeabilización con lámina flexible asfaltica impermeabilizante con recubrimiento en aluminio o equivalente, incluye retiro del existente en mal estado si lo hay,  mortero 1:3 afinado pendientado para superficie a intervenir tambien incluye  la hechura e impermeabilizacion de media caña en mortero con sus remates. </t>
  </si>
  <si>
    <t>Impermeabilización con lamina flexible Asfaltica impermeabilizante de espesor 3.5 mm,  recubierta en lámina de aluminio o equivalente, incluye mortero afinado pendientado 1:4 (canales y/o cubiertas planas incluye media cañas y remates)</t>
  </si>
  <si>
    <t>Instalación de manto edil  De 3 mm de espesor, con pintura bituminosa de acabado tipo alumol, incluye pendientado de la superficie con mortero y retiro del actual en mal estado en caso de ser necesario , aseo y retiro de escombros, incluye todos los elementos para llevar acabo su ejecución.</t>
  </si>
  <si>
    <t>Engolose en parte inferior De ondulaciones de la cubierta para sellado entre cubierta y muro existente con mortero 1:3, incluye acabado en graniplas o estuco y pintura tipo 1 en caso de ser necesario.</t>
  </si>
  <si>
    <t>Graniplast sobre paredes exteriores Incluye material de graniplast,  pintura de acabado tipo 1 para intemperie, limpieza de superficie, materiales , equipos y herramientas necesarios para su aplicación.</t>
  </si>
  <si>
    <t>Desmonte De Tejas De Cubierta, todo tipo de tejas ( Incluye cargue y retiro de material desmontado)</t>
  </si>
  <si>
    <t>Pintura sobre teja Teja de fibrocemento, colores variados, con pintura para intemperie tipo 1, incluye  pintura tipo 1 para intemperie, materiales equipos y herramientas necesarios para su aplicación.</t>
  </si>
  <si>
    <t xml:space="preserve">Desmonte e Instalacion de tejas En cubierta, tipo de tejas termoacustica ,  Incluye suministro de teja termoacustica color a escoger, equipos, materiales y herramientas necesarios para su instalacion. </t>
  </si>
  <si>
    <t>Mantenimiento de Cubierta  En teja ondulata de fibrocemento (Incluye desmonte, reinstalación, limpieza, cargue y retiro de tejas y caballetes en mal estado y su reemplazo por unas nuevas, revisión, ajuste limpieza manual, anticorrosivo pintura esmalte para estructura metálica de soporte con su respectiva nivelacion al momento de montaje de la cubierta.</t>
  </si>
  <si>
    <t>Instalación de cubierta En teja de fibrocemento de 5.5 mm, incluye teja de fibrocemento, desmonte y retiro de la actual en mal estado,   instalación de la nueva, desmonte de aparatos existentes en la cubierta tipo condensadora de aire acondicionado, nivelacion de la cubierta al momento de la instalacion sobre sus soportes y/o cerchas y/o perfiles, equipos, herramientas y materiales necesarios para su instalacion.</t>
  </si>
  <si>
    <t>Suministro E Instalación De Cielo Raso En Icopor. Color blanco o similar, usos techo o pared y espacios pequeños.</t>
  </si>
  <si>
    <t>Instalación de cielo raso En  PVC, incluye suministro e instalacion de lamina cielo raso de PVC de ancho por lamina de 25 cm, espesor de 6 mm, tambien incluye los angulos, viguetas y omegas galvanizadas con tornilleria, materiales, equipos y herramientas necesarios para su instalacion, instalacion del cielo raso, desmonte del cielo raso actual ya sea cual sea el material actual, resanes de pared con estuco acrilico con su pintura de acabado en vinilo tipo 1 a tres manos en caso de ser necesario, aseo y retiro de escombros.</t>
  </si>
  <si>
    <t>Instalación de cielo raso En  drywall con lámina de 20 mm de espesor, resane junta perdida con cinta malla. Incluye lámina de drywall, desmonte de la actual en mal estado, estructura y/o perfileria  e instalación de la nueva lamina, masillado de juntas con cinta malla y pintura de acabado en vinilo tipo 1 a tres manos, herramientas, equipos y materiales necesarios para su instalación, aseo y retiro de escombros.</t>
  </si>
  <si>
    <t>Instalacion de cielo raso suspendido drywall junta perdida  (Perfileria metálica Cal. 24-26, estructura cada 40 cm). Incluye tres (3) manos de pintura (1 mano en Intervinilo o equivalente y dos manos en pintura Aeroflex o equivalente, filos y dilataciones). Herramientas, equipos y materiales necesarios para su instalacio, aseo y retiro de escombros, incluye todos los elemento para llevar acabo su ejecución.</t>
  </si>
  <si>
    <t>Instalacion de enchape para guardaescoba en porcelanato en formato 60 x 60 con altura de hasta 12 cm, Incluye enchape para piso de primera calidad, pegante emboquillado, desmonte y retiro del actual en mal estado, afinado de pared con mortero espesor hasta 2cm, intalacion del nuevo y emboquillado de juntas</t>
  </si>
  <si>
    <t>Instalacion de piso en porcelanato Incluye suministro e instalacion de piso porcelanato en formato 60 x 60 tipo 1 color gris y/o beige, sellado, demolicion de piso actual en mal estado, palntilla de nivelacion en morteo 1: 3, instalacion de piso porcelanato, emboquillado de juntas, aseo y retiro de escombros.</t>
  </si>
  <si>
    <t>Adecuación y / o fundida de placa de contrapiso En concreto de 3.000 PSI e= 7 cm ,  incluye demolición de actual en mal estado, retiro de material, suministro de sub-base granular de relleno,  compactación mecanica de superficie, materiales de cemento, arena, triturado, acero de refuerzo de 3/8" en cuadricula de 20 x 20 cm  corte y/o ditalacion de la misma segun modulacion, aproximadamente placas de 2,50 mt con sellante de juntas y retiro de escombros.</t>
  </si>
  <si>
    <t>Adecuación y / o fundida de anden En concreto de 3.000 PSI e= 7 cm ancho máximo 1.50 mt con dilatación cada 1.50  mt,  incluye demolición de actual en mal estado, retiro de material, suministro de sub-base granular de relleno,  compactación mecanica de superficie, materiales de cemento, arena, triturado, acero de refuerzo de 1/4" en cuadricula de 20 x 20 cm  y retiro de escombros.</t>
  </si>
  <si>
    <t>Adecuación y / o fundida de cuneta En concreto de 3.000 PSI e= 7 cm ancho máximo 1.50 mt con dilatación cada 1.50  mt,  incluye demolición de actual en mal estado, retiro de material, suministro de sub-base granular de relleno,  compactación mecanica de superficie, materiales de cemento, arena, triturado, acero de refuerzo de 1/4" en cuadricula de 20 x 20 cm  y retiro de escombros.</t>
  </si>
  <si>
    <t>MÉTRICA</t>
  </si>
  <si>
    <t>PRECIO DE REFERENCIA</t>
  </si>
  <si>
    <t>% DISPERSIÓN</t>
  </si>
  <si>
    <t>DESVIACIÓN ESTÁNDAR</t>
  </si>
  <si>
    <t>MEDIA GEOMETRICA</t>
  </si>
  <si>
    <t>MEDIANA</t>
  </si>
  <si>
    <t xml:space="preserve">MENOR VALOR </t>
  </si>
  <si>
    <t>JASSOFOUR S.A.S
NIT: 900.934.267-2</t>
  </si>
  <si>
    <t>SYS CONSULTORÍAS 
900.527.240-9</t>
  </si>
  <si>
    <t>PROINGENIEROS
38.144.801-1</t>
  </si>
  <si>
    <t>U/M</t>
  </si>
  <si>
    <t>CANTIDAD</t>
  </si>
  <si>
    <t>DESCRIPCIÓN</t>
  </si>
  <si>
    <t>ÍTEM</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</si>
</sst>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 #,##0_-;_-* &quot;-&quot;_-;_-@_-"/>
    <numFmt numFmtId="43" formatCode="_-* #,##0.00_-;\-* #,##0.00_-;_-* &quot;-&quot;??_-;_-@_-"/>
    <numFmt numFmtId="164" formatCode="0.00000"/>
    <numFmt numFmtId="165" formatCode="_-* #,##0.00_-;\-* #,##0.00_-;_-* &quot;-&quot;_-;_-@_-"/>
  </numFmts>
  <fonts count="8" x14ac:knownFonts="1">
    <font>
      <sz val="11"/>
      <color theme="1"/>
      <name val="Calibri"/>
      <family val="2"/>
      <scheme val="minor"/>
    </font>
    <font>
      <sz val="11"/>
      <color theme="1"/>
      <name val="Calibri"/>
      <family val="2"/>
      <scheme val="minor"/>
    </font>
    <font>
      <sz val="9"/>
      <color theme="1"/>
      <name val="Arial"/>
      <family val="2"/>
    </font>
    <font>
      <sz val="10"/>
      <color theme="1"/>
      <name val="Verdana"/>
      <family val="2"/>
    </font>
    <font>
      <sz val="10"/>
      <color theme="1"/>
      <name val="Arial"/>
      <family val="2"/>
    </font>
    <font>
      <sz val="9"/>
      <name val="Arial"/>
      <family val="2"/>
    </font>
    <font>
      <b/>
      <sz val="9"/>
      <color theme="1"/>
      <name val="Arial"/>
      <family val="2"/>
    </font>
    <font>
      <b/>
      <sz val="10"/>
      <color theme="1"/>
      <name val="Verdana"/>
      <family val="2"/>
    </font>
  </fonts>
  <fills count="7">
    <fill>
      <patternFill patternType="none"/>
    </fill>
    <fill>
      <patternFill patternType="gray125"/>
    </fill>
    <fill>
      <patternFill patternType="solid">
        <fgColor theme="2" tint="-9.9978637043366805E-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rgb="FFDBE5F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6">
    <xf numFmtId="0" fontId="0" fillId="0" borderId="0"/>
    <xf numFmtId="41" fontId="1" fillId="0" borderId="0" applyFont="0" applyFill="0" applyBorder="0" applyAlignment="0" applyProtection="0"/>
    <xf numFmtId="9" fontId="1" fillId="0" borderId="0" applyFont="0" applyFill="0" applyBorder="0" applyAlignment="0" applyProtection="0"/>
    <xf numFmtId="49" fontId="3" fillId="0" borderId="0" applyFill="0" applyBorder="0" applyProtection="0">
      <alignment horizontal="left" vertical="center"/>
    </xf>
    <xf numFmtId="0" fontId="4" fillId="0" borderId="0"/>
    <xf numFmtId="0" fontId="7" fillId="6" borderId="0" applyNumberFormat="0" applyBorder="0" applyProtection="0">
      <alignment horizontal="center" vertical="center"/>
    </xf>
  </cellStyleXfs>
  <cellXfs count="40">
    <xf numFmtId="0" fontId="0" fillId="0" borderId="0" xfId="0"/>
    <xf numFmtId="0" fontId="2" fillId="0" borderId="0" xfId="0" applyFont="1"/>
    <xf numFmtId="0" fontId="2" fillId="0" borderId="0" xfId="0" applyFont="1" applyAlignment="1">
      <alignment vertical="center"/>
    </xf>
    <xf numFmtId="0" fontId="2" fillId="0" borderId="0" xfId="0" applyFont="1" applyAlignment="1">
      <alignment horizontal="center" vertical="center"/>
    </xf>
    <xf numFmtId="164" fontId="2" fillId="0" borderId="0" xfId="0" applyNumberFormat="1" applyFont="1" applyAlignment="1">
      <alignment vertical="center"/>
    </xf>
    <xf numFmtId="0" fontId="2" fillId="0" borderId="0" xfId="0" applyFont="1" applyAlignment="1">
      <alignment horizontal="center"/>
    </xf>
    <xf numFmtId="41" fontId="2" fillId="0" borderId="0" xfId="1" applyFont="1" applyAlignment="1">
      <alignment vertical="center"/>
    </xf>
    <xf numFmtId="43" fontId="2" fillId="0" borderId="0" xfId="0" applyNumberFormat="1" applyFont="1"/>
    <xf numFmtId="165" fontId="2" fillId="0" borderId="0" xfId="0" applyNumberFormat="1" applyFont="1"/>
    <xf numFmtId="165" fontId="2" fillId="0" borderId="0" xfId="1" applyNumberFormat="1" applyFont="1"/>
    <xf numFmtId="9" fontId="2" fillId="0" borderId="0" xfId="0" applyNumberFormat="1" applyFont="1"/>
    <xf numFmtId="43" fontId="2" fillId="0" borderId="0" xfId="0" applyNumberFormat="1" applyFont="1" applyAlignment="1">
      <alignment vertical="center"/>
    </xf>
    <xf numFmtId="165" fontId="2" fillId="0" borderId="0" xfId="0" applyNumberFormat="1" applyFont="1" applyAlignment="1">
      <alignment vertical="center"/>
    </xf>
    <xf numFmtId="0" fontId="2" fillId="0" borderId="0" xfId="0" applyFont="1" applyBorder="1" applyAlignment="1">
      <alignment horizontal="center" vertical="center"/>
    </xf>
    <xf numFmtId="165" fontId="2" fillId="0" borderId="0" xfId="0" applyNumberFormat="1" applyFont="1" applyBorder="1" applyAlignment="1">
      <alignment vertical="center"/>
    </xf>
    <xf numFmtId="9" fontId="2" fillId="0" borderId="0" xfId="2" applyFont="1" applyBorder="1" applyAlignment="1">
      <alignment horizontal="center" vertical="center"/>
    </xf>
    <xf numFmtId="164" fontId="2" fillId="0" borderId="0" xfId="0" applyNumberFormat="1" applyFont="1" applyBorder="1" applyAlignment="1">
      <alignment vertical="center"/>
    </xf>
    <xf numFmtId="165" fontId="2" fillId="0" borderId="0" xfId="1" applyNumberFormat="1" applyFont="1" applyBorder="1" applyAlignment="1">
      <alignment vertical="center"/>
    </xf>
    <xf numFmtId="49" fontId="2" fillId="0" borderId="0" xfId="3" applyFont="1" applyBorder="1" applyAlignment="1">
      <alignment horizontal="center" vertical="center"/>
    </xf>
    <xf numFmtId="0" fontId="5" fillId="0" borderId="0" xfId="4" applyFont="1" applyBorder="1" applyAlignment="1" applyProtection="1">
      <alignment horizontal="center" vertical="center" wrapText="1"/>
      <protection locked="0"/>
    </xf>
    <xf numFmtId="49" fontId="2" fillId="0" borderId="0" xfId="3" applyFont="1" applyBorder="1" applyAlignment="1">
      <alignment horizontal="left" vertical="center" wrapText="1"/>
    </xf>
    <xf numFmtId="0" fontId="2" fillId="0" borderId="0" xfId="3" applyNumberFormat="1" applyFont="1" applyBorder="1" applyAlignment="1">
      <alignment horizontal="center" vertical="center"/>
    </xf>
    <xf numFmtId="0" fontId="2" fillId="0" borderId="1" xfId="0" applyFont="1" applyBorder="1" applyAlignment="1">
      <alignment horizontal="center" vertical="center"/>
    </xf>
    <xf numFmtId="165" fontId="2" fillId="0" borderId="1" xfId="0" applyNumberFormat="1" applyFont="1" applyBorder="1" applyAlignment="1">
      <alignment vertical="center"/>
    </xf>
    <xf numFmtId="9" fontId="2" fillId="0" borderId="1" xfId="2" applyFont="1" applyBorder="1" applyAlignment="1">
      <alignment horizontal="center" vertical="center"/>
    </xf>
    <xf numFmtId="164" fontId="2" fillId="0" borderId="1" xfId="0" applyNumberFormat="1" applyFont="1" applyBorder="1" applyAlignment="1">
      <alignment vertical="center"/>
    </xf>
    <xf numFmtId="165" fontId="2" fillId="0" borderId="1" xfId="1" applyNumberFormat="1" applyFont="1" applyBorder="1" applyAlignment="1">
      <alignment vertical="center"/>
    </xf>
    <xf numFmtId="165" fontId="2" fillId="0" borderId="1" xfId="1" applyNumberFormat="1" applyFont="1" applyBorder="1" applyAlignment="1" applyProtection="1">
      <alignment vertical="center"/>
      <protection locked="0"/>
    </xf>
    <xf numFmtId="49" fontId="2" fillId="0" borderId="1" xfId="3" applyFont="1" applyBorder="1" applyAlignment="1">
      <alignment horizontal="center" vertical="center"/>
    </xf>
    <xf numFmtId="0" fontId="5" fillId="0" borderId="1" xfId="4" applyFont="1" applyBorder="1" applyAlignment="1" applyProtection="1">
      <alignment horizontal="center" vertical="center" wrapText="1"/>
      <protection locked="0"/>
    </xf>
    <xf numFmtId="49" fontId="2" fillId="0" borderId="1" xfId="3" applyFont="1" applyBorder="1" applyAlignment="1">
      <alignment horizontal="left" vertical="center" wrapText="1"/>
    </xf>
    <xf numFmtId="0" fontId="2" fillId="0" borderId="1" xfId="3" applyNumberFormat="1" applyFont="1" applyBorder="1" applyAlignment="1">
      <alignment horizontal="center" vertical="center"/>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164" fontId="6" fillId="2" borderId="1" xfId="0" applyNumberFormat="1" applyFont="1" applyFill="1" applyBorder="1" applyAlignment="1">
      <alignment horizontal="center" vertical="center" wrapText="1"/>
    </xf>
    <xf numFmtId="165" fontId="6" fillId="3" borderId="1" xfId="1" applyNumberFormat="1" applyFont="1" applyFill="1" applyBorder="1" applyAlignment="1" applyProtection="1">
      <alignment horizontal="center" vertical="center" wrapText="1"/>
    </xf>
    <xf numFmtId="165" fontId="6" fillId="4" borderId="1" xfId="1" applyNumberFormat="1" applyFont="1" applyFill="1" applyBorder="1" applyAlignment="1" applyProtection="1">
      <alignment horizontal="center" vertical="center" wrapText="1"/>
    </xf>
    <xf numFmtId="165" fontId="6" fillId="5" borderId="1" xfId="1" applyNumberFormat="1" applyFont="1" applyFill="1" applyBorder="1" applyAlignment="1" applyProtection="1">
      <alignment horizontal="center" vertical="center" wrapText="1"/>
    </xf>
    <xf numFmtId="0" fontId="6" fillId="6" borderId="1" xfId="5" applyFont="1" applyBorder="1" applyAlignment="1" applyProtection="1">
      <alignment horizontal="center" vertical="center" wrapText="1"/>
    </xf>
    <xf numFmtId="0" fontId="6" fillId="6" borderId="1" xfId="5" applyFont="1" applyBorder="1" applyAlignment="1" applyProtection="1">
      <alignment horizontal="center" vertical="center"/>
    </xf>
  </cellXfs>
  <cellStyles count="6">
    <cellStyle name="BodyStyle" xfId="3"/>
    <cellStyle name="HeaderStyle" xfId="5"/>
    <cellStyle name="Millares [0]" xfId="1" builtinId="6"/>
    <cellStyle name="Normal" xfId="0" builtinId="0"/>
    <cellStyle name="Normal 2" xfId="4"/>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5"/>
  <sheetViews>
    <sheetView tabSelected="1" workbookViewId="0">
      <selection activeCell="E7" sqref="E7:G7"/>
    </sheetView>
  </sheetViews>
  <sheetFormatPr baseColWidth="10" defaultRowHeight="12" x14ac:dyDescent="0.2"/>
  <cols>
    <col min="1" max="1" width="4.85546875" style="1" bestFit="1" customWidth="1"/>
    <col min="2" max="2" width="27" style="1" customWidth="1"/>
    <col min="3" max="3" width="9.28515625" style="1" bestFit="1" customWidth="1"/>
    <col min="4" max="4" width="4.42578125" style="5" bestFit="1" customWidth="1"/>
    <col min="5" max="6" width="14.28515625" style="1" bestFit="1" customWidth="1"/>
    <col min="7" max="7" width="16" style="1" customWidth="1"/>
    <col min="8" max="8" width="13.140625" style="2" bestFit="1" customWidth="1"/>
    <col min="9" max="10" width="12.42578125" style="2" bestFit="1" customWidth="1"/>
    <col min="11" max="11" width="12.42578125" style="1" bestFit="1" customWidth="1"/>
    <col min="12" max="12" width="12.42578125" style="4" bestFit="1" customWidth="1"/>
    <col min="13" max="13" width="11" style="3" bestFit="1" customWidth="1"/>
    <col min="14" max="14" width="13.42578125" style="2" bestFit="1" customWidth="1"/>
    <col min="15" max="15" width="10.140625" style="1" bestFit="1" customWidth="1"/>
    <col min="16" max="16384" width="11.42578125" style="1"/>
  </cols>
  <sheetData>
    <row r="1" spans="1:15" ht="48" x14ac:dyDescent="0.2">
      <c r="A1" s="38" t="s">
        <v>145</v>
      </c>
      <c r="B1" s="38" t="s">
        <v>144</v>
      </c>
      <c r="C1" s="39" t="s">
        <v>143</v>
      </c>
      <c r="D1" s="38" t="s">
        <v>142</v>
      </c>
      <c r="E1" s="37" t="s">
        <v>141</v>
      </c>
      <c r="F1" s="36" t="s">
        <v>140</v>
      </c>
      <c r="G1" s="35" t="s">
        <v>139</v>
      </c>
      <c r="H1" s="33" t="s">
        <v>138</v>
      </c>
      <c r="I1" s="32" t="s">
        <v>5</v>
      </c>
      <c r="J1" s="32" t="s">
        <v>137</v>
      </c>
      <c r="K1" s="33" t="s">
        <v>136</v>
      </c>
      <c r="L1" s="34" t="s">
        <v>135</v>
      </c>
      <c r="M1" s="33" t="s">
        <v>134</v>
      </c>
      <c r="N1" s="33" t="s">
        <v>133</v>
      </c>
      <c r="O1" s="32" t="s">
        <v>132</v>
      </c>
    </row>
    <row r="2" spans="1:15" ht="25.5" customHeight="1" x14ac:dyDescent="0.2">
      <c r="A2" s="31">
        <v>1</v>
      </c>
      <c r="B2" s="30" t="s">
        <v>131</v>
      </c>
      <c r="C2" s="29">
        <v>1</v>
      </c>
      <c r="D2" s="28" t="s">
        <v>81</v>
      </c>
      <c r="E2" s="26">
        <v>96361.44</v>
      </c>
      <c r="F2" s="27">
        <v>86037</v>
      </c>
      <c r="G2" s="26">
        <v>93694.29</v>
      </c>
      <c r="H2" s="23">
        <f>MIN(E2,F2,G2)</f>
        <v>86037</v>
      </c>
      <c r="I2" s="23">
        <f>AVERAGE(E2,F2,G2)</f>
        <v>92030.909999999989</v>
      </c>
      <c r="J2" s="23">
        <f>MEDIAN(E2,F2,G2)</f>
        <v>93694.29</v>
      </c>
      <c r="K2" s="26">
        <f>GEOMEAN(E2,F2,G2)</f>
        <v>91925.052842833757</v>
      </c>
      <c r="L2" s="25">
        <f>STDEVA(H2,K2)</f>
        <v>4163.4820931524782</v>
      </c>
      <c r="M2" s="24">
        <f>(L2/K2)</f>
        <v>4.5292137065951685E-2</v>
      </c>
      <c r="N2" s="23">
        <v>92030.909999999989</v>
      </c>
      <c r="O2" s="22" t="s">
        <v>5</v>
      </c>
    </row>
    <row r="3" spans="1:15" ht="25.5" customHeight="1" x14ac:dyDescent="0.2">
      <c r="A3" s="31">
        <v>2</v>
      </c>
      <c r="B3" s="30" t="s">
        <v>130</v>
      </c>
      <c r="C3" s="29">
        <v>1</v>
      </c>
      <c r="D3" s="28" t="s">
        <v>6</v>
      </c>
      <c r="E3" s="26">
        <v>91801.478999999992</v>
      </c>
      <c r="F3" s="27">
        <v>86037</v>
      </c>
      <c r="G3" s="26">
        <v>89908.669999999984</v>
      </c>
      <c r="H3" s="23">
        <f>MIN(E3,F3,G3)</f>
        <v>86037</v>
      </c>
      <c r="I3" s="23">
        <f>AVERAGE(E3,F3,G3)</f>
        <v>89249.049666666659</v>
      </c>
      <c r="J3" s="23">
        <f>MEDIAN(E3,F3,G3)</f>
        <v>89908.669999999984</v>
      </c>
      <c r="K3" s="26">
        <f>GEOMEAN(E3,F3,G3)</f>
        <v>89216.566080850054</v>
      </c>
      <c r="L3" s="25">
        <f>STDEVA(H3,K3)</f>
        <v>2248.2927369998079</v>
      </c>
      <c r="M3" s="24">
        <f>(L3/K3)</f>
        <v>2.5200395349921387E-2</v>
      </c>
      <c r="N3" s="23">
        <v>89249.049666666659</v>
      </c>
      <c r="O3" s="22" t="s">
        <v>5</v>
      </c>
    </row>
    <row r="4" spans="1:15" ht="25.5" customHeight="1" x14ac:dyDescent="0.2">
      <c r="A4" s="31">
        <v>3</v>
      </c>
      <c r="B4" s="30" t="s">
        <v>129</v>
      </c>
      <c r="C4" s="29">
        <v>1</v>
      </c>
      <c r="D4" s="28" t="s">
        <v>6</v>
      </c>
      <c r="E4" s="26">
        <v>96361.44</v>
      </c>
      <c r="F4" s="27">
        <v>86037</v>
      </c>
      <c r="G4" s="26">
        <v>93694.29</v>
      </c>
      <c r="H4" s="23">
        <f>MIN(E4,F4,G4)</f>
        <v>86037</v>
      </c>
      <c r="I4" s="23">
        <f>AVERAGE(E4,F4,G4)</f>
        <v>92030.909999999989</v>
      </c>
      <c r="J4" s="23">
        <f>MEDIAN(E4,F4,G4)</f>
        <v>93694.29</v>
      </c>
      <c r="K4" s="26">
        <f>GEOMEAN(E4,F4,G4)</f>
        <v>91925.052842833757</v>
      </c>
      <c r="L4" s="25">
        <f>STDEVA(H4,K4)</f>
        <v>4163.4820931524782</v>
      </c>
      <c r="M4" s="24">
        <f>(L4/K4)</f>
        <v>4.5292137065951685E-2</v>
      </c>
      <c r="N4" s="23">
        <v>92030.909999999989</v>
      </c>
      <c r="O4" s="22" t="s">
        <v>5</v>
      </c>
    </row>
    <row r="5" spans="1:15" ht="25.5" customHeight="1" x14ac:dyDescent="0.2">
      <c r="A5" s="31">
        <v>4</v>
      </c>
      <c r="B5" s="30" t="s">
        <v>128</v>
      </c>
      <c r="C5" s="29">
        <v>1</v>
      </c>
      <c r="D5" s="28" t="s">
        <v>6</v>
      </c>
      <c r="E5" s="26">
        <v>166334.63</v>
      </c>
      <c r="F5" s="27">
        <v>155890</v>
      </c>
      <c r="G5" s="26">
        <v>162905.05905947438</v>
      </c>
      <c r="H5" s="23">
        <f>MIN(E5,F5,G5)</f>
        <v>155890</v>
      </c>
      <c r="I5" s="23">
        <f>AVERAGE(E5,F5,G5)</f>
        <v>161709.89635315814</v>
      </c>
      <c r="J5" s="23">
        <f>MEDIAN(E5,F5,G5)</f>
        <v>162905.05905947438</v>
      </c>
      <c r="K5" s="26">
        <f>GEOMEAN(E5,F5,G5)</f>
        <v>161651.0395102539</v>
      </c>
      <c r="L5" s="25">
        <f>STDEVA(H5,K5)</f>
        <v>4073.6701043841622</v>
      </c>
      <c r="M5" s="24">
        <f>(L5/K5)</f>
        <v>2.5200395349921394E-2</v>
      </c>
      <c r="N5" s="23">
        <v>161709.89635315814</v>
      </c>
      <c r="O5" s="22" t="s">
        <v>5</v>
      </c>
    </row>
    <row r="6" spans="1:15" ht="25.5" customHeight="1" x14ac:dyDescent="0.2">
      <c r="A6" s="31">
        <v>5</v>
      </c>
      <c r="B6" s="30" t="s">
        <v>127</v>
      </c>
      <c r="C6" s="29">
        <v>1</v>
      </c>
      <c r="D6" s="28" t="s">
        <v>81</v>
      </c>
      <c r="E6" s="26">
        <v>15847.943999999998</v>
      </c>
      <c r="F6" s="27">
        <v>14280</v>
      </c>
      <c r="G6" s="26">
        <v>15899.352697095437</v>
      </c>
      <c r="H6" s="23">
        <f>MIN(E6,F6,G6)</f>
        <v>14280</v>
      </c>
      <c r="I6" s="23">
        <f>AVERAGE(E6,F6,G6)</f>
        <v>15342.432232365143</v>
      </c>
      <c r="J6" s="23">
        <f>MEDIAN(E6,F6,G6)</f>
        <v>15847.943999999998</v>
      </c>
      <c r="K6" s="26">
        <f>GEOMEAN(E6,F6,G6)</f>
        <v>15323.578339074886</v>
      </c>
      <c r="L6" s="25">
        <f>STDEVA(H6,K6)</f>
        <v>737.92132025924582</v>
      </c>
      <c r="M6" s="24">
        <f>(L6/K6)</f>
        <v>4.8155940076839494E-2</v>
      </c>
      <c r="N6" s="23">
        <v>15342.432232365143</v>
      </c>
      <c r="O6" s="22" t="s">
        <v>5</v>
      </c>
    </row>
    <row r="7" spans="1:15" ht="25.5" customHeight="1" x14ac:dyDescent="0.2">
      <c r="A7" s="31">
        <v>6</v>
      </c>
      <c r="B7" s="30" t="s">
        <v>126</v>
      </c>
      <c r="C7" s="29">
        <v>1</v>
      </c>
      <c r="D7" s="28" t="s">
        <v>6</v>
      </c>
      <c r="E7" s="26">
        <v>45092.67</v>
      </c>
      <c r="F7" s="27">
        <v>40460</v>
      </c>
      <c r="G7" s="26">
        <v>45329.307883817433</v>
      </c>
      <c r="H7" s="23">
        <f>MIN(E7,F7,G7)</f>
        <v>40460</v>
      </c>
      <c r="I7" s="23">
        <f>AVERAGE(E7,F7,G7)</f>
        <v>43627.325961272472</v>
      </c>
      <c r="J7" s="23">
        <f>MEDIAN(E7,F7,G7)</f>
        <v>45092.67</v>
      </c>
      <c r="K7" s="26">
        <f>GEOMEAN(E7,F7,G7)</f>
        <v>43568.269047369409</v>
      </c>
      <c r="L7" s="25">
        <f>STDEVA(H7,K7)</f>
        <v>2197.8781211471592</v>
      </c>
      <c r="M7" s="24">
        <f>(L7/K7)</f>
        <v>5.0446762499504534E-2</v>
      </c>
      <c r="N7" s="23">
        <v>43627.325961272472</v>
      </c>
      <c r="O7" s="22" t="s">
        <v>5</v>
      </c>
    </row>
    <row r="8" spans="1:15" ht="25.5" customHeight="1" x14ac:dyDescent="0.2">
      <c r="A8" s="31">
        <v>7</v>
      </c>
      <c r="B8" s="30" t="s">
        <v>125</v>
      </c>
      <c r="C8" s="29">
        <v>1</v>
      </c>
      <c r="D8" s="28" t="s">
        <v>6</v>
      </c>
      <c r="E8" s="26">
        <v>49846.720000000001</v>
      </c>
      <c r="F8" s="27">
        <v>44506</v>
      </c>
      <c r="G8" s="26">
        <v>48467.032448132777</v>
      </c>
      <c r="H8" s="23">
        <f>MIN(E8,F8,G8)</f>
        <v>44506</v>
      </c>
      <c r="I8" s="23">
        <f>AVERAGE(E8,F8,G8)</f>
        <v>47606.584149377595</v>
      </c>
      <c r="J8" s="23">
        <f>MEDIAN(E8,F8,G8)</f>
        <v>48467.032448132777</v>
      </c>
      <c r="K8" s="26">
        <f>GEOMEAN(E8,F8,G8)</f>
        <v>47551.825398644294</v>
      </c>
      <c r="L8" s="25">
        <f>STDEVA(H8,K8)</f>
        <v>2153.7237936915999</v>
      </c>
      <c r="M8" s="24">
        <f>(L8/K8)</f>
        <v>4.5292137065951685E-2</v>
      </c>
      <c r="N8" s="23">
        <v>47606.584149377595</v>
      </c>
      <c r="O8" s="22" t="s">
        <v>5</v>
      </c>
    </row>
    <row r="9" spans="1:15" ht="25.5" customHeight="1" x14ac:dyDescent="0.2">
      <c r="A9" s="31">
        <v>8</v>
      </c>
      <c r="B9" s="30" t="s">
        <v>124</v>
      </c>
      <c r="C9" s="29">
        <v>1</v>
      </c>
      <c r="D9" s="28" t="s">
        <v>6</v>
      </c>
      <c r="E9" s="26">
        <v>57028.965000000004</v>
      </c>
      <c r="F9" s="27">
        <v>51170</v>
      </c>
      <c r="G9" s="26">
        <v>57328.242323651459</v>
      </c>
      <c r="H9" s="23">
        <f>MIN(E9,F9,G9)</f>
        <v>51170</v>
      </c>
      <c r="I9" s="23">
        <f>AVERAGE(E9,F9,G9)</f>
        <v>55175.735774550492</v>
      </c>
      <c r="J9" s="23">
        <f>MEDIAN(E9,F9,G9)</f>
        <v>57028.965000000004</v>
      </c>
      <c r="K9" s="26">
        <f>GEOMEAN(E9,F9,G9)</f>
        <v>55101.046148143665</v>
      </c>
      <c r="L9" s="25">
        <f>STDEVA(H9,K9)</f>
        <v>2779.6693885096429</v>
      </c>
      <c r="M9" s="24">
        <f>(L9/K9)</f>
        <v>5.0446762499504541E-2</v>
      </c>
      <c r="N9" s="23">
        <v>55175.735774550492</v>
      </c>
      <c r="O9" s="22" t="s">
        <v>5</v>
      </c>
    </row>
    <row r="10" spans="1:15" ht="25.5" customHeight="1" x14ac:dyDescent="0.2">
      <c r="A10" s="31">
        <v>9</v>
      </c>
      <c r="B10" s="30" t="s">
        <v>123</v>
      </c>
      <c r="C10" s="29">
        <v>1</v>
      </c>
      <c r="D10" s="28" t="s">
        <v>6</v>
      </c>
      <c r="E10" s="26">
        <v>26664.329999999998</v>
      </c>
      <c r="F10" s="27">
        <v>24990</v>
      </c>
      <c r="G10" s="26">
        <v>26114.551452282154</v>
      </c>
      <c r="H10" s="23">
        <f>MIN(E10,F10,G10)</f>
        <v>24990</v>
      </c>
      <c r="I10" s="23">
        <f>AVERAGE(E10,F10,G10)</f>
        <v>25922.960484094056</v>
      </c>
      <c r="J10" s="23">
        <f>MEDIAN(E10,F10,G10)</f>
        <v>26114.551452282154</v>
      </c>
      <c r="K10" s="26">
        <f>GEOMEAN(E10,F10,G10)</f>
        <v>25913.525417674289</v>
      </c>
      <c r="L10" s="25">
        <f>STDEVA(H10,K10)</f>
        <v>653.03108543562848</v>
      </c>
      <c r="M10" s="24">
        <f>(L10/K10)</f>
        <v>2.5200395349921374E-2</v>
      </c>
      <c r="N10" s="23">
        <v>25922.960484094056</v>
      </c>
      <c r="O10" s="22" t="s">
        <v>5</v>
      </c>
    </row>
    <row r="11" spans="1:15" ht="25.5" customHeight="1" x14ac:dyDescent="0.2">
      <c r="A11" s="31">
        <v>10</v>
      </c>
      <c r="B11" s="30" t="s">
        <v>122</v>
      </c>
      <c r="C11" s="29">
        <v>1</v>
      </c>
      <c r="D11" s="28" t="s">
        <v>6</v>
      </c>
      <c r="E11" s="26">
        <v>16244.142599999999</v>
      </c>
      <c r="F11" s="27">
        <v>14637</v>
      </c>
      <c r="G11" s="26">
        <v>16296.836514522822</v>
      </c>
      <c r="H11" s="23">
        <f>MIN(E11,F11,G11)</f>
        <v>14637</v>
      </c>
      <c r="I11" s="23">
        <f>AVERAGE(E11,F11,G11)</f>
        <v>15725.993038174274</v>
      </c>
      <c r="J11" s="23">
        <f>MEDIAN(E11,F11,G11)</f>
        <v>16244.142599999999</v>
      </c>
      <c r="K11" s="26">
        <f>GEOMEAN(E11,F11,G11)</f>
        <v>15706.66779755176</v>
      </c>
      <c r="L11" s="25">
        <f>STDEVA(H11,K11)</f>
        <v>756.36935326572825</v>
      </c>
      <c r="M11" s="24">
        <f>(L11/K11)</f>
        <v>4.8155940076839571E-2</v>
      </c>
      <c r="N11" s="23">
        <v>15725.993038174274</v>
      </c>
      <c r="O11" s="22" t="s">
        <v>5</v>
      </c>
    </row>
    <row r="12" spans="1:15" ht="25.5" customHeight="1" x14ac:dyDescent="0.2">
      <c r="A12" s="31">
        <v>11</v>
      </c>
      <c r="B12" s="30" t="s">
        <v>121</v>
      </c>
      <c r="C12" s="29">
        <v>1</v>
      </c>
      <c r="D12" s="28" t="s">
        <v>6</v>
      </c>
      <c r="E12" s="26">
        <v>11995.2</v>
      </c>
      <c r="F12" s="27">
        <v>10710</v>
      </c>
      <c r="G12" s="26">
        <v>11663.189626556017</v>
      </c>
      <c r="H12" s="23">
        <f>MIN(E12,F12,G12)</f>
        <v>10710</v>
      </c>
      <c r="I12" s="23">
        <f>AVERAGE(E12,F12,G12)</f>
        <v>11456.129875518673</v>
      </c>
      <c r="J12" s="23">
        <f>MEDIAN(E12,F12,G12)</f>
        <v>11663.189626556017</v>
      </c>
      <c r="K12" s="26">
        <f>GEOMEAN(E12,F12,G12)</f>
        <v>11442.952636037398</v>
      </c>
      <c r="L12" s="25">
        <f>STDEVA(H12,K12)</f>
        <v>518.27577923059994</v>
      </c>
      <c r="M12" s="24">
        <f>(L12/K12)</f>
        <v>4.5292137065951768E-2</v>
      </c>
      <c r="N12" s="23">
        <v>11456.129875518673</v>
      </c>
      <c r="O12" s="22" t="s">
        <v>5</v>
      </c>
    </row>
    <row r="13" spans="1:15" ht="25.5" customHeight="1" x14ac:dyDescent="0.2">
      <c r="A13" s="31">
        <v>12</v>
      </c>
      <c r="B13" s="30" t="s">
        <v>120</v>
      </c>
      <c r="C13" s="29">
        <v>1</v>
      </c>
      <c r="D13" s="28" t="s">
        <v>81</v>
      </c>
      <c r="E13" s="26">
        <v>94164.10500000001</v>
      </c>
      <c r="F13" s="27">
        <v>84490</v>
      </c>
      <c r="G13" s="26">
        <v>94658.260580912873</v>
      </c>
      <c r="H13" s="23">
        <f>MIN(E13,F13,G13)</f>
        <v>84490</v>
      </c>
      <c r="I13" s="23">
        <f>AVERAGE(E13,F13,G13)</f>
        <v>91104.121860304309</v>
      </c>
      <c r="J13" s="23">
        <f>MEDIAN(E13,F13,G13)</f>
        <v>94164.10500000001</v>
      </c>
      <c r="K13" s="26">
        <f>GEOMEAN(E13,F13,G13)</f>
        <v>90980.797128330247</v>
      </c>
      <c r="L13" s="25">
        <f>STDEVA(H13,K13)</f>
        <v>4589.6866647484867</v>
      </c>
      <c r="M13" s="24">
        <f>(L13/K13)</f>
        <v>5.0446762499504604E-2</v>
      </c>
      <c r="N13" s="23">
        <v>91104.121860304309</v>
      </c>
      <c r="O13" s="22" t="s">
        <v>5</v>
      </c>
    </row>
    <row r="14" spans="1:15" ht="25.5" customHeight="1" x14ac:dyDescent="0.2">
      <c r="A14" s="31">
        <v>13</v>
      </c>
      <c r="B14" s="30" t="s">
        <v>119</v>
      </c>
      <c r="C14" s="29">
        <v>1</v>
      </c>
      <c r="D14" s="28" t="s">
        <v>6</v>
      </c>
      <c r="E14" s="26">
        <v>7618.3799999999992</v>
      </c>
      <c r="F14" s="27">
        <v>7140</v>
      </c>
      <c r="G14" s="26">
        <v>7461.3004149377584</v>
      </c>
      <c r="H14" s="23">
        <f>MIN(E14,F14,G14)</f>
        <v>7140</v>
      </c>
      <c r="I14" s="23">
        <f>AVERAGE(E14,F14,G14)</f>
        <v>7406.5601383125859</v>
      </c>
      <c r="J14" s="23">
        <f>MEDIAN(E14,F14,G14)</f>
        <v>7461.3004149377584</v>
      </c>
      <c r="K14" s="26">
        <f>GEOMEAN(E14,F14,G14)</f>
        <v>7403.864405049796</v>
      </c>
      <c r="L14" s="25">
        <f>STDEVA(H14,K14)</f>
        <v>186.58031012446466</v>
      </c>
      <c r="M14" s="24">
        <f>(L14/K14)</f>
        <v>2.5200395349921294E-2</v>
      </c>
      <c r="N14" s="23">
        <v>7406.5601383125859</v>
      </c>
      <c r="O14" s="22" t="s">
        <v>5</v>
      </c>
    </row>
    <row r="15" spans="1:15" ht="25.5" customHeight="1" x14ac:dyDescent="0.2">
      <c r="A15" s="31">
        <v>14</v>
      </c>
      <c r="B15" s="30" t="s">
        <v>118</v>
      </c>
      <c r="C15" s="29">
        <v>1</v>
      </c>
      <c r="D15" s="28" t="s">
        <v>81</v>
      </c>
      <c r="E15" s="26">
        <v>33016.549999999996</v>
      </c>
      <c r="F15" s="27">
        <v>29750</v>
      </c>
      <c r="G15" s="26">
        <v>33123.65145228216</v>
      </c>
      <c r="H15" s="23">
        <f>MIN(E15,F15,G15)</f>
        <v>29750</v>
      </c>
      <c r="I15" s="23">
        <f>AVERAGE(E15,F15,G15)</f>
        <v>31963.400484094051</v>
      </c>
      <c r="J15" s="23">
        <f>MEDIAN(E15,F15,G15)</f>
        <v>33016.549999999996</v>
      </c>
      <c r="K15" s="26">
        <f>GEOMEAN(E15,F15,G15)</f>
        <v>31924.121539739346</v>
      </c>
      <c r="L15" s="25">
        <f>STDEVA(H15,K15)</f>
        <v>1537.3360838734297</v>
      </c>
      <c r="M15" s="24">
        <f>(L15/K15)</f>
        <v>4.8155940076839522E-2</v>
      </c>
      <c r="N15" s="23">
        <v>31963.400484094051</v>
      </c>
      <c r="O15" s="22" t="s">
        <v>5</v>
      </c>
    </row>
    <row r="16" spans="1:15" ht="25.5" customHeight="1" x14ac:dyDescent="0.2">
      <c r="A16" s="31">
        <v>15</v>
      </c>
      <c r="B16" s="30" t="s">
        <v>117</v>
      </c>
      <c r="C16" s="29">
        <v>1</v>
      </c>
      <c r="D16" s="28" t="s">
        <v>6</v>
      </c>
      <c r="E16" s="26">
        <v>33320</v>
      </c>
      <c r="F16" s="27">
        <v>29750</v>
      </c>
      <c r="G16" s="26">
        <v>32397.748962655602</v>
      </c>
      <c r="H16" s="23">
        <f>MIN(E16,F16,G16)</f>
        <v>29750</v>
      </c>
      <c r="I16" s="23">
        <f>AVERAGE(E16,F16,G16)</f>
        <v>31822.582987551868</v>
      </c>
      <c r="J16" s="23">
        <f>MEDIAN(E16,F16,G16)</f>
        <v>32397.748962655602</v>
      </c>
      <c r="K16" s="26">
        <f>GEOMEAN(E16,F16,G16)</f>
        <v>31785.979544548325</v>
      </c>
      <c r="L16" s="25">
        <f>STDEVA(H16,K16)</f>
        <v>1439.6549423072192</v>
      </c>
      <c r="M16" s="24">
        <f>(L16/K16)</f>
        <v>4.5292137065951685E-2</v>
      </c>
      <c r="N16" s="23">
        <v>31822.582987551868</v>
      </c>
      <c r="O16" s="22" t="s">
        <v>5</v>
      </c>
    </row>
    <row r="17" spans="1:15" ht="25.5" customHeight="1" x14ac:dyDescent="0.2">
      <c r="A17" s="31">
        <v>16</v>
      </c>
      <c r="B17" s="30" t="s">
        <v>116</v>
      </c>
      <c r="C17" s="29">
        <v>1</v>
      </c>
      <c r="D17" s="28" t="s">
        <v>81</v>
      </c>
      <c r="E17" s="26">
        <v>18567.57</v>
      </c>
      <c r="F17" s="27">
        <v>16660</v>
      </c>
      <c r="G17" s="26">
        <v>18665.009128630707</v>
      </c>
      <c r="H17" s="23">
        <f>MIN(E17,F17,G17)</f>
        <v>16660</v>
      </c>
      <c r="I17" s="23">
        <f>AVERAGE(E17,F17,G17)</f>
        <v>17964.193042876901</v>
      </c>
      <c r="J17" s="23">
        <f>MEDIAN(E17,F17,G17)</f>
        <v>18567.57</v>
      </c>
      <c r="K17" s="26">
        <f>GEOMEAN(E17,F17,G17)</f>
        <v>17939.875490093287</v>
      </c>
      <c r="L17" s="25">
        <f>STDEVA(H17,K17)</f>
        <v>905.00863811941929</v>
      </c>
      <c r="M17" s="24">
        <f>(L17/K17)</f>
        <v>5.0446762499504576E-2</v>
      </c>
      <c r="N17" s="23">
        <v>17964.193042876901</v>
      </c>
      <c r="O17" s="22" t="s">
        <v>5</v>
      </c>
    </row>
    <row r="18" spans="1:15" ht="25.5" customHeight="1" x14ac:dyDescent="0.2">
      <c r="A18" s="31">
        <v>17</v>
      </c>
      <c r="B18" s="30" t="s">
        <v>115</v>
      </c>
      <c r="C18" s="29">
        <v>1</v>
      </c>
      <c r="D18" s="28" t="s">
        <v>6</v>
      </c>
      <c r="E18" s="26">
        <v>87611.37</v>
      </c>
      <c r="F18" s="27">
        <v>82110</v>
      </c>
      <c r="G18" s="26">
        <v>85804.954771784222</v>
      </c>
      <c r="H18" s="23">
        <f>MIN(E18,F18,G18)</f>
        <v>82110</v>
      </c>
      <c r="I18" s="23">
        <f>AVERAGE(E18,F18,G18)</f>
        <v>85175.441590594739</v>
      </c>
      <c r="J18" s="23">
        <f>MEDIAN(E18,F18,G18)</f>
        <v>85804.954771784222</v>
      </c>
      <c r="K18" s="26">
        <f>GEOMEAN(E18,F18,G18)</f>
        <v>85144.440658072665</v>
      </c>
      <c r="L18" s="25">
        <f>STDEVA(H18,K18)</f>
        <v>2145.673566431351</v>
      </c>
      <c r="M18" s="24">
        <f>(L18/K18)</f>
        <v>2.5200395349921377E-2</v>
      </c>
      <c r="N18" s="23">
        <v>85175.441590594739</v>
      </c>
      <c r="O18" s="22" t="s">
        <v>5</v>
      </c>
    </row>
    <row r="19" spans="1:15" ht="25.5" customHeight="1" x14ac:dyDescent="0.2">
      <c r="A19" s="31">
        <v>18</v>
      </c>
      <c r="B19" s="30" t="s">
        <v>114</v>
      </c>
      <c r="C19" s="29">
        <v>1</v>
      </c>
      <c r="D19" s="28" t="s">
        <v>6</v>
      </c>
      <c r="E19" s="26">
        <v>92974.604799999986</v>
      </c>
      <c r="F19" s="27">
        <v>83776</v>
      </c>
      <c r="G19" s="26">
        <v>93276.202489626565</v>
      </c>
      <c r="H19" s="23">
        <f>MIN(E19,F19,G19)</f>
        <v>83776</v>
      </c>
      <c r="I19" s="23">
        <f>AVERAGE(E19,F19,G19)</f>
        <v>90008.93576320885</v>
      </c>
      <c r="J19" s="23">
        <f>MEDIAN(E19,F19,G19)</f>
        <v>92974.604799999986</v>
      </c>
      <c r="K19" s="26">
        <f>GEOMEAN(E19,F19,G19)</f>
        <v>89898.326255906009</v>
      </c>
      <c r="L19" s="25">
        <f>STDEVA(H19,K19)</f>
        <v>4329.1384121875853</v>
      </c>
      <c r="M19" s="24">
        <f>(L19/K19)</f>
        <v>4.8155940076839591E-2</v>
      </c>
      <c r="N19" s="23">
        <v>90008.93576320885</v>
      </c>
      <c r="O19" s="22" t="s">
        <v>5</v>
      </c>
    </row>
    <row r="20" spans="1:15" ht="25.5" customHeight="1" x14ac:dyDescent="0.2">
      <c r="A20" s="31">
        <v>19</v>
      </c>
      <c r="B20" s="30" t="s">
        <v>113</v>
      </c>
      <c r="C20" s="29">
        <v>1</v>
      </c>
      <c r="D20" s="28" t="s">
        <v>6</v>
      </c>
      <c r="E20" s="26">
        <v>95961.600000000006</v>
      </c>
      <c r="F20" s="27">
        <v>85680</v>
      </c>
      <c r="G20" s="26">
        <v>93305.517012448137</v>
      </c>
      <c r="H20" s="23">
        <f>MIN(E20,F20,G20)</f>
        <v>85680</v>
      </c>
      <c r="I20" s="23">
        <f>AVERAGE(E20,F20,G20)</f>
        <v>91649.039004149381</v>
      </c>
      <c r="J20" s="23">
        <f>MEDIAN(E20,F20,G20)</f>
        <v>93305.517012448137</v>
      </c>
      <c r="K20" s="26">
        <f>GEOMEAN(E20,F20,G20)</f>
        <v>91543.621088299187</v>
      </c>
      <c r="L20" s="25">
        <f>STDEVA(H20,K20)</f>
        <v>4146.2062338447995</v>
      </c>
      <c r="M20" s="24">
        <f>(L20/K20)</f>
        <v>4.5292137065951768E-2</v>
      </c>
      <c r="N20" s="23">
        <v>91649.039004149381</v>
      </c>
      <c r="O20" s="22" t="s">
        <v>5</v>
      </c>
    </row>
    <row r="21" spans="1:15" ht="25.5" customHeight="1" x14ac:dyDescent="0.2">
      <c r="A21" s="31">
        <v>20</v>
      </c>
      <c r="B21" s="30" t="s">
        <v>112</v>
      </c>
      <c r="C21" s="29">
        <v>1</v>
      </c>
      <c r="D21" s="28" t="s">
        <v>6</v>
      </c>
      <c r="E21" s="26">
        <v>17776.219999999998</v>
      </c>
      <c r="F21" s="27">
        <v>16660</v>
      </c>
      <c r="G21" s="26">
        <v>17409.700968188103</v>
      </c>
      <c r="H21" s="23">
        <f>MIN(E21,F21,G21)</f>
        <v>16660</v>
      </c>
      <c r="I21" s="23">
        <f>AVERAGE(E21,F21,G21)</f>
        <v>17281.973656062703</v>
      </c>
      <c r="J21" s="23">
        <f>MEDIAN(E21,F21,G21)</f>
        <v>17409.700968188103</v>
      </c>
      <c r="K21" s="26">
        <f>GEOMEAN(E21,F21,G21)</f>
        <v>17275.683611782861</v>
      </c>
      <c r="L21" s="25">
        <f>STDEVA(H21,K21)</f>
        <v>435.35405695708653</v>
      </c>
      <c r="M21" s="24">
        <f>(L21/K21)</f>
        <v>2.5200395349921422E-2</v>
      </c>
      <c r="N21" s="23">
        <v>17281.973656062703</v>
      </c>
      <c r="O21" s="22" t="s">
        <v>5</v>
      </c>
    </row>
    <row r="22" spans="1:15" ht="25.5" customHeight="1" x14ac:dyDescent="0.2">
      <c r="A22" s="31">
        <v>21</v>
      </c>
      <c r="B22" s="30" t="s">
        <v>111</v>
      </c>
      <c r="C22" s="29">
        <v>1</v>
      </c>
      <c r="D22" s="28" t="s">
        <v>81</v>
      </c>
      <c r="E22" s="26">
        <v>22451.253999999997</v>
      </c>
      <c r="F22" s="27">
        <v>20230</v>
      </c>
      <c r="G22" s="26">
        <v>22524.082987551868</v>
      </c>
      <c r="H22" s="23">
        <f>MIN(E22,F22,G22)</f>
        <v>20230</v>
      </c>
      <c r="I22" s="23">
        <f>AVERAGE(E22,F22,G22)</f>
        <v>21735.112329183958</v>
      </c>
      <c r="J22" s="23">
        <f>MEDIAN(E22,F22,G22)</f>
        <v>22451.253999999997</v>
      </c>
      <c r="K22" s="26">
        <f>GEOMEAN(E22,F22,G22)</f>
        <v>21708.402647022758</v>
      </c>
      <c r="L22" s="25">
        <f>STDEVA(H22,K22)</f>
        <v>1045.3885370339342</v>
      </c>
      <c r="M22" s="24">
        <f>(L22/K22)</f>
        <v>4.8155940076839605E-2</v>
      </c>
      <c r="N22" s="23">
        <v>21735.112329183958</v>
      </c>
      <c r="O22" s="22" t="s">
        <v>5</v>
      </c>
    </row>
    <row r="23" spans="1:15" ht="25.5" customHeight="1" x14ac:dyDescent="0.2">
      <c r="A23" s="31">
        <v>22</v>
      </c>
      <c r="B23" s="30" t="s">
        <v>110</v>
      </c>
      <c r="C23" s="29">
        <v>1</v>
      </c>
      <c r="D23" s="28" t="s">
        <v>6</v>
      </c>
      <c r="E23" s="26">
        <v>22657.600000000002</v>
      </c>
      <c r="F23" s="27">
        <v>20230</v>
      </c>
      <c r="G23" s="26">
        <v>22030.469294605809</v>
      </c>
      <c r="H23" s="23">
        <f>MIN(E23,F23,G23)</f>
        <v>20230</v>
      </c>
      <c r="I23" s="23">
        <f>AVERAGE(E23,F23,G23)</f>
        <v>21639.356431535271</v>
      </c>
      <c r="J23" s="23">
        <f>MEDIAN(E23,F23,G23)</f>
        <v>22030.469294605809</v>
      </c>
      <c r="K23" s="26">
        <f>GEOMEAN(E23,F23,G23)</f>
        <v>21614.466090292863</v>
      </c>
      <c r="L23" s="25">
        <f>STDEVA(H23,K23)</f>
        <v>978.96536076891016</v>
      </c>
      <c r="M23" s="24">
        <f>(L23/K23)</f>
        <v>4.5292137065951733E-2</v>
      </c>
      <c r="N23" s="23">
        <v>21639.356431535271</v>
      </c>
      <c r="O23" s="22" t="s">
        <v>5</v>
      </c>
    </row>
    <row r="24" spans="1:15" ht="25.5" customHeight="1" x14ac:dyDescent="0.2">
      <c r="A24" s="31">
        <v>23</v>
      </c>
      <c r="B24" s="30" t="s">
        <v>109</v>
      </c>
      <c r="C24" s="29">
        <v>1</v>
      </c>
      <c r="D24" s="28" t="s">
        <v>81</v>
      </c>
      <c r="E24" s="26">
        <v>27851.355</v>
      </c>
      <c r="F24" s="27">
        <v>24990</v>
      </c>
      <c r="G24" s="26">
        <v>27997.51369294606</v>
      </c>
      <c r="H24" s="23">
        <f>MIN(E24,F24,G24)</f>
        <v>24990</v>
      </c>
      <c r="I24" s="23">
        <f>AVERAGE(E24,F24,G24)</f>
        <v>26946.28956431535</v>
      </c>
      <c r="J24" s="23">
        <f>MEDIAN(E24,F24,G24)</f>
        <v>27851.355</v>
      </c>
      <c r="K24" s="26">
        <f>GEOMEAN(E24,F24,G24)</f>
        <v>26909.813235139933</v>
      </c>
      <c r="L24" s="25">
        <f>STDEVA(H24,K24)</f>
        <v>1357.5129571791304</v>
      </c>
      <c r="M24" s="24">
        <f>(L24/K24)</f>
        <v>5.0446762499504624E-2</v>
      </c>
      <c r="N24" s="23">
        <v>26946.28956431535</v>
      </c>
      <c r="O24" s="22" t="s">
        <v>5</v>
      </c>
    </row>
    <row r="25" spans="1:15" ht="25.5" customHeight="1" x14ac:dyDescent="0.2">
      <c r="A25" s="31">
        <v>24</v>
      </c>
      <c r="B25" s="30" t="s">
        <v>108</v>
      </c>
      <c r="C25" s="29">
        <v>1</v>
      </c>
      <c r="D25" s="28" t="s">
        <v>6</v>
      </c>
      <c r="E25" s="26">
        <v>11427.57</v>
      </c>
      <c r="F25" s="27">
        <v>10710</v>
      </c>
      <c r="G25" s="26">
        <v>11191.950622406637</v>
      </c>
      <c r="H25" s="23">
        <f>MIN(E25,F25,G25)</f>
        <v>10710</v>
      </c>
      <c r="I25" s="23">
        <f>AVERAGE(E25,F25,G25)</f>
        <v>11109.840207468878</v>
      </c>
      <c r="J25" s="23">
        <f>MEDIAN(E25,F25,G25)</f>
        <v>11191.950622406637</v>
      </c>
      <c r="K25" s="26">
        <f>GEOMEAN(E25,F25,G25)</f>
        <v>11105.796607574695</v>
      </c>
      <c r="L25" s="25">
        <f>STDEVA(H25,K25)</f>
        <v>279.87046518669797</v>
      </c>
      <c r="M25" s="24">
        <f>(L25/K25)</f>
        <v>2.5200395349921377E-2</v>
      </c>
      <c r="N25" s="23">
        <v>11109.840207468878</v>
      </c>
      <c r="O25" s="22" t="s">
        <v>5</v>
      </c>
    </row>
    <row r="26" spans="1:15" ht="25.5" customHeight="1" x14ac:dyDescent="0.2">
      <c r="A26" s="31">
        <v>25</v>
      </c>
      <c r="B26" s="30" t="s">
        <v>107</v>
      </c>
      <c r="C26" s="29">
        <v>1</v>
      </c>
      <c r="D26" s="28" t="s">
        <v>81</v>
      </c>
      <c r="E26" s="26">
        <v>30375.225999999999</v>
      </c>
      <c r="F26" s="27">
        <v>27370</v>
      </c>
      <c r="G26" s="26">
        <v>30473.759336099585</v>
      </c>
      <c r="H26" s="23">
        <f>MIN(E26,F26,G26)</f>
        <v>27370</v>
      </c>
      <c r="I26" s="23">
        <f>AVERAGE(E26,F26,G26)</f>
        <v>29406.328445366526</v>
      </c>
      <c r="J26" s="23">
        <f>MEDIAN(E26,F26,G26)</f>
        <v>30375.225999999999</v>
      </c>
      <c r="K26" s="26">
        <f>GEOMEAN(E26,F26,G26)</f>
        <v>29370.1918165602</v>
      </c>
      <c r="L26" s="25">
        <f>STDEVA(H26,K26)</f>
        <v>1414.3491971635565</v>
      </c>
      <c r="M26" s="24">
        <f>(L26/K26)</f>
        <v>4.8155940076839557E-2</v>
      </c>
      <c r="N26" s="23">
        <v>29406.328445366526</v>
      </c>
      <c r="O26" s="22" t="s">
        <v>5</v>
      </c>
    </row>
    <row r="27" spans="1:15" ht="25.5" customHeight="1" x14ac:dyDescent="0.2">
      <c r="A27" s="31">
        <v>26</v>
      </c>
      <c r="B27" s="30" t="s">
        <v>106</v>
      </c>
      <c r="C27" s="29">
        <v>1</v>
      </c>
      <c r="D27" s="28" t="s">
        <v>6</v>
      </c>
      <c r="E27" s="26">
        <v>17904.442500000001</v>
      </c>
      <c r="F27" s="27">
        <v>16065</v>
      </c>
      <c r="G27" s="26">
        <v>17998.401659751038</v>
      </c>
      <c r="H27" s="23">
        <f>MIN(E27,F27,G27)</f>
        <v>16065</v>
      </c>
      <c r="I27" s="23">
        <f>AVERAGE(E27,F27,G27)</f>
        <v>17322.614719917012</v>
      </c>
      <c r="J27" s="23">
        <f>MEDIAN(E27,F27,G27)</f>
        <v>17904.442500000001</v>
      </c>
      <c r="K27" s="26">
        <f>GEOMEAN(E27,F27,G27)</f>
        <v>17299.165651161384</v>
      </c>
      <c r="L27" s="25">
        <f>STDEVA(H27,K27)</f>
        <v>872.68690104372547</v>
      </c>
      <c r="M27" s="24">
        <f>(L27/K27)</f>
        <v>5.0446762499504562E-2</v>
      </c>
      <c r="N27" s="23">
        <v>17322.614719917012</v>
      </c>
      <c r="O27" s="22" t="s">
        <v>5</v>
      </c>
    </row>
    <row r="28" spans="1:15" ht="25.5" customHeight="1" x14ac:dyDescent="0.2">
      <c r="A28" s="31">
        <v>27</v>
      </c>
      <c r="B28" s="30" t="s">
        <v>105</v>
      </c>
      <c r="C28" s="29">
        <v>1</v>
      </c>
      <c r="D28" s="28" t="s">
        <v>6</v>
      </c>
      <c r="E28" s="26">
        <v>18030.165999999997</v>
      </c>
      <c r="F28" s="27">
        <v>16898</v>
      </c>
      <c r="G28" s="26">
        <v>17658.410982019363</v>
      </c>
      <c r="H28" s="23">
        <f>MIN(E28,F28,G28)</f>
        <v>16898</v>
      </c>
      <c r="I28" s="23">
        <f>AVERAGE(E28,F28,G28)</f>
        <v>17528.858994006452</v>
      </c>
      <c r="J28" s="23">
        <f>MEDIAN(E28,F28,G28)</f>
        <v>17658.410982019363</v>
      </c>
      <c r="K28" s="26">
        <f>GEOMEAN(E28,F28,G28)</f>
        <v>17522.479091951187</v>
      </c>
      <c r="L28" s="25">
        <f>STDEVA(H28,K28)</f>
        <v>441.57340062790189</v>
      </c>
      <c r="M28" s="24">
        <f>(L28/K28)</f>
        <v>2.5200395349921415E-2</v>
      </c>
      <c r="N28" s="23">
        <v>17528.858994006452</v>
      </c>
      <c r="O28" s="22" t="s">
        <v>5</v>
      </c>
    </row>
    <row r="29" spans="1:15" ht="25.5" customHeight="1" x14ac:dyDescent="0.2">
      <c r="A29" s="31">
        <v>28</v>
      </c>
      <c r="B29" s="30" t="s">
        <v>104</v>
      </c>
      <c r="C29" s="29">
        <v>1</v>
      </c>
      <c r="D29" s="28" t="s">
        <v>6</v>
      </c>
      <c r="E29" s="26">
        <v>89805.015999999989</v>
      </c>
      <c r="F29" s="27">
        <v>80920</v>
      </c>
      <c r="G29" s="26">
        <v>90096.331950207474</v>
      </c>
      <c r="H29" s="23">
        <f>MIN(E29,F29,G29)</f>
        <v>80920</v>
      </c>
      <c r="I29" s="23">
        <f>AVERAGE(E29,F29,G29)</f>
        <v>86940.449316735831</v>
      </c>
      <c r="J29" s="23">
        <f>MEDIAN(E29,F29,G29)</f>
        <v>89805.015999999989</v>
      </c>
      <c r="K29" s="26">
        <f>GEOMEAN(E29,F29,G29)</f>
        <v>86833.610588091033</v>
      </c>
      <c r="L29" s="25">
        <f>STDEVA(H29,K29)</f>
        <v>4181.5541481357368</v>
      </c>
      <c r="M29" s="24">
        <f>(L29/K29)</f>
        <v>4.8155940076839605E-2</v>
      </c>
      <c r="N29" s="23">
        <v>86940.449316735831</v>
      </c>
      <c r="O29" s="22" t="s">
        <v>5</v>
      </c>
    </row>
    <row r="30" spans="1:15" ht="25.5" customHeight="1" x14ac:dyDescent="0.2">
      <c r="A30" s="31">
        <v>29</v>
      </c>
      <c r="B30" s="30" t="s">
        <v>103</v>
      </c>
      <c r="C30" s="29">
        <v>1</v>
      </c>
      <c r="D30" s="28" t="s">
        <v>6</v>
      </c>
      <c r="E30" s="26">
        <v>18925.760000000002</v>
      </c>
      <c r="F30" s="27">
        <v>16898</v>
      </c>
      <c r="G30" s="26">
        <v>18401.921410788382</v>
      </c>
      <c r="H30" s="23">
        <f>MIN(E30,F30,G30)</f>
        <v>16898</v>
      </c>
      <c r="I30" s="23">
        <f>AVERAGE(E30,F30,G30)</f>
        <v>18075.227136929461</v>
      </c>
      <c r="J30" s="23">
        <f>MEDIAN(E30,F30,G30)</f>
        <v>18401.921410788382</v>
      </c>
      <c r="K30" s="26">
        <f>GEOMEAN(E30,F30,G30)</f>
        <v>18054.436381303447</v>
      </c>
      <c r="L30" s="25">
        <f>STDEVA(H30,K30)</f>
        <v>817.7240072304993</v>
      </c>
      <c r="M30" s="24">
        <f>(L30/K30)</f>
        <v>4.5292137065951622E-2</v>
      </c>
      <c r="N30" s="23">
        <v>18075.227136929461</v>
      </c>
      <c r="O30" s="22" t="s">
        <v>5</v>
      </c>
    </row>
    <row r="31" spans="1:15" ht="25.5" customHeight="1" x14ac:dyDescent="0.2">
      <c r="A31" s="31">
        <v>30</v>
      </c>
      <c r="B31" s="30" t="s">
        <v>102</v>
      </c>
      <c r="C31" s="29">
        <v>1</v>
      </c>
      <c r="D31" s="28" t="s">
        <v>6</v>
      </c>
      <c r="E31" s="26">
        <v>99203.874000000011</v>
      </c>
      <c r="F31" s="27">
        <v>89012</v>
      </c>
      <c r="G31" s="26">
        <v>99724.477344398343</v>
      </c>
      <c r="H31" s="23">
        <f>MIN(E31,F31,G31)</f>
        <v>89012</v>
      </c>
      <c r="I31" s="23">
        <f>AVERAGE(E31,F31,G31)</f>
        <v>95980.117114799446</v>
      </c>
      <c r="J31" s="23">
        <f>MEDIAN(E31,F31,G31)</f>
        <v>99203.874000000011</v>
      </c>
      <c r="K31" s="26">
        <f>GEOMEAN(E31,F31,G31)</f>
        <v>95850.191904212712</v>
      </c>
      <c r="L31" s="25">
        <f>STDEVA(H31,K31)</f>
        <v>4835.3318665237584</v>
      </c>
      <c r="M31" s="24">
        <f>(L31/K31)</f>
        <v>5.044676249950461E-2</v>
      </c>
      <c r="N31" s="23">
        <v>95980.117114799446</v>
      </c>
      <c r="O31" s="22" t="s">
        <v>5</v>
      </c>
    </row>
    <row r="32" spans="1:15" ht="25.5" customHeight="1" x14ac:dyDescent="0.2">
      <c r="A32" s="31">
        <v>31</v>
      </c>
      <c r="B32" s="30" t="s">
        <v>101</v>
      </c>
      <c r="C32" s="29">
        <v>1</v>
      </c>
      <c r="D32" s="28" t="s">
        <v>6</v>
      </c>
      <c r="E32" s="26">
        <v>12316.380999999999</v>
      </c>
      <c r="F32" s="27">
        <v>11543</v>
      </c>
      <c r="G32" s="26">
        <v>12062.435670816043</v>
      </c>
      <c r="H32" s="23">
        <f>MIN(E32,F32,G32)</f>
        <v>11543</v>
      </c>
      <c r="I32" s="23">
        <f>AVERAGE(E32,F32,G32)</f>
        <v>11973.938890272015</v>
      </c>
      <c r="J32" s="23">
        <f>MEDIAN(E32,F32,G32)</f>
        <v>12062.435670816043</v>
      </c>
      <c r="K32" s="26">
        <f>GEOMEAN(E32,F32,G32)</f>
        <v>11969.580788163837</v>
      </c>
      <c r="L32" s="25">
        <f>STDEVA(H32,K32)</f>
        <v>301.63816803455165</v>
      </c>
      <c r="M32" s="24">
        <f>(L32/K32)</f>
        <v>2.5200395349921328E-2</v>
      </c>
      <c r="N32" s="23">
        <v>11973.938890272015</v>
      </c>
      <c r="O32" s="22" t="s">
        <v>5</v>
      </c>
    </row>
    <row r="33" spans="1:15" ht="25.5" customHeight="1" x14ac:dyDescent="0.2">
      <c r="A33" s="31">
        <v>32</v>
      </c>
      <c r="B33" s="30" t="s">
        <v>100</v>
      </c>
      <c r="C33" s="29">
        <v>1</v>
      </c>
      <c r="D33" s="28" t="s">
        <v>6</v>
      </c>
      <c r="E33" s="26">
        <v>7923.9719999999988</v>
      </c>
      <c r="F33" s="27">
        <v>7140</v>
      </c>
      <c r="G33" s="26">
        <v>7949.6763485477186</v>
      </c>
      <c r="H33" s="23">
        <f>MIN(E33,F33,G33)</f>
        <v>7140</v>
      </c>
      <c r="I33" s="23">
        <f>AVERAGE(E33,F33,G33)</f>
        <v>7671.2161161825716</v>
      </c>
      <c r="J33" s="23">
        <f>MEDIAN(E33,F33,G33)</f>
        <v>7923.9719999999988</v>
      </c>
      <c r="K33" s="26">
        <f>GEOMEAN(E33,F33,G33)</f>
        <v>7661.7891695374428</v>
      </c>
      <c r="L33" s="25">
        <f>STDEVA(H33,K33)</f>
        <v>368.96066012962291</v>
      </c>
      <c r="M33" s="24">
        <f>(L33/K33)</f>
        <v>4.8155940076839494E-2</v>
      </c>
      <c r="N33" s="23">
        <v>7671.2161161825716</v>
      </c>
      <c r="O33" s="22" t="s">
        <v>5</v>
      </c>
    </row>
    <row r="34" spans="1:15" ht="25.5" customHeight="1" x14ac:dyDescent="0.2">
      <c r="A34" s="31">
        <v>33</v>
      </c>
      <c r="B34" s="30" t="s">
        <v>99</v>
      </c>
      <c r="C34" s="29">
        <v>1</v>
      </c>
      <c r="D34" s="28" t="s">
        <v>6</v>
      </c>
      <c r="E34" s="26">
        <v>7996.8000000000011</v>
      </c>
      <c r="F34" s="27">
        <v>7140</v>
      </c>
      <c r="G34" s="26">
        <v>7775.4597510373442</v>
      </c>
      <c r="H34" s="23">
        <f>MIN(E34,F34,G34)</f>
        <v>7140</v>
      </c>
      <c r="I34" s="23">
        <f>AVERAGE(E34,F34,G34)</f>
        <v>7637.4199170124484</v>
      </c>
      <c r="J34" s="23">
        <f>MEDIAN(E34,F34,G34)</f>
        <v>7775.4597510373442</v>
      </c>
      <c r="K34" s="26">
        <f>GEOMEAN(E34,F34,G34)</f>
        <v>7628.6350906915977</v>
      </c>
      <c r="L34" s="25">
        <f>STDEVA(H34,K34)</f>
        <v>345.51718615373238</v>
      </c>
      <c r="M34" s="24">
        <f>(L34/K34)</f>
        <v>4.5292137065951657E-2</v>
      </c>
      <c r="N34" s="23">
        <v>7637.4199170124484</v>
      </c>
      <c r="O34" s="22" t="s">
        <v>5</v>
      </c>
    </row>
    <row r="35" spans="1:15" ht="25.5" customHeight="1" x14ac:dyDescent="0.2">
      <c r="A35" s="31">
        <v>34</v>
      </c>
      <c r="B35" s="30" t="s">
        <v>98</v>
      </c>
      <c r="C35" s="29">
        <v>1</v>
      </c>
      <c r="D35" s="28" t="s">
        <v>6</v>
      </c>
      <c r="E35" s="26">
        <v>5305.02</v>
      </c>
      <c r="F35" s="27">
        <v>4760</v>
      </c>
      <c r="G35" s="26">
        <v>5332.8597510373447</v>
      </c>
      <c r="H35" s="23">
        <f>MIN(E35,F35,G35)</f>
        <v>4760</v>
      </c>
      <c r="I35" s="23">
        <f>AVERAGE(E35,F35,G35)</f>
        <v>5132.6265836791144</v>
      </c>
      <c r="J35" s="23">
        <f>MEDIAN(E35,F35,G35)</f>
        <v>5305.02</v>
      </c>
      <c r="K35" s="26">
        <f>GEOMEAN(E35,F35,G35)</f>
        <v>5125.6787114552253</v>
      </c>
      <c r="L35" s="25">
        <f>STDEVA(H35,K35)</f>
        <v>258.57389660554861</v>
      </c>
      <c r="M35" s="24">
        <f>(L35/K35)</f>
        <v>5.0446762499504617E-2</v>
      </c>
      <c r="N35" s="23">
        <v>5132.6265836791144</v>
      </c>
      <c r="O35" s="22" t="s">
        <v>5</v>
      </c>
    </row>
    <row r="36" spans="1:15" ht="25.5" customHeight="1" x14ac:dyDescent="0.2">
      <c r="A36" s="31">
        <v>35</v>
      </c>
      <c r="B36" s="30" t="s">
        <v>97</v>
      </c>
      <c r="C36" s="29">
        <v>1</v>
      </c>
      <c r="D36" s="28" t="s">
        <v>6</v>
      </c>
      <c r="E36" s="26">
        <v>53328.659999999996</v>
      </c>
      <c r="F36" s="27">
        <v>49980</v>
      </c>
      <c r="G36" s="26">
        <v>52229.102904564308</v>
      </c>
      <c r="H36" s="23">
        <f>MIN(E36,F36,G36)</f>
        <v>49980</v>
      </c>
      <c r="I36" s="23">
        <f>AVERAGE(E36,F36,G36)</f>
        <v>51845.920968188111</v>
      </c>
      <c r="J36" s="23">
        <f>MEDIAN(E36,F36,G36)</f>
        <v>52229.102904564308</v>
      </c>
      <c r="K36" s="26">
        <f>GEOMEAN(E36,F36,G36)</f>
        <v>51827.050835348578</v>
      </c>
      <c r="L36" s="25">
        <f>STDEVA(H36,K36)</f>
        <v>1306.062170871257</v>
      </c>
      <c r="M36" s="24">
        <f>(L36/K36)</f>
        <v>2.5200395349921374E-2</v>
      </c>
      <c r="N36" s="23">
        <v>51845.920968188111</v>
      </c>
      <c r="O36" s="22" t="s">
        <v>5</v>
      </c>
    </row>
    <row r="37" spans="1:15" ht="25.5" customHeight="1" x14ac:dyDescent="0.2">
      <c r="A37" s="31">
        <v>36</v>
      </c>
      <c r="B37" s="30" t="s">
        <v>96</v>
      </c>
      <c r="C37" s="29">
        <v>1</v>
      </c>
      <c r="D37" s="28" t="s">
        <v>6</v>
      </c>
      <c r="E37" s="26">
        <v>55467.803999999996</v>
      </c>
      <c r="F37" s="27">
        <v>49980</v>
      </c>
      <c r="G37" s="26">
        <v>55647.734439834028</v>
      </c>
      <c r="H37" s="23">
        <f>MIN(E37,F37,G37)</f>
        <v>49980</v>
      </c>
      <c r="I37" s="23">
        <f>AVERAGE(E37,F37,G37)</f>
        <v>53698.512813278008</v>
      </c>
      <c r="J37" s="23">
        <f>MEDIAN(E37,F37,G37)</f>
        <v>55467.803999999996</v>
      </c>
      <c r="K37" s="26">
        <f>GEOMEAN(E37,F37,G37)</f>
        <v>53632.524186762108</v>
      </c>
      <c r="L37" s="25">
        <f>STDEVA(H37,K37)</f>
        <v>2582.7246209073664</v>
      </c>
      <c r="M37" s="24">
        <f>(L37/K37)</f>
        <v>4.8155940076839598E-2</v>
      </c>
      <c r="N37" s="23">
        <v>53698.512813278008</v>
      </c>
      <c r="O37" s="22" t="s">
        <v>5</v>
      </c>
    </row>
    <row r="38" spans="1:15" ht="25.5" customHeight="1" x14ac:dyDescent="0.2">
      <c r="A38" s="31">
        <v>37</v>
      </c>
      <c r="B38" s="30" t="s">
        <v>95</v>
      </c>
      <c r="C38" s="29">
        <v>1</v>
      </c>
      <c r="D38" s="28" t="s">
        <v>6</v>
      </c>
      <c r="E38" s="26">
        <v>54644.800000000003</v>
      </c>
      <c r="F38" s="27">
        <v>48790</v>
      </c>
      <c r="G38" s="26">
        <v>53132.30829875519</v>
      </c>
      <c r="H38" s="23">
        <f>MIN(E38,F38,G38)</f>
        <v>48790</v>
      </c>
      <c r="I38" s="23">
        <f>AVERAGE(E38,F38,G38)</f>
        <v>52189.036099585064</v>
      </c>
      <c r="J38" s="23">
        <f>MEDIAN(E38,F38,G38)</f>
        <v>53132.30829875519</v>
      </c>
      <c r="K38" s="26">
        <f>GEOMEAN(E38,F38,G38)</f>
        <v>52129.00645305925</v>
      </c>
      <c r="L38" s="25">
        <f>STDEVA(H38,K38)</f>
        <v>2361.034105383837</v>
      </c>
      <c r="M38" s="24">
        <f>(L38/K38)</f>
        <v>4.5292137065951636E-2</v>
      </c>
      <c r="N38" s="23">
        <v>52189.036099585064</v>
      </c>
      <c r="O38" s="22" t="s">
        <v>5</v>
      </c>
    </row>
    <row r="39" spans="1:15" ht="25.5" customHeight="1" x14ac:dyDescent="0.2">
      <c r="A39" s="31">
        <v>38</v>
      </c>
      <c r="B39" s="30" t="s">
        <v>94</v>
      </c>
      <c r="C39" s="29">
        <v>1</v>
      </c>
      <c r="D39" s="28" t="s">
        <v>6</v>
      </c>
      <c r="E39" s="26">
        <v>54376.455000000002</v>
      </c>
      <c r="F39" s="27">
        <v>48790</v>
      </c>
      <c r="G39" s="26">
        <v>54661.812448132783</v>
      </c>
      <c r="H39" s="23">
        <f>MIN(E39,F39,G39)</f>
        <v>48790</v>
      </c>
      <c r="I39" s="23">
        <f>AVERAGE(E39,F39,G39)</f>
        <v>52609.422482710936</v>
      </c>
      <c r="J39" s="23">
        <f>MEDIAN(E39,F39,G39)</f>
        <v>54376.455000000002</v>
      </c>
      <c r="K39" s="26">
        <f>GEOMEAN(E39,F39,G39)</f>
        <v>52538.206792416051</v>
      </c>
      <c r="L39" s="25">
        <f>STDEVA(H39,K39)</f>
        <v>2650.3824402068676</v>
      </c>
      <c r="M39" s="24">
        <f>(L39/K39)</f>
        <v>5.044676249950452E-2</v>
      </c>
      <c r="N39" s="23">
        <v>52609.422482710936</v>
      </c>
      <c r="O39" s="22" t="s">
        <v>5</v>
      </c>
    </row>
    <row r="40" spans="1:15" ht="25.5" customHeight="1" x14ac:dyDescent="0.2">
      <c r="A40" s="31">
        <v>39</v>
      </c>
      <c r="B40" s="30" t="s">
        <v>93</v>
      </c>
      <c r="C40" s="29">
        <v>1</v>
      </c>
      <c r="D40" s="28" t="s">
        <v>9</v>
      </c>
      <c r="E40" s="26">
        <v>13967.029999999999</v>
      </c>
      <c r="F40" s="27">
        <v>13090</v>
      </c>
      <c r="G40" s="26">
        <v>13679.050760719223</v>
      </c>
      <c r="H40" s="23">
        <f>MIN(E40,F40,G40)</f>
        <v>13090</v>
      </c>
      <c r="I40" s="23">
        <f>AVERAGE(E40,F40,G40)</f>
        <v>13578.693586906409</v>
      </c>
      <c r="J40" s="23">
        <f>MEDIAN(E40,F40,G40)</f>
        <v>13679.050760719223</v>
      </c>
      <c r="K40" s="26">
        <f>GEOMEAN(E40,F40,G40)</f>
        <v>13573.75140925796</v>
      </c>
      <c r="L40" s="25">
        <f>STDEVA(H40,K40)</f>
        <v>342.06390189485262</v>
      </c>
      <c r="M40" s="24">
        <f>(L40/K40)</f>
        <v>2.5200395349921346E-2</v>
      </c>
      <c r="N40" s="23">
        <v>13578.693586906409</v>
      </c>
      <c r="O40" s="22" t="s">
        <v>5</v>
      </c>
    </row>
    <row r="41" spans="1:15" ht="25.5" customHeight="1" x14ac:dyDescent="0.2">
      <c r="A41" s="31">
        <v>40</v>
      </c>
      <c r="B41" s="30" t="s">
        <v>92</v>
      </c>
      <c r="C41" s="29">
        <v>1</v>
      </c>
      <c r="D41" s="28" t="s">
        <v>9</v>
      </c>
      <c r="E41" s="26">
        <v>412046.54399999994</v>
      </c>
      <c r="F41" s="27">
        <v>371280</v>
      </c>
      <c r="G41" s="26">
        <v>413383.17012448132</v>
      </c>
      <c r="H41" s="23">
        <f>MIN(E41,F41,G41)</f>
        <v>371280</v>
      </c>
      <c r="I41" s="23">
        <f>AVERAGE(E41,F41,G41)</f>
        <v>398903.23804149375</v>
      </c>
      <c r="J41" s="23">
        <f>MEDIAN(E41,F41,G41)</f>
        <v>412046.54399999994</v>
      </c>
      <c r="K41" s="26">
        <f>GEOMEAN(E41,F41,G41)</f>
        <v>398413.03681594704</v>
      </c>
      <c r="L41" s="25">
        <f>STDEVA(H41,K41)</f>
        <v>19185.954326740401</v>
      </c>
      <c r="M41" s="24">
        <f>(L41/K41)</f>
        <v>4.8155940076839515E-2</v>
      </c>
      <c r="N41" s="23">
        <v>398903.23804149375</v>
      </c>
      <c r="O41" s="22" t="s">
        <v>5</v>
      </c>
    </row>
    <row r="42" spans="1:15" ht="25.5" customHeight="1" x14ac:dyDescent="0.2">
      <c r="A42" s="31">
        <v>41</v>
      </c>
      <c r="B42" s="30" t="s">
        <v>91</v>
      </c>
      <c r="C42" s="29">
        <v>1</v>
      </c>
      <c r="D42" s="28" t="s">
        <v>9</v>
      </c>
      <c r="E42" s="26">
        <v>15993.600000000002</v>
      </c>
      <c r="F42" s="27">
        <v>14280</v>
      </c>
      <c r="G42" s="26">
        <v>15550.919502074688</v>
      </c>
      <c r="H42" s="23">
        <f>MIN(E42,F42,G42)</f>
        <v>14280</v>
      </c>
      <c r="I42" s="23">
        <f>AVERAGE(E42,F42,G42)</f>
        <v>15274.839834024897</v>
      </c>
      <c r="J42" s="23">
        <f>MEDIAN(E42,F42,G42)</f>
        <v>15550.919502074688</v>
      </c>
      <c r="K42" s="26">
        <f>GEOMEAN(E42,F42,G42)</f>
        <v>15257.270181383195</v>
      </c>
      <c r="L42" s="25">
        <f>STDEVA(H42,K42)</f>
        <v>691.03437230746476</v>
      </c>
      <c r="M42" s="24">
        <f>(L42/K42)</f>
        <v>4.5292137065951657E-2</v>
      </c>
      <c r="N42" s="23">
        <v>15274.839834024897</v>
      </c>
      <c r="O42" s="22" t="s">
        <v>5</v>
      </c>
    </row>
    <row r="43" spans="1:15" ht="25.5" customHeight="1" x14ac:dyDescent="0.2">
      <c r="A43" s="31">
        <v>42</v>
      </c>
      <c r="B43" s="30" t="s">
        <v>90</v>
      </c>
      <c r="C43" s="29">
        <v>1</v>
      </c>
      <c r="D43" s="28" t="s">
        <v>9</v>
      </c>
      <c r="E43" s="26">
        <v>34482.630000000005</v>
      </c>
      <c r="F43" s="27">
        <v>30940</v>
      </c>
      <c r="G43" s="26">
        <v>34663.588381742738</v>
      </c>
      <c r="H43" s="23">
        <f>MIN(E43,F43,G43)</f>
        <v>30940</v>
      </c>
      <c r="I43" s="23">
        <f>AVERAGE(E43,F43,G43)</f>
        <v>33362.072793914245</v>
      </c>
      <c r="J43" s="23">
        <f>MEDIAN(E43,F43,G43)</f>
        <v>34482.630000000005</v>
      </c>
      <c r="K43" s="26">
        <f>GEOMEAN(E43,F43,G43)</f>
        <v>33316.91162445896</v>
      </c>
      <c r="L43" s="25">
        <f>STDEVA(H43,K43)</f>
        <v>1680.7303279360633</v>
      </c>
      <c r="M43" s="24">
        <f>(L43/K43)</f>
        <v>5.0446762499504541E-2</v>
      </c>
      <c r="N43" s="23">
        <v>33362.072793914245</v>
      </c>
      <c r="O43" s="22" t="s">
        <v>5</v>
      </c>
    </row>
    <row r="44" spans="1:15" ht="25.5" customHeight="1" x14ac:dyDescent="0.2">
      <c r="A44" s="31">
        <v>43</v>
      </c>
      <c r="B44" s="30" t="s">
        <v>89</v>
      </c>
      <c r="C44" s="29">
        <v>1</v>
      </c>
      <c r="D44" s="28" t="s">
        <v>81</v>
      </c>
      <c r="E44" s="26">
        <v>29203.789999999997</v>
      </c>
      <c r="F44" s="27">
        <v>27370</v>
      </c>
      <c r="G44" s="26">
        <v>28601.651590594742</v>
      </c>
      <c r="H44" s="23">
        <f>MIN(E44,F44,G44)</f>
        <v>27370</v>
      </c>
      <c r="I44" s="23">
        <f>AVERAGE(E44,F44,G44)</f>
        <v>28391.813863531581</v>
      </c>
      <c r="J44" s="23">
        <f>MEDIAN(E44,F44,G44)</f>
        <v>28601.651590594742</v>
      </c>
      <c r="K44" s="26">
        <f>GEOMEAN(E44,F44,G44)</f>
        <v>28381.480219357556</v>
      </c>
      <c r="L44" s="25">
        <f>STDEVA(H44,K44)</f>
        <v>715.2245221437845</v>
      </c>
      <c r="M44" s="24">
        <f>(L44/K44)</f>
        <v>2.5200395349921405E-2</v>
      </c>
      <c r="N44" s="23">
        <v>28391.813863531581</v>
      </c>
      <c r="O44" s="22" t="s">
        <v>5</v>
      </c>
    </row>
    <row r="45" spans="1:15" ht="25.5" customHeight="1" x14ac:dyDescent="0.2">
      <c r="A45" s="31">
        <v>44</v>
      </c>
      <c r="B45" s="30" t="s">
        <v>88</v>
      </c>
      <c r="C45" s="29">
        <v>1</v>
      </c>
      <c r="D45" s="28" t="s">
        <v>81</v>
      </c>
      <c r="E45" s="26">
        <v>33016.549999999996</v>
      </c>
      <c r="F45" s="27">
        <v>29750</v>
      </c>
      <c r="G45" s="26">
        <v>33123.65145228216</v>
      </c>
      <c r="H45" s="23">
        <f>MIN(E45,F45,G45)</f>
        <v>29750</v>
      </c>
      <c r="I45" s="23">
        <f>AVERAGE(E45,F45,G45)</f>
        <v>31963.400484094051</v>
      </c>
      <c r="J45" s="23">
        <f>MEDIAN(E45,F45,G45)</f>
        <v>33016.549999999996</v>
      </c>
      <c r="K45" s="26">
        <f>GEOMEAN(E45,F45,G45)</f>
        <v>31924.121539739346</v>
      </c>
      <c r="L45" s="25">
        <f>STDEVA(H45,K45)</f>
        <v>1537.3360838734297</v>
      </c>
      <c r="M45" s="24">
        <f>(L45/K45)</f>
        <v>4.8155940076839522E-2</v>
      </c>
      <c r="N45" s="23">
        <v>31963.400484094051</v>
      </c>
      <c r="O45" s="22" t="s">
        <v>5</v>
      </c>
    </row>
    <row r="46" spans="1:15" ht="25.5" customHeight="1" x14ac:dyDescent="0.2">
      <c r="A46" s="31">
        <v>45</v>
      </c>
      <c r="B46" s="30" t="s">
        <v>87</v>
      </c>
      <c r="C46" s="29">
        <v>1</v>
      </c>
      <c r="D46" s="28" t="s">
        <v>81</v>
      </c>
      <c r="E46" s="26">
        <v>37318.400000000001</v>
      </c>
      <c r="F46" s="27">
        <v>33320</v>
      </c>
      <c r="G46" s="26">
        <v>36285.478838174276</v>
      </c>
      <c r="H46" s="23">
        <f>MIN(E46,F46,G46)</f>
        <v>33320</v>
      </c>
      <c r="I46" s="23">
        <f>AVERAGE(E46,F46,G46)</f>
        <v>35641.292946058093</v>
      </c>
      <c r="J46" s="23">
        <f>MEDIAN(E46,F46,G46)</f>
        <v>36285.478838174276</v>
      </c>
      <c r="K46" s="26">
        <f>GEOMEAN(E46,F46,G46)</f>
        <v>35600.29708989412</v>
      </c>
      <c r="L46" s="25">
        <f>STDEVA(H46,K46)</f>
        <v>1612.4135353840829</v>
      </c>
      <c r="M46" s="24">
        <f>(L46/K46)</f>
        <v>4.5292137065951615E-2</v>
      </c>
      <c r="N46" s="23">
        <v>35641.292946058093</v>
      </c>
      <c r="O46" s="22" t="s">
        <v>5</v>
      </c>
    </row>
    <row r="47" spans="1:15" ht="25.5" customHeight="1" x14ac:dyDescent="0.2">
      <c r="A47" s="31">
        <v>46</v>
      </c>
      <c r="B47" s="30" t="s">
        <v>86</v>
      </c>
      <c r="C47" s="29">
        <v>1</v>
      </c>
      <c r="D47" s="28" t="s">
        <v>81</v>
      </c>
      <c r="E47" s="26">
        <v>3978.7650000000003</v>
      </c>
      <c r="F47" s="27">
        <v>3570</v>
      </c>
      <c r="G47" s="26">
        <v>3999.6448132780088</v>
      </c>
      <c r="H47" s="23">
        <f>MIN(E47,F47,G47)</f>
        <v>3570</v>
      </c>
      <c r="I47" s="23">
        <f>AVERAGE(E47,F47,G47)</f>
        <v>3849.4699377593365</v>
      </c>
      <c r="J47" s="23">
        <f>MEDIAN(E47,F47,G47)</f>
        <v>3978.7650000000003</v>
      </c>
      <c r="K47" s="26">
        <f>GEOMEAN(E47,F47,G47)</f>
        <v>3844.2590335914183</v>
      </c>
      <c r="L47" s="25">
        <f>STDEVA(H47,K47)</f>
        <v>193.930422454161</v>
      </c>
      <c r="M47" s="24">
        <f>(L47/K47)</f>
        <v>5.0446762499504506E-2</v>
      </c>
      <c r="N47" s="23">
        <v>3849.4699377593365</v>
      </c>
      <c r="O47" s="22" t="s">
        <v>5</v>
      </c>
    </row>
    <row r="48" spans="1:15" ht="25.5" customHeight="1" x14ac:dyDescent="0.2">
      <c r="A48" s="31">
        <v>47</v>
      </c>
      <c r="B48" s="30" t="s">
        <v>85</v>
      </c>
      <c r="C48" s="29">
        <v>1</v>
      </c>
      <c r="D48" s="28" t="s">
        <v>81</v>
      </c>
      <c r="E48" s="26">
        <v>5713.7849999999999</v>
      </c>
      <c r="F48" s="27">
        <v>5355</v>
      </c>
      <c r="G48" s="26">
        <v>5595.9753112033186</v>
      </c>
      <c r="H48" s="23">
        <f>MIN(E48,F48,G48)</f>
        <v>5355</v>
      </c>
      <c r="I48" s="23">
        <f>AVERAGE(E48,F48,G48)</f>
        <v>5554.9201037344392</v>
      </c>
      <c r="J48" s="23">
        <f>MEDIAN(E48,F48,G48)</f>
        <v>5595.9753112033186</v>
      </c>
      <c r="K48" s="26">
        <f>GEOMEAN(E48,F48,G48)</f>
        <v>5552.8983037873477</v>
      </c>
      <c r="L48" s="25">
        <f>STDEVA(H48,K48)</f>
        <v>139.93523259334899</v>
      </c>
      <c r="M48" s="24">
        <f>(L48/K48)</f>
        <v>2.5200395349921377E-2</v>
      </c>
      <c r="N48" s="23">
        <v>5554.9201037344392</v>
      </c>
      <c r="O48" s="22" t="s">
        <v>5</v>
      </c>
    </row>
    <row r="49" spans="1:15" ht="25.5" customHeight="1" x14ac:dyDescent="0.2">
      <c r="A49" s="31">
        <v>48</v>
      </c>
      <c r="B49" s="30" t="s">
        <v>84</v>
      </c>
      <c r="C49" s="29">
        <v>1</v>
      </c>
      <c r="D49" s="28" t="s">
        <v>81</v>
      </c>
      <c r="E49" s="26">
        <v>5997.6</v>
      </c>
      <c r="F49" s="27">
        <v>5355</v>
      </c>
      <c r="G49" s="26">
        <v>5831.5948132780086</v>
      </c>
      <c r="H49" s="23">
        <f>MIN(E49,F49,G49)</f>
        <v>5355</v>
      </c>
      <c r="I49" s="23">
        <f>AVERAGE(E49,F49,G49)</f>
        <v>5728.0649377593363</v>
      </c>
      <c r="J49" s="23">
        <f>MEDIAN(E49,F49,G49)</f>
        <v>5831.5948132780086</v>
      </c>
      <c r="K49" s="26">
        <f>GEOMEAN(E49,F49,G49)</f>
        <v>5721.4763180186992</v>
      </c>
      <c r="L49" s="25">
        <f>STDEVA(H49,K49)</f>
        <v>259.13788961529997</v>
      </c>
      <c r="M49" s="24">
        <f>(L49/K49)</f>
        <v>4.5292137065951768E-2</v>
      </c>
      <c r="N49" s="23">
        <v>5728.0649377593363</v>
      </c>
      <c r="O49" s="22" t="s">
        <v>5</v>
      </c>
    </row>
    <row r="50" spans="1:15" ht="25.5" customHeight="1" x14ac:dyDescent="0.2">
      <c r="A50" s="31">
        <v>49</v>
      </c>
      <c r="B50" s="30" t="s">
        <v>83</v>
      </c>
      <c r="C50" s="29">
        <v>1</v>
      </c>
      <c r="D50" s="28" t="s">
        <v>9</v>
      </c>
      <c r="E50" s="26">
        <v>80901.555000000008</v>
      </c>
      <c r="F50" s="27">
        <v>72590</v>
      </c>
      <c r="G50" s="26">
        <v>81326.11120331951</v>
      </c>
      <c r="H50" s="23">
        <f>MIN(E50,F50,G50)</f>
        <v>72590</v>
      </c>
      <c r="I50" s="23">
        <f>AVERAGE(E50,F50,G50)</f>
        <v>78272.555401106496</v>
      </c>
      <c r="J50" s="23">
        <f>MEDIAN(E50,F50,G50)</f>
        <v>80901.555000000008</v>
      </c>
      <c r="K50" s="26">
        <f>GEOMEAN(E50,F50,G50)</f>
        <v>78166.600349692177</v>
      </c>
      <c r="L50" s="25">
        <f>STDEVA(H50,K50)</f>
        <v>3943.2519232346103</v>
      </c>
      <c r="M50" s="24">
        <f>(L50/K50)</f>
        <v>5.0446762499504548E-2</v>
      </c>
      <c r="N50" s="23">
        <v>78272.555401106496</v>
      </c>
      <c r="O50" s="22" t="s">
        <v>5</v>
      </c>
    </row>
    <row r="51" spans="1:15" ht="25.5" customHeight="1" x14ac:dyDescent="0.2">
      <c r="A51" s="31">
        <v>50</v>
      </c>
      <c r="B51" s="30" t="s">
        <v>82</v>
      </c>
      <c r="C51" s="29">
        <v>1</v>
      </c>
      <c r="D51" s="28" t="s">
        <v>81</v>
      </c>
      <c r="E51" s="26">
        <v>5078.92</v>
      </c>
      <c r="F51" s="27">
        <v>4760</v>
      </c>
      <c r="G51" s="26">
        <v>4974.2002766251726</v>
      </c>
      <c r="H51" s="23">
        <f>MIN(E51,F51,G51)</f>
        <v>4760</v>
      </c>
      <c r="I51" s="23">
        <f>AVERAGE(E51,F51,G51)</f>
        <v>4937.7067588750579</v>
      </c>
      <c r="J51" s="23">
        <f>MEDIAN(E51,F51,G51)</f>
        <v>4974.2002766251726</v>
      </c>
      <c r="K51" s="26">
        <f>GEOMEAN(E51,F51,G51)</f>
        <v>4935.9096033665319</v>
      </c>
      <c r="L51" s="25">
        <f>STDEVA(H51,K51)</f>
        <v>124.38687341631062</v>
      </c>
      <c r="M51" s="24">
        <f>(L51/K51)</f>
        <v>2.520039534992146E-2</v>
      </c>
      <c r="N51" s="23">
        <v>4937.7067588750579</v>
      </c>
      <c r="O51" s="22" t="s">
        <v>5</v>
      </c>
    </row>
    <row r="52" spans="1:15" ht="25.5" customHeight="1" x14ac:dyDescent="0.2">
      <c r="A52" s="31">
        <v>51</v>
      </c>
      <c r="B52" s="30" t="s">
        <v>80</v>
      </c>
      <c r="C52" s="29">
        <v>1</v>
      </c>
      <c r="D52" s="28" t="s">
        <v>9</v>
      </c>
      <c r="E52" s="26">
        <v>69995.085999999996</v>
      </c>
      <c r="F52" s="27">
        <v>63070</v>
      </c>
      <c r="G52" s="26">
        <v>70222.141078838176</v>
      </c>
      <c r="H52" s="23">
        <f>MIN(E52,F52,G52)</f>
        <v>63070</v>
      </c>
      <c r="I52" s="23">
        <f>AVERAGE(E52,F52,G52)</f>
        <v>67762.409026279391</v>
      </c>
      <c r="J52" s="23">
        <f>MEDIAN(E52,F52,G52)</f>
        <v>69995.085999999996</v>
      </c>
      <c r="K52" s="26">
        <f>GEOMEAN(E52,F52,G52)</f>
        <v>67679.137664247421</v>
      </c>
      <c r="L52" s="25">
        <f>STDEVA(H52,K52)</f>
        <v>3259.1524978116759</v>
      </c>
      <c r="M52" s="24">
        <f>(L52/K52)</f>
        <v>4.8155940076839585E-2</v>
      </c>
      <c r="N52" s="23">
        <v>67762.409026279391</v>
      </c>
      <c r="O52" s="22" t="s">
        <v>5</v>
      </c>
    </row>
    <row r="53" spans="1:15" ht="25.5" customHeight="1" x14ac:dyDescent="0.2">
      <c r="A53" s="31">
        <v>52</v>
      </c>
      <c r="B53" s="30" t="s">
        <v>79</v>
      </c>
      <c r="C53" s="29">
        <v>1</v>
      </c>
      <c r="D53" s="28" t="s">
        <v>9</v>
      </c>
      <c r="E53" s="26">
        <v>37318.400000000001</v>
      </c>
      <c r="F53" s="27">
        <v>33320</v>
      </c>
      <c r="G53" s="26">
        <v>36285.478838174276</v>
      </c>
      <c r="H53" s="23">
        <f>MIN(E53,F53,G53)</f>
        <v>33320</v>
      </c>
      <c r="I53" s="23">
        <f>AVERAGE(E53,F53,G53)</f>
        <v>35641.292946058093</v>
      </c>
      <c r="J53" s="23">
        <f>MEDIAN(E53,F53,G53)</f>
        <v>36285.478838174276</v>
      </c>
      <c r="K53" s="26">
        <f>GEOMEAN(E53,F53,G53)</f>
        <v>35600.29708989412</v>
      </c>
      <c r="L53" s="25">
        <f>STDEVA(H53,K53)</f>
        <v>1612.4135353840829</v>
      </c>
      <c r="M53" s="24">
        <f>(L53/K53)</f>
        <v>4.5292137065951615E-2</v>
      </c>
      <c r="N53" s="23">
        <v>35641.292946058093</v>
      </c>
      <c r="O53" s="22" t="s">
        <v>5</v>
      </c>
    </row>
    <row r="54" spans="1:15" ht="25.5" customHeight="1" x14ac:dyDescent="0.2">
      <c r="A54" s="31">
        <v>53</v>
      </c>
      <c r="B54" s="30" t="s">
        <v>78</v>
      </c>
      <c r="C54" s="29">
        <v>1</v>
      </c>
      <c r="D54" s="28" t="s">
        <v>9</v>
      </c>
      <c r="E54" s="26">
        <v>111405.42</v>
      </c>
      <c r="F54" s="27">
        <v>99960</v>
      </c>
      <c r="G54" s="26">
        <v>111990.05477178424</v>
      </c>
      <c r="H54" s="23">
        <f>MIN(E54,F54,G54)</f>
        <v>99960</v>
      </c>
      <c r="I54" s="23">
        <f>AVERAGE(E54,F54,G54)</f>
        <v>107785.1582572614</v>
      </c>
      <c r="J54" s="23">
        <f>MEDIAN(E54,F54,G54)</f>
        <v>111405.42</v>
      </c>
      <c r="K54" s="26">
        <f>GEOMEAN(E54,F54,G54)</f>
        <v>107639.25294055973</v>
      </c>
      <c r="L54" s="25">
        <f>STDEVA(H54,K54)</f>
        <v>5430.0518287165214</v>
      </c>
      <c r="M54" s="24">
        <f>(L54/K54)</f>
        <v>5.0446762499504624E-2</v>
      </c>
      <c r="N54" s="23">
        <v>107785.1582572614</v>
      </c>
      <c r="O54" s="22" t="s">
        <v>5</v>
      </c>
    </row>
    <row r="55" spans="1:15" ht="25.5" customHeight="1" x14ac:dyDescent="0.2">
      <c r="A55" s="31">
        <v>54</v>
      </c>
      <c r="B55" s="30" t="s">
        <v>77</v>
      </c>
      <c r="C55" s="29">
        <v>1</v>
      </c>
      <c r="D55" s="28" t="s">
        <v>9</v>
      </c>
      <c r="E55" s="26">
        <v>24124.87</v>
      </c>
      <c r="F55" s="27">
        <v>22610</v>
      </c>
      <c r="G55" s="26">
        <v>23627.45131396957</v>
      </c>
      <c r="H55" s="23">
        <f>MIN(E55,F55,G55)</f>
        <v>22610</v>
      </c>
      <c r="I55" s="23">
        <f>AVERAGE(E55,F55,G55)</f>
        <v>23454.107104656519</v>
      </c>
      <c r="J55" s="23">
        <f>MEDIAN(E55,F55,G55)</f>
        <v>23627.45131396957</v>
      </c>
      <c r="K55" s="26">
        <f>GEOMEAN(E55,F55,G55)</f>
        <v>23445.570615991026</v>
      </c>
      <c r="L55" s="25">
        <f>STDEVA(H55,K55)</f>
        <v>590.8376487274752</v>
      </c>
      <c r="M55" s="24">
        <f>(L55/K55)</f>
        <v>2.520039534992145E-2</v>
      </c>
      <c r="N55" s="23">
        <v>23454.107104656519</v>
      </c>
      <c r="O55" s="22" t="s">
        <v>5</v>
      </c>
    </row>
    <row r="56" spans="1:15" ht="25.5" customHeight="1" x14ac:dyDescent="0.2">
      <c r="A56" s="31">
        <v>55</v>
      </c>
      <c r="B56" s="30" t="s">
        <v>76</v>
      </c>
      <c r="C56" s="29">
        <v>1</v>
      </c>
      <c r="D56" s="28" t="s">
        <v>9</v>
      </c>
      <c r="E56" s="26">
        <v>17168.606</v>
      </c>
      <c r="F56" s="27">
        <v>15470</v>
      </c>
      <c r="G56" s="26">
        <v>17224.298755186723</v>
      </c>
      <c r="H56" s="23">
        <f>MIN(E56,F56,G56)</f>
        <v>15470</v>
      </c>
      <c r="I56" s="23">
        <f>AVERAGE(E56,F56,G56)</f>
        <v>16620.968251728907</v>
      </c>
      <c r="J56" s="23">
        <f>MEDIAN(E56,F56,G56)</f>
        <v>17168.606</v>
      </c>
      <c r="K56" s="26">
        <f>GEOMEAN(E56,F56,G56)</f>
        <v>16600.543200664462</v>
      </c>
      <c r="L56" s="25">
        <f>STDEVA(H56,K56)</f>
        <v>799.41476361418506</v>
      </c>
      <c r="M56" s="24">
        <f>(L56/K56)</f>
        <v>4.8155940076839612E-2</v>
      </c>
      <c r="N56" s="23">
        <v>16620.968251728907</v>
      </c>
      <c r="O56" s="22" t="s">
        <v>5</v>
      </c>
    </row>
    <row r="57" spans="1:15" ht="25.5" customHeight="1" x14ac:dyDescent="0.2">
      <c r="A57" s="31">
        <v>56</v>
      </c>
      <c r="B57" s="30" t="s">
        <v>75</v>
      </c>
      <c r="C57" s="29">
        <v>1</v>
      </c>
      <c r="D57" s="28" t="s">
        <v>9</v>
      </c>
      <c r="E57" s="26">
        <v>17992.800000000003</v>
      </c>
      <c r="F57" s="27">
        <v>16065</v>
      </c>
      <c r="G57" s="26">
        <v>17494.784439834024</v>
      </c>
      <c r="H57" s="23">
        <f>MIN(E57,F57,G57)</f>
        <v>16065</v>
      </c>
      <c r="I57" s="23">
        <f>AVERAGE(E57,F57,G57)</f>
        <v>17184.194813278009</v>
      </c>
      <c r="J57" s="23">
        <f>MEDIAN(E57,F57,G57)</f>
        <v>17494.784439834024</v>
      </c>
      <c r="K57" s="26">
        <f>GEOMEAN(E57,F57,G57)</f>
        <v>17164.428954056097</v>
      </c>
      <c r="L57" s="25">
        <f>STDEVA(H57,K57)</f>
        <v>777.41366884589922</v>
      </c>
      <c r="M57" s="24">
        <f>(L57/K57)</f>
        <v>4.5292137065951733E-2</v>
      </c>
      <c r="N57" s="23">
        <v>17184.194813278009</v>
      </c>
      <c r="O57" s="22" t="s">
        <v>5</v>
      </c>
    </row>
    <row r="58" spans="1:15" ht="25.5" customHeight="1" x14ac:dyDescent="0.2">
      <c r="A58" s="31">
        <v>57</v>
      </c>
      <c r="B58" s="30" t="s">
        <v>74</v>
      </c>
      <c r="C58" s="29">
        <v>1</v>
      </c>
      <c r="D58" s="28" t="s">
        <v>9</v>
      </c>
      <c r="E58" s="26">
        <v>37135.14</v>
      </c>
      <c r="F58" s="27">
        <v>33320</v>
      </c>
      <c r="G58" s="26">
        <v>37330.018257261414</v>
      </c>
      <c r="H58" s="23">
        <f>MIN(E58,F58,G58)</f>
        <v>33320</v>
      </c>
      <c r="I58" s="23">
        <f>AVERAGE(E58,F58,G58)</f>
        <v>35928.386085753802</v>
      </c>
      <c r="J58" s="23">
        <f>MEDIAN(E58,F58,G58)</f>
        <v>37135.14</v>
      </c>
      <c r="K58" s="26">
        <f>GEOMEAN(E58,F58,G58)</f>
        <v>35879.750980186574</v>
      </c>
      <c r="L58" s="25">
        <f>STDEVA(H58,K58)</f>
        <v>1810.0172762388386</v>
      </c>
      <c r="M58" s="24">
        <f>(L58/K58)</f>
        <v>5.0446762499504576E-2</v>
      </c>
      <c r="N58" s="23">
        <v>35928.386085753802</v>
      </c>
      <c r="O58" s="22" t="s">
        <v>5</v>
      </c>
    </row>
    <row r="59" spans="1:15" ht="25.5" customHeight="1" x14ac:dyDescent="0.2">
      <c r="A59" s="31">
        <v>58</v>
      </c>
      <c r="B59" s="30" t="s">
        <v>73</v>
      </c>
      <c r="C59" s="29">
        <v>1</v>
      </c>
      <c r="D59" s="28" t="s">
        <v>9</v>
      </c>
      <c r="E59" s="26">
        <v>170143.81999999998</v>
      </c>
      <c r="F59" s="27">
        <v>159460</v>
      </c>
      <c r="G59" s="26">
        <v>166635.70926694327</v>
      </c>
      <c r="H59" s="23">
        <f>MIN(E59,F59,G59)</f>
        <v>159460</v>
      </c>
      <c r="I59" s="23">
        <f>AVERAGE(E59,F59,G59)</f>
        <v>165413.1764223144</v>
      </c>
      <c r="J59" s="23">
        <f>MEDIAN(E59,F59,G59)</f>
        <v>166635.70926694327</v>
      </c>
      <c r="K59" s="26">
        <f>GEOMEAN(E59,F59,G59)</f>
        <v>165352.97171277879</v>
      </c>
      <c r="L59" s="25">
        <f>STDEVA(H59,K59)</f>
        <v>4166.960259446385</v>
      </c>
      <c r="M59" s="24">
        <f>(L59/K59)</f>
        <v>2.5200395349921335E-2</v>
      </c>
      <c r="N59" s="23">
        <v>165413.1764223144</v>
      </c>
      <c r="O59" s="22" t="s">
        <v>5</v>
      </c>
    </row>
    <row r="60" spans="1:15" ht="25.5" customHeight="1" x14ac:dyDescent="0.2">
      <c r="A60" s="31">
        <v>59</v>
      </c>
      <c r="B60" s="30" t="s">
        <v>72</v>
      </c>
      <c r="C60" s="29">
        <v>1</v>
      </c>
      <c r="D60" s="28" t="s">
        <v>9</v>
      </c>
      <c r="E60" s="26">
        <v>423932.50199999998</v>
      </c>
      <c r="F60" s="27">
        <v>381990</v>
      </c>
      <c r="G60" s="26">
        <v>425307.6846473029</v>
      </c>
      <c r="H60" s="23">
        <f>MIN(E60,F60,G60)</f>
        <v>381990</v>
      </c>
      <c r="I60" s="23">
        <f>AVERAGE(E60,F60,G60)</f>
        <v>410410.06221576763</v>
      </c>
      <c r="J60" s="23">
        <f>MEDIAN(E60,F60,G60)</f>
        <v>423932.50199999998</v>
      </c>
      <c r="K60" s="26">
        <f>GEOMEAN(E60,F60,G60)</f>
        <v>409905.72057025321</v>
      </c>
      <c r="L60" s="25">
        <f>STDEVA(H60,K60)</f>
        <v>19739.395316934839</v>
      </c>
      <c r="M60" s="24">
        <f>(L60/K60)</f>
        <v>4.8155940076839522E-2</v>
      </c>
      <c r="N60" s="23">
        <v>410410.06221576763</v>
      </c>
      <c r="O60" s="22" t="s">
        <v>5</v>
      </c>
    </row>
    <row r="61" spans="1:15" ht="25.5" customHeight="1" x14ac:dyDescent="0.2">
      <c r="A61" s="31">
        <v>60</v>
      </c>
      <c r="B61" s="30" t="s">
        <v>71</v>
      </c>
      <c r="C61" s="29">
        <v>1</v>
      </c>
      <c r="D61" s="28" t="s">
        <v>9</v>
      </c>
      <c r="E61" s="26">
        <v>11995.2</v>
      </c>
      <c r="F61" s="27">
        <v>10710</v>
      </c>
      <c r="G61" s="26">
        <v>11663.189626556017</v>
      </c>
      <c r="H61" s="23">
        <f>MIN(E61,F61,G61)</f>
        <v>10710</v>
      </c>
      <c r="I61" s="23">
        <f>AVERAGE(E61,F61,G61)</f>
        <v>11456.129875518673</v>
      </c>
      <c r="J61" s="23">
        <f>MEDIAN(E61,F61,G61)</f>
        <v>11663.189626556017</v>
      </c>
      <c r="K61" s="26">
        <f>GEOMEAN(E61,F61,G61)</f>
        <v>11442.952636037398</v>
      </c>
      <c r="L61" s="25">
        <f>STDEVA(H61,K61)</f>
        <v>518.27577923059994</v>
      </c>
      <c r="M61" s="24">
        <f>(L61/K61)</f>
        <v>4.5292137065951768E-2</v>
      </c>
      <c r="N61" s="23">
        <v>11456.129875518673</v>
      </c>
      <c r="O61" s="22" t="s">
        <v>5</v>
      </c>
    </row>
    <row r="62" spans="1:15" ht="25.5" customHeight="1" x14ac:dyDescent="0.2">
      <c r="A62" s="31">
        <v>61</v>
      </c>
      <c r="B62" s="30" t="s">
        <v>70</v>
      </c>
      <c r="C62" s="29">
        <v>1</v>
      </c>
      <c r="D62" s="28" t="s">
        <v>9</v>
      </c>
      <c r="E62" s="26">
        <v>111405.42</v>
      </c>
      <c r="F62" s="27">
        <v>99960</v>
      </c>
      <c r="G62" s="26">
        <v>111990.05477178424</v>
      </c>
      <c r="H62" s="23">
        <f>MIN(E62,F62,G62)</f>
        <v>99960</v>
      </c>
      <c r="I62" s="23">
        <f>AVERAGE(E62,F62,G62)</f>
        <v>107785.1582572614</v>
      </c>
      <c r="J62" s="23">
        <f>MEDIAN(E62,F62,G62)</f>
        <v>111405.42</v>
      </c>
      <c r="K62" s="26">
        <f>GEOMEAN(E62,F62,G62)</f>
        <v>107639.25294055973</v>
      </c>
      <c r="L62" s="25">
        <f>STDEVA(H62,K62)</f>
        <v>5430.0518287165214</v>
      </c>
      <c r="M62" s="24">
        <f>(L62/K62)</f>
        <v>5.0446762499504624E-2</v>
      </c>
      <c r="N62" s="23">
        <v>107785.1582572614</v>
      </c>
      <c r="O62" s="22" t="s">
        <v>5</v>
      </c>
    </row>
    <row r="63" spans="1:15" ht="25.5" customHeight="1" x14ac:dyDescent="0.2">
      <c r="A63" s="31">
        <v>62</v>
      </c>
      <c r="B63" s="30" t="s">
        <v>69</v>
      </c>
      <c r="C63" s="29">
        <v>1</v>
      </c>
      <c r="D63" s="28" t="s">
        <v>9</v>
      </c>
      <c r="E63" s="26">
        <v>55467.803999999996</v>
      </c>
      <c r="F63" s="27">
        <v>49980</v>
      </c>
      <c r="G63" s="26">
        <v>55647.734439834028</v>
      </c>
      <c r="H63" s="23">
        <f>MIN(E63,F63,G63)</f>
        <v>49980</v>
      </c>
      <c r="I63" s="23">
        <f>AVERAGE(E63,F63,G63)</f>
        <v>53698.512813278008</v>
      </c>
      <c r="J63" s="23">
        <f>MEDIAN(E63,F63,G63)</f>
        <v>55467.803999999996</v>
      </c>
      <c r="K63" s="26">
        <f>GEOMEAN(E63,F63,G63)</f>
        <v>53632.524186762108</v>
      </c>
      <c r="L63" s="25">
        <f>STDEVA(H63,K63)</f>
        <v>2582.7246209073664</v>
      </c>
      <c r="M63" s="24">
        <f>(L63/K63)</f>
        <v>4.8155940076839598E-2</v>
      </c>
      <c r="N63" s="23">
        <v>53698.512813278008</v>
      </c>
      <c r="O63" s="22" t="s">
        <v>5</v>
      </c>
    </row>
    <row r="64" spans="1:15" ht="25.5" customHeight="1" x14ac:dyDescent="0.2">
      <c r="A64" s="31">
        <v>63</v>
      </c>
      <c r="B64" s="30" t="s">
        <v>68</v>
      </c>
      <c r="C64" s="29">
        <v>1</v>
      </c>
      <c r="D64" s="28" t="s">
        <v>9</v>
      </c>
      <c r="E64" s="26">
        <v>45315.200000000004</v>
      </c>
      <c r="F64" s="27">
        <v>40460</v>
      </c>
      <c r="G64" s="26">
        <v>44060.938589211619</v>
      </c>
      <c r="H64" s="23">
        <f>MIN(E64,F64,G64)</f>
        <v>40460</v>
      </c>
      <c r="I64" s="23">
        <f>AVERAGE(E64,F64,G64)</f>
        <v>43278.712863070541</v>
      </c>
      <c r="J64" s="23">
        <f>MEDIAN(E64,F64,G64)</f>
        <v>44060.938589211619</v>
      </c>
      <c r="K64" s="26">
        <f>GEOMEAN(E64,F64,G64)</f>
        <v>43228.932180585725</v>
      </c>
      <c r="L64" s="25">
        <f>STDEVA(H64,K64)</f>
        <v>1957.9307215378203</v>
      </c>
      <c r="M64" s="24">
        <f>(L64/K64)</f>
        <v>4.5292137065951733E-2</v>
      </c>
      <c r="N64" s="23">
        <v>43278.712863070541</v>
      </c>
      <c r="O64" s="22" t="s">
        <v>5</v>
      </c>
    </row>
    <row r="65" spans="1:15" ht="25.5" customHeight="1" x14ac:dyDescent="0.2">
      <c r="A65" s="31">
        <v>64</v>
      </c>
      <c r="B65" s="30" t="s">
        <v>67</v>
      </c>
      <c r="C65" s="29">
        <v>1</v>
      </c>
      <c r="D65" s="28" t="s">
        <v>9</v>
      </c>
      <c r="E65" s="26">
        <v>125994.22500000001</v>
      </c>
      <c r="F65" s="27">
        <v>113050</v>
      </c>
      <c r="G65" s="26">
        <v>126655.41908713694</v>
      </c>
      <c r="H65" s="23">
        <f>MIN(E65,F65,G65)</f>
        <v>113050</v>
      </c>
      <c r="I65" s="23">
        <f>AVERAGE(E65,F65,G65)</f>
        <v>121899.88136237899</v>
      </c>
      <c r="J65" s="23">
        <f>MEDIAN(E65,F65,G65)</f>
        <v>125994.22500000001</v>
      </c>
      <c r="K65" s="26">
        <f>GEOMEAN(E65,F65,G65)</f>
        <v>121734.86939706159</v>
      </c>
      <c r="L65" s="25">
        <f>STDEVA(H65,K65)</f>
        <v>6141.1300443817699</v>
      </c>
      <c r="M65" s="24">
        <f>(L65/K65)</f>
        <v>5.0446762499504548E-2</v>
      </c>
      <c r="N65" s="23">
        <v>121899.88136237899</v>
      </c>
      <c r="O65" s="22" t="s">
        <v>5</v>
      </c>
    </row>
    <row r="66" spans="1:15" ht="25.5" customHeight="1" x14ac:dyDescent="0.2">
      <c r="A66" s="31">
        <v>65</v>
      </c>
      <c r="B66" s="30" t="s">
        <v>66</v>
      </c>
      <c r="C66" s="29">
        <v>1</v>
      </c>
      <c r="D66" s="28" t="s">
        <v>9</v>
      </c>
      <c r="E66" s="26">
        <v>36822.17</v>
      </c>
      <c r="F66" s="27">
        <v>34510</v>
      </c>
      <c r="G66" s="26">
        <v>36062.952005532497</v>
      </c>
      <c r="H66" s="23">
        <f>MIN(E66,F66,G66)</f>
        <v>34510</v>
      </c>
      <c r="I66" s="23">
        <f>AVERAGE(E66,F66,G66)</f>
        <v>35798.374001844168</v>
      </c>
      <c r="J66" s="23">
        <f>MEDIAN(E66,F66,G66)</f>
        <v>36062.952005532497</v>
      </c>
      <c r="K66" s="26">
        <f>GEOMEAN(E66,F66,G66)</f>
        <v>35785.344624407357</v>
      </c>
      <c r="L66" s="25">
        <f>STDEVA(H66,K66)</f>
        <v>901.80483226825231</v>
      </c>
      <c r="M66" s="24">
        <f>(L66/K66)</f>
        <v>2.5200395349921467E-2</v>
      </c>
      <c r="N66" s="23">
        <v>35798.374001844168</v>
      </c>
      <c r="O66" s="22" t="s">
        <v>5</v>
      </c>
    </row>
    <row r="67" spans="1:15" ht="25.5" customHeight="1" x14ac:dyDescent="0.2">
      <c r="A67" s="31">
        <v>66</v>
      </c>
      <c r="B67" s="30" t="s">
        <v>65</v>
      </c>
      <c r="C67" s="29">
        <v>1</v>
      </c>
      <c r="D67" s="28" t="s">
        <v>6</v>
      </c>
      <c r="E67" s="26">
        <v>99049.65</v>
      </c>
      <c r="F67" s="27">
        <v>89250</v>
      </c>
      <c r="G67" s="26">
        <v>99370.954356846472</v>
      </c>
      <c r="H67" s="23">
        <f>MIN(E67,F67,G67)</f>
        <v>89250</v>
      </c>
      <c r="I67" s="23">
        <f>AVERAGE(E67,F67,G67)</f>
        <v>95890.201452282156</v>
      </c>
      <c r="J67" s="23">
        <f>MEDIAN(E67,F67,G67)</f>
        <v>99049.65</v>
      </c>
      <c r="K67" s="26">
        <f>GEOMEAN(E67,F67,G67)</f>
        <v>95772.364619218046</v>
      </c>
      <c r="L67" s="25">
        <f>STDEVA(H67,K67)</f>
        <v>4612.0082516202938</v>
      </c>
      <c r="M67" s="24">
        <f>(L67/K67)</f>
        <v>4.8155940076839564E-2</v>
      </c>
      <c r="N67" s="23">
        <v>95890.201452282156</v>
      </c>
      <c r="O67" s="22" t="s">
        <v>5</v>
      </c>
    </row>
    <row r="68" spans="1:15" ht="25.5" customHeight="1" x14ac:dyDescent="0.2">
      <c r="A68" s="31">
        <v>67</v>
      </c>
      <c r="B68" s="30" t="s">
        <v>64</v>
      </c>
      <c r="C68" s="29">
        <v>1</v>
      </c>
      <c r="D68" s="28" t="s">
        <v>9</v>
      </c>
      <c r="E68" s="26">
        <v>53312.000000000007</v>
      </c>
      <c r="F68" s="27">
        <v>47600</v>
      </c>
      <c r="G68" s="26">
        <v>51836.398340248961</v>
      </c>
      <c r="H68" s="23">
        <f>MIN(E68,F68,G68)</f>
        <v>47600</v>
      </c>
      <c r="I68" s="23">
        <f>AVERAGE(E68,F68,G68)</f>
        <v>50916.132780082989</v>
      </c>
      <c r="J68" s="23">
        <f>MEDIAN(E68,F68,G68)</f>
        <v>51836.398340248961</v>
      </c>
      <c r="K68" s="26">
        <f>GEOMEAN(E68,F68,G68)</f>
        <v>50857.567271277323</v>
      </c>
      <c r="L68" s="25">
        <f>STDEVA(H68,K68)</f>
        <v>2303.4479076915527</v>
      </c>
      <c r="M68" s="24">
        <f>(L68/K68)</f>
        <v>4.5292137065951719E-2</v>
      </c>
      <c r="N68" s="23">
        <v>50916.132780082989</v>
      </c>
      <c r="O68" s="22" t="s">
        <v>5</v>
      </c>
    </row>
    <row r="69" spans="1:15" ht="25.5" customHeight="1" x14ac:dyDescent="0.2">
      <c r="A69" s="31">
        <v>68</v>
      </c>
      <c r="B69" s="30" t="s">
        <v>63</v>
      </c>
      <c r="C69" s="29">
        <v>1</v>
      </c>
      <c r="D69" s="28" t="s">
        <v>9</v>
      </c>
      <c r="E69" s="26">
        <v>331563.75</v>
      </c>
      <c r="F69" s="27">
        <v>297500</v>
      </c>
      <c r="G69" s="26">
        <v>333303.73443983408</v>
      </c>
      <c r="H69" s="23">
        <f>MIN(E69,F69,G69)</f>
        <v>297500</v>
      </c>
      <c r="I69" s="23">
        <f>AVERAGE(E69,F69,G69)</f>
        <v>320789.16147994465</v>
      </c>
      <c r="J69" s="23">
        <f>MEDIAN(E69,F69,G69)</f>
        <v>331563.75</v>
      </c>
      <c r="K69" s="26">
        <f>GEOMEAN(E69,F69,G69)</f>
        <v>320354.91946595156</v>
      </c>
      <c r="L69" s="25">
        <f>STDEVA(H69,K69)</f>
        <v>16160.868537846778</v>
      </c>
      <c r="M69" s="24">
        <f>(L69/K69)</f>
        <v>5.044676249950459E-2</v>
      </c>
      <c r="N69" s="23">
        <v>320789.16147994465</v>
      </c>
      <c r="O69" s="22" t="s">
        <v>5</v>
      </c>
    </row>
    <row r="70" spans="1:15" ht="25.5" customHeight="1" x14ac:dyDescent="0.2">
      <c r="A70" s="31">
        <v>69</v>
      </c>
      <c r="B70" s="30" t="s">
        <v>62</v>
      </c>
      <c r="C70" s="29">
        <v>1</v>
      </c>
      <c r="D70" s="28" t="s">
        <v>9</v>
      </c>
      <c r="E70" s="26">
        <v>501851.55999999994</v>
      </c>
      <c r="F70" s="27">
        <v>452200</v>
      </c>
      <c r="G70" s="26">
        <v>503479.50207468879</v>
      </c>
      <c r="H70" s="23">
        <f>MIN(E70,F70,G70)</f>
        <v>452200</v>
      </c>
      <c r="I70" s="23">
        <f>AVERAGE(E70,F70,G70)</f>
        <v>485843.6873582296</v>
      </c>
      <c r="J70" s="23">
        <f>MEDIAN(E70,F70,G70)</f>
        <v>501851.55999999994</v>
      </c>
      <c r="K70" s="26">
        <f>GEOMEAN(E70,F70,G70)</f>
        <v>485246.64740403811</v>
      </c>
      <c r="L70" s="25">
        <f>STDEVA(H70,K70)</f>
        <v>23367.508474876169</v>
      </c>
      <c r="M70" s="24">
        <f>(L70/K70)</f>
        <v>4.8155940076839591E-2</v>
      </c>
      <c r="N70" s="23">
        <v>485843.6873582296</v>
      </c>
      <c r="O70" s="22" t="s">
        <v>5</v>
      </c>
    </row>
    <row r="71" spans="1:15" ht="25.5" customHeight="1" x14ac:dyDescent="0.2">
      <c r="A71" s="31">
        <v>70</v>
      </c>
      <c r="B71" s="30" t="s">
        <v>61</v>
      </c>
      <c r="C71" s="29">
        <v>1</v>
      </c>
      <c r="D71" s="28" t="s">
        <v>9</v>
      </c>
      <c r="E71" s="26">
        <v>453152.00000000006</v>
      </c>
      <c r="F71" s="27">
        <v>404600</v>
      </c>
      <c r="G71" s="26">
        <v>440609.38589211617</v>
      </c>
      <c r="H71" s="23">
        <f>MIN(E71,F71,G71)</f>
        <v>404600</v>
      </c>
      <c r="I71" s="23">
        <f>AVERAGE(E71,F71,G71)</f>
        <v>432787.12863070541</v>
      </c>
      <c r="J71" s="23">
        <f>MEDIAN(E71,F71,G71)</f>
        <v>440609.38589211617</v>
      </c>
      <c r="K71" s="26">
        <f>GEOMEAN(E71,F71,G71)</f>
        <v>432289.32180585724</v>
      </c>
      <c r="L71" s="25">
        <f>STDEVA(H71,K71)</f>
        <v>19579.307215378194</v>
      </c>
      <c r="M71" s="24">
        <f>(L71/K71)</f>
        <v>4.5292137065951713E-2</v>
      </c>
      <c r="N71" s="23">
        <v>432787.12863070541</v>
      </c>
      <c r="O71" s="22" t="s">
        <v>5</v>
      </c>
    </row>
    <row r="72" spans="1:15" ht="25.5" customHeight="1" x14ac:dyDescent="0.2">
      <c r="A72" s="31">
        <v>71</v>
      </c>
      <c r="B72" s="30" t="s">
        <v>60</v>
      </c>
      <c r="C72" s="29">
        <v>1</v>
      </c>
      <c r="D72" s="28" t="s">
        <v>9</v>
      </c>
      <c r="E72" s="26">
        <v>95229.75</v>
      </c>
      <c r="F72" s="27">
        <v>89250</v>
      </c>
      <c r="G72" s="26">
        <v>93266.255186721988</v>
      </c>
      <c r="H72" s="23">
        <f>MIN(E72,F72,G72)</f>
        <v>89250</v>
      </c>
      <c r="I72" s="23">
        <f>AVERAGE(E72,F72,G72)</f>
        <v>92582.001728907329</v>
      </c>
      <c r="J72" s="23">
        <f>MEDIAN(E72,F72,G72)</f>
        <v>93266.255186721988</v>
      </c>
      <c r="K72" s="26">
        <f>GEOMEAN(E72,F72,G72)</f>
        <v>92548.305063122476</v>
      </c>
      <c r="L72" s="25">
        <f>STDEVA(H72,K72)</f>
        <v>2332.2538765558265</v>
      </c>
      <c r="M72" s="24">
        <f>(L72/K72)</f>
        <v>2.5200395349921485E-2</v>
      </c>
      <c r="N72" s="23">
        <v>92582.001728907329</v>
      </c>
      <c r="O72" s="22" t="s">
        <v>5</v>
      </c>
    </row>
    <row r="73" spans="1:15" ht="25.5" customHeight="1" x14ac:dyDescent="0.2">
      <c r="A73" s="31">
        <v>72</v>
      </c>
      <c r="B73" s="30" t="s">
        <v>59</v>
      </c>
      <c r="C73" s="29">
        <v>1</v>
      </c>
      <c r="D73" s="28" t="s">
        <v>9</v>
      </c>
      <c r="E73" s="26">
        <v>99049.65</v>
      </c>
      <c r="F73" s="27">
        <v>89250</v>
      </c>
      <c r="G73" s="26">
        <v>99370.954356846472</v>
      </c>
      <c r="H73" s="23">
        <f>MIN(E73,F73,G73)</f>
        <v>89250</v>
      </c>
      <c r="I73" s="23">
        <f>AVERAGE(E73,F73,G73)</f>
        <v>95890.201452282156</v>
      </c>
      <c r="J73" s="23">
        <f>MEDIAN(E73,F73,G73)</f>
        <v>99049.65</v>
      </c>
      <c r="K73" s="26">
        <f>GEOMEAN(E73,F73,G73)</f>
        <v>95772.364619218046</v>
      </c>
      <c r="L73" s="25">
        <f>STDEVA(H73,K73)</f>
        <v>4612.0082516202938</v>
      </c>
      <c r="M73" s="24">
        <f>(L73/K73)</f>
        <v>4.8155940076839564E-2</v>
      </c>
      <c r="N73" s="23">
        <v>95890.201452282156</v>
      </c>
      <c r="O73" s="22" t="s">
        <v>5</v>
      </c>
    </row>
    <row r="74" spans="1:15" ht="25.5" customHeight="1" x14ac:dyDescent="0.2">
      <c r="A74" s="31">
        <v>73</v>
      </c>
      <c r="B74" s="30" t="s">
        <v>58</v>
      </c>
      <c r="C74" s="29">
        <v>1</v>
      </c>
      <c r="D74" s="28" t="s">
        <v>6</v>
      </c>
      <c r="E74" s="26">
        <v>86632.000000000015</v>
      </c>
      <c r="F74" s="27">
        <v>77350</v>
      </c>
      <c r="G74" s="26">
        <v>84234.147302904559</v>
      </c>
      <c r="H74" s="23">
        <f>MIN(E74,F74,G74)</f>
        <v>77350</v>
      </c>
      <c r="I74" s="23">
        <f>AVERAGE(E74,F74,G74)</f>
        <v>82738.715767634858</v>
      </c>
      <c r="J74" s="23">
        <f>MEDIAN(E74,F74,G74)</f>
        <v>84234.147302904559</v>
      </c>
      <c r="K74" s="26">
        <f>GEOMEAN(E74,F74,G74)</f>
        <v>82643.546815825641</v>
      </c>
      <c r="L74" s="25">
        <f>STDEVA(H74,K74)</f>
        <v>3743.1028499987669</v>
      </c>
      <c r="M74" s="24">
        <f>(L74/K74)</f>
        <v>4.529213706595165E-2</v>
      </c>
      <c r="N74" s="23">
        <v>82738.715767634858</v>
      </c>
      <c r="O74" s="22" t="s">
        <v>5</v>
      </c>
    </row>
    <row r="75" spans="1:15" ht="25.5" customHeight="1" x14ac:dyDescent="0.2">
      <c r="A75" s="31">
        <v>74</v>
      </c>
      <c r="B75" s="30" t="s">
        <v>57</v>
      </c>
      <c r="C75" s="29">
        <v>1</v>
      </c>
      <c r="D75" s="28" t="s">
        <v>9</v>
      </c>
      <c r="E75" s="26">
        <v>13262.550000000001</v>
      </c>
      <c r="F75" s="27">
        <v>11900</v>
      </c>
      <c r="G75" s="26">
        <v>13332.149377593361</v>
      </c>
      <c r="H75" s="23">
        <f>MIN(E75,F75,G75)</f>
        <v>11900</v>
      </c>
      <c r="I75" s="23">
        <f>AVERAGE(E75,F75,G75)</f>
        <v>12831.566459197789</v>
      </c>
      <c r="J75" s="23">
        <f>MEDIAN(E75,F75,G75)</f>
        <v>13262.550000000001</v>
      </c>
      <c r="K75" s="26">
        <f>GEOMEAN(E75,F75,G75)</f>
        <v>12814.196778638061</v>
      </c>
      <c r="L75" s="25">
        <f>STDEVA(H75,K75)</f>
        <v>646.43474151387011</v>
      </c>
      <c r="M75" s="24">
        <f>(L75/K75)</f>
        <v>5.0446762499504513E-2</v>
      </c>
      <c r="N75" s="23">
        <v>12831.566459197789</v>
      </c>
      <c r="O75" s="22" t="s">
        <v>5</v>
      </c>
    </row>
    <row r="76" spans="1:15" ht="25.5" customHeight="1" x14ac:dyDescent="0.2">
      <c r="A76" s="31">
        <v>75</v>
      </c>
      <c r="B76" s="30" t="s">
        <v>56</v>
      </c>
      <c r="C76" s="29">
        <v>1</v>
      </c>
      <c r="D76" s="28" t="s">
        <v>9</v>
      </c>
      <c r="E76" s="26">
        <v>82532.45</v>
      </c>
      <c r="F76" s="27">
        <v>77350</v>
      </c>
      <c r="G76" s="26">
        <v>80830.754495159053</v>
      </c>
      <c r="H76" s="23">
        <f>MIN(E76,F76,G76)</f>
        <v>77350</v>
      </c>
      <c r="I76" s="23">
        <f>AVERAGE(E76,F76,G76)</f>
        <v>80237.734831719688</v>
      </c>
      <c r="J76" s="23">
        <f>MEDIAN(E76,F76,G76)</f>
        <v>80830.754495159053</v>
      </c>
      <c r="K76" s="26">
        <f>GEOMEAN(E76,F76,G76)</f>
        <v>80208.531054706138</v>
      </c>
      <c r="L76" s="25">
        <f>STDEVA(H76,K76)</f>
        <v>2021.2866930150442</v>
      </c>
      <c r="M76" s="24">
        <f>(L76/K76)</f>
        <v>2.5200395349921419E-2</v>
      </c>
      <c r="N76" s="23">
        <v>80237.734831719688</v>
      </c>
      <c r="O76" s="22" t="s">
        <v>5</v>
      </c>
    </row>
    <row r="77" spans="1:15" ht="25.5" customHeight="1" x14ac:dyDescent="0.2">
      <c r="A77" s="31">
        <v>76</v>
      </c>
      <c r="B77" s="30" t="s">
        <v>55</v>
      </c>
      <c r="C77" s="29">
        <v>1</v>
      </c>
      <c r="D77" s="28" t="s">
        <v>9</v>
      </c>
      <c r="E77" s="26">
        <v>80560.381999999998</v>
      </c>
      <c r="F77" s="27">
        <v>72590</v>
      </c>
      <c r="G77" s="26">
        <v>80821.709543568461</v>
      </c>
      <c r="H77" s="23">
        <f>MIN(E77,F77,G77)</f>
        <v>72590</v>
      </c>
      <c r="I77" s="23">
        <f>AVERAGE(E77,F77,G77)</f>
        <v>77990.697181189476</v>
      </c>
      <c r="J77" s="23">
        <f>MEDIAN(E77,F77,G77)</f>
        <v>80560.381999999998</v>
      </c>
      <c r="K77" s="26">
        <f>GEOMEAN(E77,F77,G77)</f>
        <v>77894.856556964005</v>
      </c>
      <c r="L77" s="25">
        <f>STDEVA(H77,K77)</f>
        <v>3751.1000446511684</v>
      </c>
      <c r="M77" s="24">
        <f>(L77/K77)</f>
        <v>4.8155940076839515E-2</v>
      </c>
      <c r="N77" s="23">
        <v>77990.697181189476</v>
      </c>
      <c r="O77" s="22" t="s">
        <v>5</v>
      </c>
    </row>
    <row r="78" spans="1:15" ht="25.5" customHeight="1" x14ac:dyDescent="0.2">
      <c r="A78" s="31">
        <v>77</v>
      </c>
      <c r="B78" s="30" t="s">
        <v>54</v>
      </c>
      <c r="C78" s="29">
        <v>1</v>
      </c>
      <c r="D78" s="28" t="s">
        <v>9</v>
      </c>
      <c r="E78" s="26">
        <v>86632.000000000015</v>
      </c>
      <c r="F78" s="27">
        <v>77350</v>
      </c>
      <c r="G78" s="26">
        <v>84234.147302904559</v>
      </c>
      <c r="H78" s="23">
        <f>MIN(E78,F78,G78)</f>
        <v>77350</v>
      </c>
      <c r="I78" s="23">
        <f>AVERAGE(E78,F78,G78)</f>
        <v>82738.715767634858</v>
      </c>
      <c r="J78" s="23">
        <f>MEDIAN(E78,F78,G78)</f>
        <v>84234.147302904559</v>
      </c>
      <c r="K78" s="26">
        <f>GEOMEAN(E78,F78,G78)</f>
        <v>82643.546815825641</v>
      </c>
      <c r="L78" s="25">
        <f>STDEVA(H78,K78)</f>
        <v>3743.1028499987669</v>
      </c>
      <c r="M78" s="24">
        <f>(L78/K78)</f>
        <v>4.529213706595165E-2</v>
      </c>
      <c r="N78" s="23">
        <v>82738.715767634858</v>
      </c>
      <c r="O78" s="22" t="s">
        <v>5</v>
      </c>
    </row>
    <row r="79" spans="1:15" ht="25.5" customHeight="1" x14ac:dyDescent="0.2">
      <c r="A79" s="31">
        <v>78</v>
      </c>
      <c r="B79" s="30" t="s">
        <v>53</v>
      </c>
      <c r="C79" s="29">
        <v>1</v>
      </c>
      <c r="D79" s="28" t="s">
        <v>9</v>
      </c>
      <c r="E79" s="26">
        <v>557027.1</v>
      </c>
      <c r="F79" s="27">
        <v>499800</v>
      </c>
      <c r="G79" s="26">
        <v>559950.27385892125</v>
      </c>
      <c r="H79" s="23">
        <f>MIN(E79,F79,G79)</f>
        <v>499800</v>
      </c>
      <c r="I79" s="23">
        <f>AVERAGE(E79,F79,G79)</f>
        <v>538925.79128630704</v>
      </c>
      <c r="J79" s="23">
        <f>MEDIAN(E79,F79,G79)</f>
        <v>557027.1</v>
      </c>
      <c r="K79" s="26">
        <f>GEOMEAN(E79,F79,G79)</f>
        <v>538196.26470279857</v>
      </c>
      <c r="L79" s="25">
        <f>STDEVA(H79,K79)</f>
        <v>27150.259143582545</v>
      </c>
      <c r="M79" s="24">
        <f>(L79/K79)</f>
        <v>5.044676249950452E-2</v>
      </c>
      <c r="N79" s="23">
        <v>538925.79128630704</v>
      </c>
      <c r="O79" s="22" t="s">
        <v>5</v>
      </c>
    </row>
    <row r="80" spans="1:15" ht="25.5" customHeight="1" x14ac:dyDescent="0.2">
      <c r="A80" s="31">
        <v>79</v>
      </c>
      <c r="B80" s="30" t="s">
        <v>52</v>
      </c>
      <c r="C80" s="29">
        <v>1</v>
      </c>
      <c r="D80" s="28" t="s">
        <v>9</v>
      </c>
      <c r="E80" s="26">
        <v>118084.89</v>
      </c>
      <c r="F80" s="27">
        <v>110670</v>
      </c>
      <c r="G80" s="26">
        <v>115650.15643153526</v>
      </c>
      <c r="H80" s="23">
        <f>MIN(E80,F80,G80)</f>
        <v>110670</v>
      </c>
      <c r="I80" s="23">
        <f>AVERAGE(E80,F80,G80)</f>
        <v>114801.68214384509</v>
      </c>
      <c r="J80" s="23">
        <f>MEDIAN(E80,F80,G80)</f>
        <v>115650.15643153526</v>
      </c>
      <c r="K80" s="26">
        <f>GEOMEAN(E80,F80,G80)</f>
        <v>114759.89827827185</v>
      </c>
      <c r="L80" s="25">
        <f>STDEVA(H80,K80)</f>
        <v>2891.9948069292118</v>
      </c>
      <c r="M80" s="24">
        <f>(L80/K80)</f>
        <v>2.5200395349921374E-2</v>
      </c>
      <c r="N80" s="23">
        <v>114801.68214384509</v>
      </c>
      <c r="O80" s="22" t="s">
        <v>5</v>
      </c>
    </row>
    <row r="81" spans="1:15" ht="25.5" customHeight="1" x14ac:dyDescent="0.2">
      <c r="A81" s="31">
        <v>80</v>
      </c>
      <c r="B81" s="30" t="s">
        <v>51</v>
      </c>
      <c r="C81" s="29">
        <v>1</v>
      </c>
      <c r="D81" s="28" t="s">
        <v>6</v>
      </c>
      <c r="E81" s="26">
        <v>120180.24199999998</v>
      </c>
      <c r="F81" s="27">
        <v>108290</v>
      </c>
      <c r="G81" s="26">
        <v>120570.09128630706</v>
      </c>
      <c r="H81" s="23">
        <f>MIN(E81,F81,G81)</f>
        <v>108290</v>
      </c>
      <c r="I81" s="23">
        <f>AVERAGE(E81,F81,G81)</f>
        <v>116346.77776210236</v>
      </c>
      <c r="J81" s="23">
        <f>MEDIAN(E81,F81,G81)</f>
        <v>120180.24199999998</v>
      </c>
      <c r="K81" s="26">
        <f>GEOMEAN(E81,F81,G81)</f>
        <v>116203.80240465121</v>
      </c>
      <c r="L81" s="25">
        <f>STDEVA(H81,K81)</f>
        <v>5595.9033452992799</v>
      </c>
      <c r="M81" s="24">
        <f>(L81/K81)</f>
        <v>4.8155940076839487E-2</v>
      </c>
      <c r="N81" s="23">
        <v>116346.77776210236</v>
      </c>
      <c r="O81" s="22" t="s">
        <v>5</v>
      </c>
    </row>
    <row r="82" spans="1:15" ht="25.5" customHeight="1" x14ac:dyDescent="0.2">
      <c r="A82" s="31">
        <v>81</v>
      </c>
      <c r="B82" s="30" t="s">
        <v>50</v>
      </c>
      <c r="C82" s="29">
        <v>1</v>
      </c>
      <c r="D82" s="28" t="s">
        <v>9</v>
      </c>
      <c r="E82" s="26">
        <v>346528.00000000006</v>
      </c>
      <c r="F82" s="27">
        <v>309400</v>
      </c>
      <c r="G82" s="26">
        <v>336936.58921161824</v>
      </c>
      <c r="H82" s="23">
        <f>MIN(E82,F82,G82)</f>
        <v>309400</v>
      </c>
      <c r="I82" s="23">
        <f>AVERAGE(E82,F82,G82)</f>
        <v>330954.86307053943</v>
      </c>
      <c r="J82" s="23">
        <f>MEDIAN(E82,F82,G82)</f>
        <v>336936.58921161824</v>
      </c>
      <c r="K82" s="26">
        <f>GEOMEAN(E82,F82,G82)</f>
        <v>330574.18726330256</v>
      </c>
      <c r="L82" s="25">
        <f>STDEVA(H82,K82)</f>
        <v>14972.411399995068</v>
      </c>
      <c r="M82" s="24">
        <f>(L82/K82)</f>
        <v>4.529213706595165E-2</v>
      </c>
      <c r="N82" s="23">
        <v>330954.86307053943</v>
      </c>
      <c r="O82" s="22" t="s">
        <v>5</v>
      </c>
    </row>
    <row r="83" spans="1:15" ht="25.5" customHeight="1" x14ac:dyDescent="0.2">
      <c r="A83" s="31">
        <v>82</v>
      </c>
      <c r="B83" s="30" t="s">
        <v>49</v>
      </c>
      <c r="C83" s="29">
        <v>1</v>
      </c>
      <c r="D83" s="28" t="s">
        <v>6</v>
      </c>
      <c r="E83" s="26">
        <v>33156.375</v>
      </c>
      <c r="F83" s="27">
        <v>29750</v>
      </c>
      <c r="G83" s="26">
        <v>33330.373443983408</v>
      </c>
      <c r="H83" s="23">
        <f>MIN(E83,F83,G83)</f>
        <v>29750</v>
      </c>
      <c r="I83" s="23">
        <f>AVERAGE(E83,F83,G83)</f>
        <v>32078.916147994471</v>
      </c>
      <c r="J83" s="23">
        <f>MEDIAN(E83,F83,G83)</f>
        <v>33156.375</v>
      </c>
      <c r="K83" s="26">
        <f>GEOMEAN(E83,F83,G83)</f>
        <v>32035.491946595157</v>
      </c>
      <c r="L83" s="25">
        <f>STDEVA(H83,K83)</f>
        <v>1616.0868537846784</v>
      </c>
      <c r="M83" s="24">
        <f>(L83/K83)</f>
        <v>5.0446762499504604E-2</v>
      </c>
      <c r="N83" s="23">
        <v>32078.916147994471</v>
      </c>
      <c r="O83" s="22" t="s">
        <v>5</v>
      </c>
    </row>
    <row r="84" spans="1:15" ht="25.5" customHeight="1" x14ac:dyDescent="0.2">
      <c r="A84" s="31">
        <v>83</v>
      </c>
      <c r="B84" s="30" t="s">
        <v>48</v>
      </c>
      <c r="C84" s="29">
        <v>1</v>
      </c>
      <c r="D84" s="28" t="s">
        <v>6</v>
      </c>
      <c r="E84" s="26">
        <v>38091.9</v>
      </c>
      <c r="F84" s="27">
        <v>35700</v>
      </c>
      <c r="G84" s="26">
        <v>37306.502074688789</v>
      </c>
      <c r="H84" s="23">
        <f>MIN(E84,F84,G84)</f>
        <v>35700</v>
      </c>
      <c r="I84" s="23">
        <f>AVERAGE(E84,F84,G84)</f>
        <v>37032.80069156293</v>
      </c>
      <c r="J84" s="23">
        <f>MEDIAN(E84,F84,G84)</f>
        <v>37306.502074688789</v>
      </c>
      <c r="K84" s="26">
        <f>GEOMEAN(E84,F84,G84)</f>
        <v>37019.322025248985</v>
      </c>
      <c r="L84" s="25">
        <f>STDEVA(H84,K84)</f>
        <v>932.90155062232645</v>
      </c>
      <c r="M84" s="24">
        <f>(L84/K84)</f>
        <v>2.5200395349921374E-2</v>
      </c>
      <c r="N84" s="23">
        <v>37032.80069156293</v>
      </c>
      <c r="O84" s="22" t="s">
        <v>5</v>
      </c>
    </row>
    <row r="85" spans="1:15" ht="25.5" customHeight="1" x14ac:dyDescent="0.2">
      <c r="A85" s="31">
        <v>84</v>
      </c>
      <c r="B85" s="30" t="s">
        <v>47</v>
      </c>
      <c r="C85" s="29">
        <v>1</v>
      </c>
      <c r="D85" s="28" t="s">
        <v>9</v>
      </c>
      <c r="E85" s="26">
        <v>71315.747999999992</v>
      </c>
      <c r="F85" s="27">
        <v>64260</v>
      </c>
      <c r="G85" s="26">
        <v>71547.087136929462</v>
      </c>
      <c r="H85" s="23">
        <f>MIN(E85,F85,G85)</f>
        <v>64260</v>
      </c>
      <c r="I85" s="23">
        <f>AVERAGE(E85,F85,G85)</f>
        <v>69040.945045643151</v>
      </c>
      <c r="J85" s="23">
        <f>MEDIAN(E85,F85,G85)</f>
        <v>71315.747999999992</v>
      </c>
      <c r="K85" s="26">
        <f>GEOMEAN(E85,F85,G85)</f>
        <v>68956.102525836992</v>
      </c>
      <c r="L85" s="25">
        <f>STDEVA(H85,K85)</f>
        <v>3320.645941166611</v>
      </c>
      <c r="M85" s="24">
        <f>(L85/K85)</f>
        <v>4.8155940076839557E-2</v>
      </c>
      <c r="N85" s="23">
        <v>69040.945045643151</v>
      </c>
      <c r="O85" s="22" t="s">
        <v>5</v>
      </c>
    </row>
    <row r="86" spans="1:15" ht="25.5" customHeight="1" x14ac:dyDescent="0.2">
      <c r="A86" s="31">
        <v>85</v>
      </c>
      <c r="B86" s="30" t="s">
        <v>46</v>
      </c>
      <c r="C86" s="29">
        <v>1</v>
      </c>
      <c r="D86" s="28" t="s">
        <v>9</v>
      </c>
      <c r="E86" s="26">
        <v>1372784.0000000002</v>
      </c>
      <c r="F86" s="27">
        <v>1225700</v>
      </c>
      <c r="G86" s="26">
        <v>1334787.2572614108</v>
      </c>
      <c r="H86" s="23">
        <f>MIN(E86,F86,G86)</f>
        <v>1225700</v>
      </c>
      <c r="I86" s="23">
        <f>AVERAGE(E86,F86,G86)</f>
        <v>1311090.4190871369</v>
      </c>
      <c r="J86" s="23">
        <f>MEDIAN(E86,F86,G86)</f>
        <v>1334787.2572614108</v>
      </c>
      <c r="K86" s="26">
        <f>GEOMEAN(E86,F86,G86)</f>
        <v>1309582.3572353909</v>
      </c>
      <c r="L86" s="25">
        <f>STDEVA(H86,K86)</f>
        <v>59313.783623057381</v>
      </c>
      <c r="M86" s="24">
        <f>(L86/K86)</f>
        <v>4.529213706595165E-2</v>
      </c>
      <c r="N86" s="23">
        <v>1311090.4190871369</v>
      </c>
      <c r="O86" s="22" t="s">
        <v>5</v>
      </c>
    </row>
    <row r="87" spans="1:15" ht="25.5" customHeight="1" x14ac:dyDescent="0.2">
      <c r="A87" s="31">
        <v>86</v>
      </c>
      <c r="B87" s="30" t="s">
        <v>45</v>
      </c>
      <c r="C87" s="29">
        <v>1</v>
      </c>
      <c r="D87" s="28" t="s">
        <v>9</v>
      </c>
      <c r="E87" s="26">
        <v>397876.5</v>
      </c>
      <c r="F87" s="27">
        <v>357000</v>
      </c>
      <c r="G87" s="26">
        <v>399964.4813278009</v>
      </c>
      <c r="H87" s="23">
        <f>MIN(E87,F87,G87)</f>
        <v>357000</v>
      </c>
      <c r="I87" s="23">
        <f>AVERAGE(E87,F87,G87)</f>
        <v>384946.99377593369</v>
      </c>
      <c r="J87" s="23">
        <f>MEDIAN(E87,F87,G87)</f>
        <v>397876.5</v>
      </c>
      <c r="K87" s="26">
        <f>GEOMEAN(E87,F87,G87)</f>
        <v>384425.90335914184</v>
      </c>
      <c r="L87" s="25">
        <f>STDEVA(H87,K87)</f>
        <v>19393.042245416109</v>
      </c>
      <c r="M87" s="24">
        <f>(L87/K87)</f>
        <v>5.0446762499504527E-2</v>
      </c>
      <c r="N87" s="23">
        <v>384946.99377593369</v>
      </c>
      <c r="O87" s="22" t="s">
        <v>5</v>
      </c>
    </row>
    <row r="88" spans="1:15" ht="25.5" customHeight="1" x14ac:dyDescent="0.2">
      <c r="A88" s="31">
        <v>87</v>
      </c>
      <c r="B88" s="30" t="s">
        <v>44</v>
      </c>
      <c r="C88" s="29">
        <v>1</v>
      </c>
      <c r="D88" s="28" t="s">
        <v>6</v>
      </c>
      <c r="E88" s="26">
        <v>99077.031899999987</v>
      </c>
      <c r="F88" s="27">
        <v>92855.7</v>
      </c>
      <c r="G88" s="26">
        <v>97034.211896265551</v>
      </c>
      <c r="H88" s="23">
        <f>MIN(E88,F88,G88)</f>
        <v>92855.7</v>
      </c>
      <c r="I88" s="23">
        <f>AVERAGE(E88,F88,G88)</f>
        <v>96322.314598755169</v>
      </c>
      <c r="J88" s="23">
        <f>MEDIAN(E88,F88,G88)</f>
        <v>97034.211896265551</v>
      </c>
      <c r="K88" s="26">
        <f>GEOMEAN(E88,F88,G88)</f>
        <v>96287.2565876726</v>
      </c>
      <c r="L88" s="25">
        <f>STDEVA(H88,K88)</f>
        <v>2426.4769331686671</v>
      </c>
      <c r="M88" s="24">
        <f>(L88/K88)</f>
        <v>2.5200395349921335E-2</v>
      </c>
      <c r="N88" s="23">
        <v>96322.314598755169</v>
      </c>
      <c r="O88" s="22" t="s">
        <v>5</v>
      </c>
    </row>
    <row r="89" spans="1:15" ht="25.5" customHeight="1" x14ac:dyDescent="0.2">
      <c r="A89" s="31">
        <v>88</v>
      </c>
      <c r="B89" s="30" t="s">
        <v>43</v>
      </c>
      <c r="C89" s="29">
        <v>1</v>
      </c>
      <c r="D89" s="28" t="s">
        <v>9</v>
      </c>
      <c r="E89" s="26">
        <v>6664000.0000000009</v>
      </c>
      <c r="F89" s="27">
        <v>5950000</v>
      </c>
      <c r="G89" s="26">
        <v>6479549.7925311206</v>
      </c>
      <c r="H89" s="23">
        <f>MIN(E89,F89,G89)</f>
        <v>5950000</v>
      </c>
      <c r="I89" s="23">
        <f>AVERAGE(E89,F89,G89)</f>
        <v>6364516.5975103742</v>
      </c>
      <c r="J89" s="23">
        <f>MEDIAN(E89,F89,G89)</f>
        <v>6479549.7925311206</v>
      </c>
      <c r="K89" s="26">
        <f>GEOMEAN(E89,F89,G89)</f>
        <v>6357195.9089096645</v>
      </c>
      <c r="L89" s="25">
        <f>STDEVA(H89,K89)</f>
        <v>287930.98846144346</v>
      </c>
      <c r="M89" s="24">
        <f>(L89/K89)</f>
        <v>4.5292137065951629E-2</v>
      </c>
      <c r="N89" s="23">
        <v>6364516.5975103742</v>
      </c>
      <c r="O89" s="22" t="s">
        <v>5</v>
      </c>
    </row>
    <row r="90" spans="1:15" ht="25.5" customHeight="1" x14ac:dyDescent="0.2">
      <c r="A90" s="31">
        <v>89</v>
      </c>
      <c r="B90" s="30" t="s">
        <v>42</v>
      </c>
      <c r="C90" s="29">
        <v>1</v>
      </c>
      <c r="D90" s="28" t="s">
        <v>9</v>
      </c>
      <c r="E90" s="26">
        <v>663127.5</v>
      </c>
      <c r="F90" s="27">
        <v>595000</v>
      </c>
      <c r="G90" s="26">
        <v>666607.46887966816</v>
      </c>
      <c r="H90" s="23">
        <f>MIN(E90,F90,G90)</f>
        <v>595000</v>
      </c>
      <c r="I90" s="23">
        <f>AVERAGE(E90,F90,G90)</f>
        <v>641578.32295988931</v>
      </c>
      <c r="J90" s="23">
        <f>MEDIAN(E90,F90,G90)</f>
        <v>663127.5</v>
      </c>
      <c r="K90" s="26">
        <f>GEOMEAN(E90,F90,G90)</f>
        <v>640709.83893190313</v>
      </c>
      <c r="L90" s="25">
        <f>STDEVA(H90,K90)</f>
        <v>32321.737075693556</v>
      </c>
      <c r="M90" s="24">
        <f>(L90/K90)</f>
        <v>5.044676249950459E-2</v>
      </c>
      <c r="N90" s="23">
        <v>641578.32295988931</v>
      </c>
      <c r="O90" s="22" t="s">
        <v>5</v>
      </c>
    </row>
    <row r="91" spans="1:15" ht="25.5" customHeight="1" x14ac:dyDescent="0.2">
      <c r="A91" s="31">
        <v>90</v>
      </c>
      <c r="B91" s="30" t="s">
        <v>41</v>
      </c>
      <c r="C91" s="29">
        <v>1</v>
      </c>
      <c r="D91" s="28" t="s">
        <v>6</v>
      </c>
      <c r="E91" s="26">
        <v>4444.0549999999994</v>
      </c>
      <c r="F91" s="27">
        <v>4165</v>
      </c>
      <c r="G91" s="26">
        <v>4352.4252420470257</v>
      </c>
      <c r="H91" s="23">
        <f>MIN(E91,F91,G91)</f>
        <v>4165</v>
      </c>
      <c r="I91" s="23">
        <f>AVERAGE(E91,F91,G91)</f>
        <v>4320.4934140156756</v>
      </c>
      <c r="J91" s="23">
        <f>MEDIAN(E91,F91,G91)</f>
        <v>4352.4252420470257</v>
      </c>
      <c r="K91" s="26">
        <f>GEOMEAN(E91,F91,G91)</f>
        <v>4318.9209029457152</v>
      </c>
      <c r="L91" s="25">
        <f>STDEVA(H91,K91)</f>
        <v>108.83851423927163</v>
      </c>
      <c r="M91" s="24">
        <f>(L91/K91)</f>
        <v>2.5200395349921422E-2</v>
      </c>
      <c r="N91" s="23">
        <v>4320.4934140156756</v>
      </c>
      <c r="O91" s="22" t="s">
        <v>5</v>
      </c>
    </row>
    <row r="92" spans="1:15" ht="25.5" customHeight="1" x14ac:dyDescent="0.2">
      <c r="A92" s="31">
        <v>91</v>
      </c>
      <c r="B92" s="30" t="s">
        <v>40</v>
      </c>
      <c r="C92" s="29">
        <v>1</v>
      </c>
      <c r="D92" s="28" t="s">
        <v>6</v>
      </c>
      <c r="E92" s="26">
        <v>4622.317</v>
      </c>
      <c r="F92" s="27">
        <v>4165</v>
      </c>
      <c r="G92" s="26">
        <v>4637.3112033195021</v>
      </c>
      <c r="H92" s="23">
        <f>MIN(E92,F92,G92)</f>
        <v>4165</v>
      </c>
      <c r="I92" s="23">
        <f>AVERAGE(E92,F92,G92)</f>
        <v>4474.8760677731671</v>
      </c>
      <c r="J92" s="23">
        <f>MEDIAN(E92,F92,G92)</f>
        <v>4622.317</v>
      </c>
      <c r="K92" s="26">
        <f>GEOMEAN(E92,F92,G92)</f>
        <v>4469.3770155635084</v>
      </c>
      <c r="L92" s="25">
        <f>STDEVA(H92,K92)</f>
        <v>215.22705174228011</v>
      </c>
      <c r="M92" s="24">
        <f>(L92/K92)</f>
        <v>4.8155940076839508E-2</v>
      </c>
      <c r="N92" s="23">
        <v>4474.8760677731671</v>
      </c>
      <c r="O92" s="22" t="s">
        <v>5</v>
      </c>
    </row>
    <row r="93" spans="1:15" ht="25.5" customHeight="1" x14ac:dyDescent="0.2">
      <c r="A93" s="31">
        <v>92</v>
      </c>
      <c r="B93" s="30" t="s">
        <v>39</v>
      </c>
      <c r="C93" s="29">
        <v>1</v>
      </c>
      <c r="D93" s="28" t="s">
        <v>38</v>
      </c>
      <c r="E93" s="26">
        <v>708220.17</v>
      </c>
      <c r="F93" s="27">
        <v>635460</v>
      </c>
      <c r="G93" s="26">
        <v>711936.77676348551</v>
      </c>
      <c r="H93" s="23">
        <f>MIN(E93,F93,G93)</f>
        <v>635460</v>
      </c>
      <c r="I93" s="23">
        <f>AVERAGE(E93,F93,G93)</f>
        <v>685205.64892116177</v>
      </c>
      <c r="J93" s="23">
        <f>MEDIAN(E93,F93,G93)</f>
        <v>708220.17</v>
      </c>
      <c r="K93" s="26">
        <f>GEOMEAN(E93,F93,G93)</f>
        <v>684278.10797927249</v>
      </c>
      <c r="L93" s="25">
        <f>STDEVA(H93,K93)</f>
        <v>34519.615196840685</v>
      </c>
      <c r="M93" s="24">
        <f>(L93/K93)</f>
        <v>5.0446762499504541E-2</v>
      </c>
      <c r="N93" s="23">
        <v>685205.64892116177</v>
      </c>
      <c r="O93" s="22" t="s">
        <v>5</v>
      </c>
    </row>
    <row r="94" spans="1:15" ht="25.5" customHeight="1" x14ac:dyDescent="0.2">
      <c r="A94" s="31">
        <v>93</v>
      </c>
      <c r="B94" s="30" t="s">
        <v>37</v>
      </c>
      <c r="C94" s="29">
        <v>1</v>
      </c>
      <c r="D94" s="28" t="s">
        <v>9</v>
      </c>
      <c r="E94" s="26">
        <v>634865</v>
      </c>
      <c r="F94" s="27">
        <v>595000</v>
      </c>
      <c r="G94" s="26">
        <v>621775.03457814653</v>
      </c>
      <c r="H94" s="23">
        <f>MIN(E94,F94,G94)</f>
        <v>595000</v>
      </c>
      <c r="I94" s="23">
        <f>AVERAGE(E94,F94,G94)</f>
        <v>617213.34485938214</v>
      </c>
      <c r="J94" s="23">
        <f>MEDIAN(E94,F94,G94)</f>
        <v>621775.03457814653</v>
      </c>
      <c r="K94" s="26">
        <f>GEOMEAN(E94,F94,G94)</f>
        <v>616988.70042081643</v>
      </c>
      <c r="L94" s="25">
        <f>STDEVA(H94,K94)</f>
        <v>15548.359177038788</v>
      </c>
      <c r="M94" s="24">
        <f>(L94/K94)</f>
        <v>2.5200395349921398E-2</v>
      </c>
      <c r="N94" s="23">
        <v>617213.34485938214</v>
      </c>
      <c r="O94" s="22" t="s">
        <v>5</v>
      </c>
    </row>
    <row r="95" spans="1:15" ht="25.5" customHeight="1" x14ac:dyDescent="0.2">
      <c r="A95" s="31">
        <v>94</v>
      </c>
      <c r="B95" s="30" t="s">
        <v>36</v>
      </c>
      <c r="C95" s="29">
        <v>1</v>
      </c>
      <c r="D95" s="28" t="s">
        <v>6</v>
      </c>
      <c r="E95" s="26">
        <v>132066.19999999998</v>
      </c>
      <c r="F95" s="27">
        <v>119000</v>
      </c>
      <c r="G95" s="26">
        <v>132494.60580912864</v>
      </c>
      <c r="H95" s="23">
        <f>MIN(E95,F95,G95)</f>
        <v>119000</v>
      </c>
      <c r="I95" s="23">
        <f>AVERAGE(E95,F95,G95)</f>
        <v>127853.6019363762</v>
      </c>
      <c r="J95" s="23">
        <f>MEDIAN(E95,F95,G95)</f>
        <v>132066.19999999998</v>
      </c>
      <c r="K95" s="26">
        <f>GEOMEAN(E95,F95,G95)</f>
        <v>127696.48615895738</v>
      </c>
      <c r="L95" s="25">
        <f>STDEVA(H95,K95)</f>
        <v>6149.344335493719</v>
      </c>
      <c r="M95" s="24">
        <f>(L95/K95)</f>
        <v>4.8155940076839522E-2</v>
      </c>
      <c r="N95" s="23">
        <v>127853.6019363762</v>
      </c>
      <c r="O95" s="22" t="s">
        <v>5</v>
      </c>
    </row>
    <row r="96" spans="1:15" ht="25.5" customHeight="1" x14ac:dyDescent="0.2">
      <c r="A96" s="31">
        <v>95</v>
      </c>
      <c r="B96" s="30" t="s">
        <v>35</v>
      </c>
      <c r="C96" s="29">
        <v>1</v>
      </c>
      <c r="D96" s="28" t="s">
        <v>6</v>
      </c>
      <c r="E96" s="26">
        <v>410502.40000000002</v>
      </c>
      <c r="F96" s="27">
        <v>366520</v>
      </c>
      <c r="G96" s="26">
        <v>399140.26721991703</v>
      </c>
      <c r="H96" s="23">
        <f>MIN(E96,F96,G96)</f>
        <v>366520</v>
      </c>
      <c r="I96" s="23">
        <f>AVERAGE(E96,F96,G96)</f>
        <v>392054.22240663902</v>
      </c>
      <c r="J96" s="23">
        <f>MEDIAN(E96,F96,G96)</f>
        <v>399140.26721991703</v>
      </c>
      <c r="K96" s="26">
        <f>GEOMEAN(E96,F96,G96)</f>
        <v>391603.26798883535</v>
      </c>
      <c r="L96" s="25">
        <f>STDEVA(H96,K96)</f>
        <v>17736.548889224927</v>
      </c>
      <c r="M96" s="24">
        <f>(L96/K96)</f>
        <v>4.529213706595165E-2</v>
      </c>
      <c r="N96" s="23">
        <v>392054.22240663902</v>
      </c>
      <c r="O96" s="22" t="s">
        <v>5</v>
      </c>
    </row>
    <row r="97" spans="1:15" ht="25.5" customHeight="1" x14ac:dyDescent="0.2">
      <c r="A97" s="31">
        <v>96</v>
      </c>
      <c r="B97" s="30" t="s">
        <v>34</v>
      </c>
      <c r="C97" s="29">
        <v>1</v>
      </c>
      <c r="D97" s="28" t="s">
        <v>6</v>
      </c>
      <c r="E97" s="26">
        <v>18567.57</v>
      </c>
      <c r="F97" s="27">
        <v>16660</v>
      </c>
      <c r="G97" s="26">
        <v>18665.009128630707</v>
      </c>
      <c r="H97" s="23">
        <f>MIN(E97,F97,G97)</f>
        <v>16660</v>
      </c>
      <c r="I97" s="23">
        <f>AVERAGE(E97,F97,G97)</f>
        <v>17964.193042876901</v>
      </c>
      <c r="J97" s="23">
        <f>MEDIAN(E97,F97,G97)</f>
        <v>18567.57</v>
      </c>
      <c r="K97" s="26">
        <f>GEOMEAN(E97,F97,G97)</f>
        <v>17939.875490093287</v>
      </c>
      <c r="L97" s="25">
        <f>STDEVA(H97,K97)</f>
        <v>905.00863811941929</v>
      </c>
      <c r="M97" s="24">
        <f>(L97/K97)</f>
        <v>5.0446762499504576E-2</v>
      </c>
      <c r="N97" s="23">
        <v>17964.193042876901</v>
      </c>
      <c r="O97" s="22" t="s">
        <v>5</v>
      </c>
    </row>
    <row r="98" spans="1:15" ht="25.5" customHeight="1" x14ac:dyDescent="0.2">
      <c r="A98" s="31">
        <v>97</v>
      </c>
      <c r="B98" s="30" t="s">
        <v>33</v>
      </c>
      <c r="C98" s="29">
        <v>1</v>
      </c>
      <c r="D98" s="28" t="s">
        <v>6</v>
      </c>
      <c r="E98" s="26">
        <v>17776.219999999998</v>
      </c>
      <c r="F98" s="27">
        <v>16660</v>
      </c>
      <c r="G98" s="26">
        <v>17409.700968188103</v>
      </c>
      <c r="H98" s="23">
        <f>MIN(E98,F98,G98)</f>
        <v>16660</v>
      </c>
      <c r="I98" s="23">
        <f>AVERAGE(E98,F98,G98)</f>
        <v>17281.973656062703</v>
      </c>
      <c r="J98" s="23">
        <f>MEDIAN(E98,F98,G98)</f>
        <v>17409.700968188103</v>
      </c>
      <c r="K98" s="26">
        <f>GEOMEAN(E98,F98,G98)</f>
        <v>17275.683611782861</v>
      </c>
      <c r="L98" s="25">
        <f>STDEVA(H98,K98)</f>
        <v>435.35405695708653</v>
      </c>
      <c r="M98" s="24">
        <f>(L98/K98)</f>
        <v>2.5200395349921422E-2</v>
      </c>
      <c r="N98" s="23">
        <v>17281.973656062703</v>
      </c>
      <c r="O98" s="22" t="s">
        <v>5</v>
      </c>
    </row>
    <row r="99" spans="1:15" ht="25.5" customHeight="1" x14ac:dyDescent="0.2">
      <c r="A99" s="31">
        <v>98</v>
      </c>
      <c r="B99" s="30" t="s">
        <v>32</v>
      </c>
      <c r="C99" s="29">
        <v>1</v>
      </c>
      <c r="D99" s="28" t="s">
        <v>6</v>
      </c>
      <c r="E99" s="26">
        <v>25323.200000000001</v>
      </c>
      <c r="F99" s="27">
        <v>22610</v>
      </c>
      <c r="G99" s="26">
        <v>24622.289211618256</v>
      </c>
      <c r="H99" s="23">
        <f>MIN(E99,F99,G99)</f>
        <v>22610</v>
      </c>
      <c r="I99" s="23">
        <f>AVERAGE(E99,F99,G99)</f>
        <v>24185.16307053942</v>
      </c>
      <c r="J99" s="23">
        <f>MEDIAN(E99,F99,G99)</f>
        <v>24622.289211618256</v>
      </c>
      <c r="K99" s="26">
        <f>GEOMEAN(E99,F99,G99)</f>
        <v>24157.344453856724</v>
      </c>
      <c r="L99" s="25">
        <f>STDEVA(H99,K99)</f>
        <v>1094.1377561534841</v>
      </c>
      <c r="M99" s="24">
        <f>(L99/K99)</f>
        <v>4.5292137065951588E-2</v>
      </c>
      <c r="N99" s="23">
        <v>24185.16307053942</v>
      </c>
      <c r="O99" s="22" t="s">
        <v>5</v>
      </c>
    </row>
    <row r="100" spans="1:15" ht="25.5" customHeight="1" x14ac:dyDescent="0.2">
      <c r="A100" s="31">
        <v>99</v>
      </c>
      <c r="B100" s="30" t="s">
        <v>31</v>
      </c>
      <c r="C100" s="29">
        <v>1</v>
      </c>
      <c r="D100" s="28" t="s">
        <v>9</v>
      </c>
      <c r="E100" s="26">
        <v>125994.22500000001</v>
      </c>
      <c r="F100" s="27">
        <v>113050</v>
      </c>
      <c r="G100" s="26">
        <v>126655.41908713694</v>
      </c>
      <c r="H100" s="23">
        <f>MIN(E100,F100,G100)</f>
        <v>113050</v>
      </c>
      <c r="I100" s="23">
        <f>AVERAGE(E100,F100,G100)</f>
        <v>121899.88136237899</v>
      </c>
      <c r="J100" s="23">
        <f>MEDIAN(E100,F100,G100)</f>
        <v>125994.22500000001</v>
      </c>
      <c r="K100" s="26">
        <f>GEOMEAN(E100,F100,G100)</f>
        <v>121734.86939706159</v>
      </c>
      <c r="L100" s="25">
        <f>STDEVA(H100,K100)</f>
        <v>6141.1300443817699</v>
      </c>
      <c r="M100" s="24">
        <f>(L100/K100)</f>
        <v>5.0446762499504548E-2</v>
      </c>
      <c r="N100" s="23">
        <v>121899.88136237899</v>
      </c>
      <c r="O100" s="22" t="s">
        <v>5</v>
      </c>
    </row>
    <row r="101" spans="1:15" ht="25.5" customHeight="1" x14ac:dyDescent="0.2">
      <c r="A101" s="31">
        <v>100</v>
      </c>
      <c r="B101" s="30" t="s">
        <v>30</v>
      </c>
      <c r="C101" s="29">
        <v>1</v>
      </c>
      <c r="D101" s="28" t="s">
        <v>6</v>
      </c>
      <c r="E101" s="26">
        <v>8888.1099999999988</v>
      </c>
      <c r="F101" s="27">
        <v>8330</v>
      </c>
      <c r="G101" s="26">
        <v>8704.8504840940514</v>
      </c>
      <c r="H101" s="23">
        <f>MIN(E101,F101,G101)</f>
        <v>8330</v>
      </c>
      <c r="I101" s="23">
        <f>AVERAGE(E101,F101,G101)</f>
        <v>8640.9868280313513</v>
      </c>
      <c r="J101" s="23">
        <f>MEDIAN(E101,F101,G101)</f>
        <v>8704.8504840940514</v>
      </c>
      <c r="K101" s="26">
        <f>GEOMEAN(E101,F101,G101)</f>
        <v>8637.8418058914303</v>
      </c>
      <c r="L101" s="25">
        <f>STDEVA(H101,K101)</f>
        <v>217.67702847854326</v>
      </c>
      <c r="M101" s="24">
        <f>(L101/K101)</f>
        <v>2.5200395349921422E-2</v>
      </c>
      <c r="N101" s="23">
        <v>8640.9868280313513</v>
      </c>
      <c r="O101" s="22" t="s">
        <v>5</v>
      </c>
    </row>
    <row r="102" spans="1:15" ht="25.5" customHeight="1" x14ac:dyDescent="0.2">
      <c r="A102" s="31">
        <v>101</v>
      </c>
      <c r="B102" s="30" t="s">
        <v>29</v>
      </c>
      <c r="C102" s="29">
        <v>1</v>
      </c>
      <c r="D102" s="28" t="s">
        <v>9</v>
      </c>
      <c r="E102" s="26">
        <v>23771.915999999997</v>
      </c>
      <c r="F102" s="27">
        <v>21420</v>
      </c>
      <c r="G102" s="26">
        <v>23849.029045643154</v>
      </c>
      <c r="H102" s="23">
        <f>MIN(E102,F102,G102)</f>
        <v>21420</v>
      </c>
      <c r="I102" s="23">
        <f>AVERAGE(E102,F102,G102)</f>
        <v>23013.648348547718</v>
      </c>
      <c r="J102" s="23">
        <f>MEDIAN(E102,F102,G102)</f>
        <v>23771.915999999997</v>
      </c>
      <c r="K102" s="26">
        <f>GEOMEAN(E102,F102,G102)</f>
        <v>22985.367508612329</v>
      </c>
      <c r="L102" s="25">
        <f>STDEVA(H102,K102)</f>
        <v>1106.8819803888694</v>
      </c>
      <c r="M102" s="24">
        <f>(L102/K102)</f>
        <v>4.8155940076839515E-2</v>
      </c>
      <c r="N102" s="23">
        <v>23013.648348547718</v>
      </c>
      <c r="O102" s="22" t="s">
        <v>5</v>
      </c>
    </row>
    <row r="103" spans="1:15" ht="25.5" customHeight="1" x14ac:dyDescent="0.2">
      <c r="A103" s="31">
        <v>102</v>
      </c>
      <c r="B103" s="30" t="s">
        <v>28</v>
      </c>
      <c r="C103" s="29">
        <v>1</v>
      </c>
      <c r="D103" s="28" t="s">
        <v>9</v>
      </c>
      <c r="E103" s="26">
        <v>666400.00000000012</v>
      </c>
      <c r="F103" s="27">
        <v>595000</v>
      </c>
      <c r="G103" s="26">
        <v>647954.97925311199</v>
      </c>
      <c r="H103" s="23">
        <f>MIN(E103,F103,G103)</f>
        <v>595000</v>
      </c>
      <c r="I103" s="23">
        <f>AVERAGE(E103,F103,G103)</f>
        <v>636451.65975103725</v>
      </c>
      <c r="J103" s="23">
        <f>MEDIAN(E103,F103,G103)</f>
        <v>647954.97925311199</v>
      </c>
      <c r="K103" s="26">
        <f>GEOMEAN(E103,F103,G103)</f>
        <v>635719.59089096647</v>
      </c>
      <c r="L103" s="25">
        <f>STDEVA(H103,K103)</f>
        <v>28793.098846144363</v>
      </c>
      <c r="M103" s="24">
        <f>(L103/K103)</f>
        <v>4.529213706595165E-2</v>
      </c>
      <c r="N103" s="23">
        <v>636451.65975103725</v>
      </c>
      <c r="O103" s="22" t="s">
        <v>5</v>
      </c>
    </row>
    <row r="104" spans="1:15" ht="25.5" customHeight="1" x14ac:dyDescent="0.2">
      <c r="A104" s="31">
        <v>103</v>
      </c>
      <c r="B104" s="30" t="s">
        <v>27</v>
      </c>
      <c r="C104" s="29">
        <v>1</v>
      </c>
      <c r="D104" s="28" t="s">
        <v>9</v>
      </c>
      <c r="E104" s="26">
        <v>663127.5</v>
      </c>
      <c r="F104" s="27">
        <v>595000</v>
      </c>
      <c r="G104" s="26">
        <v>666607.46887966816</v>
      </c>
      <c r="H104" s="23">
        <f>MIN(E104,F104,G104)</f>
        <v>595000</v>
      </c>
      <c r="I104" s="23">
        <f>AVERAGE(E104,F104,G104)</f>
        <v>641578.32295988931</v>
      </c>
      <c r="J104" s="23">
        <f>MEDIAN(E104,F104,G104)</f>
        <v>663127.5</v>
      </c>
      <c r="K104" s="26">
        <f>GEOMEAN(E104,F104,G104)</f>
        <v>640709.83893190313</v>
      </c>
      <c r="L104" s="25">
        <f>STDEVA(H104,K104)</f>
        <v>32321.737075693556</v>
      </c>
      <c r="M104" s="24">
        <f>(L104/K104)</f>
        <v>5.044676249950459E-2</v>
      </c>
      <c r="N104" s="23">
        <v>641578.32295988931</v>
      </c>
      <c r="O104" s="22" t="s">
        <v>5</v>
      </c>
    </row>
    <row r="105" spans="1:15" ht="25.5" customHeight="1" x14ac:dyDescent="0.2">
      <c r="A105" s="31">
        <v>104</v>
      </c>
      <c r="B105" s="30" t="s">
        <v>26</v>
      </c>
      <c r="C105" s="29">
        <v>1</v>
      </c>
      <c r="D105" s="28" t="s">
        <v>9</v>
      </c>
      <c r="E105" s="26">
        <v>241248.69999999998</v>
      </c>
      <c r="F105" s="27">
        <v>226100</v>
      </c>
      <c r="G105" s="26">
        <v>236274.51313969569</v>
      </c>
      <c r="H105" s="23">
        <f>MIN(E105,F105,G105)</f>
        <v>226100</v>
      </c>
      <c r="I105" s="23">
        <f>AVERAGE(E105,F105,G105)</f>
        <v>234541.07104656519</v>
      </c>
      <c r="J105" s="23">
        <f>MEDIAN(E105,F105,G105)</f>
        <v>236274.51313969569</v>
      </c>
      <c r="K105" s="26">
        <f>GEOMEAN(E105,F105,G105)</f>
        <v>234455.70615991025</v>
      </c>
      <c r="L105" s="25">
        <f>STDEVA(H105,K105)</f>
        <v>5908.3764872747415</v>
      </c>
      <c r="M105" s="24">
        <f>(L105/K105)</f>
        <v>2.5200395349921405E-2</v>
      </c>
      <c r="N105" s="23">
        <v>234541.07104656519</v>
      </c>
      <c r="O105" s="22" t="s">
        <v>5</v>
      </c>
    </row>
    <row r="106" spans="1:15" ht="25.5" customHeight="1" x14ac:dyDescent="0.2">
      <c r="A106" s="31">
        <v>105</v>
      </c>
      <c r="B106" s="30" t="s">
        <v>25</v>
      </c>
      <c r="C106" s="29">
        <v>1</v>
      </c>
      <c r="D106" s="28" t="s">
        <v>9</v>
      </c>
      <c r="E106" s="26">
        <v>412046.54399999994</v>
      </c>
      <c r="F106" s="27">
        <v>371280</v>
      </c>
      <c r="G106" s="26">
        <v>413383.17012448132</v>
      </c>
      <c r="H106" s="23">
        <f>MIN(E106,F106,G106)</f>
        <v>371280</v>
      </c>
      <c r="I106" s="23">
        <f>AVERAGE(E106,F106,G106)</f>
        <v>398903.23804149375</v>
      </c>
      <c r="J106" s="23">
        <f>MEDIAN(E106,F106,G106)</f>
        <v>412046.54399999994</v>
      </c>
      <c r="K106" s="26">
        <f>GEOMEAN(E106,F106,G106)</f>
        <v>398413.03681594704</v>
      </c>
      <c r="L106" s="25">
        <f>STDEVA(H106,K106)</f>
        <v>19185.954326740401</v>
      </c>
      <c r="M106" s="24">
        <f>(L106/K106)</f>
        <v>4.8155940076839515E-2</v>
      </c>
      <c r="N106" s="23">
        <v>398903.23804149375</v>
      </c>
      <c r="O106" s="22" t="s">
        <v>5</v>
      </c>
    </row>
    <row r="107" spans="1:15" ht="25.5" customHeight="1" x14ac:dyDescent="0.2">
      <c r="A107" s="31">
        <v>106</v>
      </c>
      <c r="B107" s="30" t="s">
        <v>24</v>
      </c>
      <c r="C107" s="29">
        <v>1</v>
      </c>
      <c r="D107" s="28" t="s">
        <v>6</v>
      </c>
      <c r="E107" s="26">
        <v>42649.600000000006</v>
      </c>
      <c r="F107" s="27">
        <v>38080</v>
      </c>
      <c r="G107" s="26">
        <v>41469.118672199169</v>
      </c>
      <c r="H107" s="23">
        <f>MIN(E107,F107,G107)</f>
        <v>38080</v>
      </c>
      <c r="I107" s="23">
        <f>AVERAGE(E107,F107,G107)</f>
        <v>40732.906224066392</v>
      </c>
      <c r="J107" s="23">
        <f>MEDIAN(E107,F107,G107)</f>
        <v>41469.118672199169</v>
      </c>
      <c r="K107" s="26">
        <f>GEOMEAN(E107,F107,G107)</f>
        <v>40686.053817021857</v>
      </c>
      <c r="L107" s="25">
        <f>STDEVA(H107,K107)</f>
        <v>1842.7583261532411</v>
      </c>
      <c r="M107" s="24">
        <f>(L107/K107)</f>
        <v>4.5292137065951699E-2</v>
      </c>
      <c r="N107" s="23">
        <v>40732.906224066392</v>
      </c>
      <c r="O107" s="22" t="s">
        <v>5</v>
      </c>
    </row>
    <row r="108" spans="1:15" ht="25.5" customHeight="1" x14ac:dyDescent="0.2">
      <c r="A108" s="31">
        <v>107</v>
      </c>
      <c r="B108" s="30" t="s">
        <v>23</v>
      </c>
      <c r="C108" s="29">
        <v>1</v>
      </c>
      <c r="D108" s="28" t="s">
        <v>6</v>
      </c>
      <c r="E108" s="26">
        <v>90185.34</v>
      </c>
      <c r="F108" s="27">
        <v>80920</v>
      </c>
      <c r="G108" s="26">
        <v>90658.615767634867</v>
      </c>
      <c r="H108" s="23">
        <f>MIN(E108,F108,G108)</f>
        <v>80920</v>
      </c>
      <c r="I108" s="23">
        <f>AVERAGE(E108,F108,G108)</f>
        <v>87254.651922544945</v>
      </c>
      <c r="J108" s="23">
        <f>MEDIAN(E108,F108,G108)</f>
        <v>90185.34</v>
      </c>
      <c r="K108" s="26">
        <f>GEOMEAN(E108,F108,G108)</f>
        <v>87136.538094738818</v>
      </c>
      <c r="L108" s="25">
        <f>STDEVA(H108,K108)</f>
        <v>4395.7562422943183</v>
      </c>
      <c r="M108" s="24">
        <f>(L108/K108)</f>
        <v>5.0446762499504534E-2</v>
      </c>
      <c r="N108" s="23">
        <v>87254.651922544945</v>
      </c>
      <c r="O108" s="22" t="s">
        <v>5</v>
      </c>
    </row>
    <row r="109" spans="1:15" ht="25.5" customHeight="1" x14ac:dyDescent="0.2">
      <c r="A109" s="31">
        <v>108</v>
      </c>
      <c r="B109" s="30" t="s">
        <v>22</v>
      </c>
      <c r="C109" s="29">
        <v>1</v>
      </c>
      <c r="D109" s="28" t="s">
        <v>6</v>
      </c>
      <c r="E109" s="26">
        <v>22855.14</v>
      </c>
      <c r="F109" s="27">
        <v>21420</v>
      </c>
      <c r="G109" s="26">
        <v>22383.901244813274</v>
      </c>
      <c r="H109" s="23">
        <f>MIN(E109,F109,G109)</f>
        <v>21420</v>
      </c>
      <c r="I109" s="23">
        <f>AVERAGE(E109,F109,G109)</f>
        <v>22219.680414937757</v>
      </c>
      <c r="J109" s="23">
        <f>MEDIAN(E109,F109,G109)</f>
        <v>22383.901244813274</v>
      </c>
      <c r="K109" s="26">
        <f>GEOMEAN(E109,F109,G109)</f>
        <v>22211.593215149391</v>
      </c>
      <c r="L109" s="25">
        <f>STDEVA(H109,K109)</f>
        <v>559.74093037339594</v>
      </c>
      <c r="M109" s="24">
        <f>(L109/K109)</f>
        <v>2.5200395349921377E-2</v>
      </c>
      <c r="N109" s="23">
        <v>22219.680414937757</v>
      </c>
      <c r="O109" s="22" t="s">
        <v>5</v>
      </c>
    </row>
    <row r="110" spans="1:15" ht="25.5" customHeight="1" x14ac:dyDescent="0.2">
      <c r="A110" s="31">
        <v>109</v>
      </c>
      <c r="B110" s="30" t="s">
        <v>21</v>
      </c>
      <c r="C110" s="29">
        <v>1</v>
      </c>
      <c r="D110" s="28" t="s">
        <v>6</v>
      </c>
      <c r="E110" s="26">
        <v>23771.915999999997</v>
      </c>
      <c r="F110" s="27">
        <v>21420</v>
      </c>
      <c r="G110" s="26">
        <v>23849.029045643154</v>
      </c>
      <c r="H110" s="23">
        <f>MIN(E110,F110,G110)</f>
        <v>21420</v>
      </c>
      <c r="I110" s="23">
        <f>AVERAGE(E110,F110,G110)</f>
        <v>23013.648348547718</v>
      </c>
      <c r="J110" s="23">
        <f>MEDIAN(E110,F110,G110)</f>
        <v>23771.915999999997</v>
      </c>
      <c r="K110" s="26">
        <f>GEOMEAN(E110,F110,G110)</f>
        <v>22985.367508612329</v>
      </c>
      <c r="L110" s="25">
        <f>STDEVA(H110,K110)</f>
        <v>1106.8819803888694</v>
      </c>
      <c r="M110" s="24">
        <f>(L110/K110)</f>
        <v>4.8155940076839515E-2</v>
      </c>
      <c r="N110" s="23">
        <v>23013.648348547718</v>
      </c>
      <c r="O110" s="22" t="s">
        <v>5</v>
      </c>
    </row>
    <row r="111" spans="1:15" ht="25.5" customHeight="1" x14ac:dyDescent="0.2">
      <c r="A111" s="31">
        <v>110</v>
      </c>
      <c r="B111" s="30" t="s">
        <v>20</v>
      </c>
      <c r="C111" s="29">
        <v>1</v>
      </c>
      <c r="D111" s="28" t="s">
        <v>6</v>
      </c>
      <c r="E111" s="26">
        <v>15915.060000000001</v>
      </c>
      <c r="F111" s="27">
        <v>14280</v>
      </c>
      <c r="G111" s="26">
        <v>15998.579253112035</v>
      </c>
      <c r="H111" s="23">
        <f>MIN(E111,F111,G111)</f>
        <v>14280</v>
      </c>
      <c r="I111" s="23">
        <f>AVERAGE(E111,F111,G111)</f>
        <v>15397.879751037346</v>
      </c>
      <c r="J111" s="23">
        <f>MEDIAN(E111,F111,G111)</f>
        <v>15915.060000000001</v>
      </c>
      <c r="K111" s="26">
        <f>GEOMEAN(E111,F111,G111)</f>
        <v>15377.036134365673</v>
      </c>
      <c r="L111" s="25">
        <f>STDEVA(H111,K111)</f>
        <v>775.72168981664402</v>
      </c>
      <c r="M111" s="24">
        <f>(L111/K111)</f>
        <v>5.0446762499504506E-2</v>
      </c>
      <c r="N111" s="23">
        <v>15397.879751037346</v>
      </c>
      <c r="O111" s="22" t="s">
        <v>5</v>
      </c>
    </row>
    <row r="112" spans="1:15" ht="25.5" customHeight="1" x14ac:dyDescent="0.2">
      <c r="A112" s="31">
        <v>111</v>
      </c>
      <c r="B112" s="30" t="s">
        <v>19</v>
      </c>
      <c r="C112" s="29">
        <v>1</v>
      </c>
      <c r="D112" s="28" t="s">
        <v>6</v>
      </c>
      <c r="E112" s="26">
        <v>95229.75</v>
      </c>
      <c r="F112" s="27">
        <v>89250</v>
      </c>
      <c r="G112" s="26">
        <v>93266.255186721988</v>
      </c>
      <c r="H112" s="23">
        <f>MIN(E112,F112,G112)</f>
        <v>89250</v>
      </c>
      <c r="I112" s="23">
        <f>AVERAGE(E112,F112,G112)</f>
        <v>92582.001728907329</v>
      </c>
      <c r="J112" s="23">
        <f>MEDIAN(E112,F112,G112)</f>
        <v>93266.255186721988</v>
      </c>
      <c r="K112" s="26">
        <f>GEOMEAN(E112,F112,G112)</f>
        <v>92548.305063122476</v>
      </c>
      <c r="L112" s="25">
        <f>STDEVA(H112,K112)</f>
        <v>2332.2538765558265</v>
      </c>
      <c r="M112" s="24">
        <f>(L112/K112)</f>
        <v>2.5200395349921485E-2</v>
      </c>
      <c r="N112" s="23">
        <v>92582.001728907329</v>
      </c>
      <c r="O112" s="22" t="s">
        <v>5</v>
      </c>
    </row>
    <row r="113" spans="1:15" ht="25.5" customHeight="1" x14ac:dyDescent="0.2">
      <c r="A113" s="31">
        <v>112</v>
      </c>
      <c r="B113" s="30" t="s">
        <v>18</v>
      </c>
      <c r="C113" s="29">
        <v>1</v>
      </c>
      <c r="D113" s="28" t="s">
        <v>9</v>
      </c>
      <c r="E113" s="26">
        <v>68674.423999999999</v>
      </c>
      <c r="F113" s="27">
        <v>61880</v>
      </c>
      <c r="G113" s="26">
        <v>68897.195020746891</v>
      </c>
      <c r="H113" s="23">
        <f>MIN(E113,F113,G113)</f>
        <v>61880</v>
      </c>
      <c r="I113" s="23">
        <f>AVERAGE(E113,F113,G113)</f>
        <v>66483.87300691563</v>
      </c>
      <c r="J113" s="23">
        <f>MEDIAN(E113,F113,G113)</f>
        <v>68674.423999999999</v>
      </c>
      <c r="K113" s="26">
        <f>GEOMEAN(E113,F113,G113)</f>
        <v>66402.172802657849</v>
      </c>
      <c r="L113" s="25">
        <f>STDEVA(H113,K113)</f>
        <v>3197.6590544567403</v>
      </c>
      <c r="M113" s="24">
        <f>(L113/K113)</f>
        <v>4.8155940076839612E-2</v>
      </c>
      <c r="N113" s="23">
        <v>66483.87300691563</v>
      </c>
      <c r="O113" s="22" t="s">
        <v>5</v>
      </c>
    </row>
    <row r="114" spans="1:15" ht="25.5" customHeight="1" x14ac:dyDescent="0.2">
      <c r="A114" s="31">
        <v>113</v>
      </c>
      <c r="B114" s="30" t="s">
        <v>17</v>
      </c>
      <c r="C114" s="29">
        <v>1</v>
      </c>
      <c r="D114" s="28" t="s">
        <v>6</v>
      </c>
      <c r="E114" s="26">
        <v>22657.600000000002</v>
      </c>
      <c r="F114" s="27">
        <v>20230</v>
      </c>
      <c r="G114" s="26">
        <v>22030.469294605809</v>
      </c>
      <c r="H114" s="23">
        <f>MIN(E114,F114,G114)</f>
        <v>20230</v>
      </c>
      <c r="I114" s="23">
        <f>AVERAGE(E114,F114,G114)</f>
        <v>21639.356431535271</v>
      </c>
      <c r="J114" s="23">
        <f>MEDIAN(E114,F114,G114)</f>
        <v>22030.469294605809</v>
      </c>
      <c r="K114" s="26">
        <f>GEOMEAN(E114,F114,G114)</f>
        <v>21614.466090292863</v>
      </c>
      <c r="L114" s="25">
        <f>STDEVA(H114,K114)</f>
        <v>978.96536076891016</v>
      </c>
      <c r="M114" s="24">
        <f>(L114/K114)</f>
        <v>4.5292137065951733E-2</v>
      </c>
      <c r="N114" s="23">
        <v>21639.356431535271</v>
      </c>
      <c r="O114" s="22" t="s">
        <v>5</v>
      </c>
    </row>
    <row r="115" spans="1:15" ht="25.5" customHeight="1" x14ac:dyDescent="0.2">
      <c r="A115" s="31">
        <v>114</v>
      </c>
      <c r="B115" s="30" t="s">
        <v>16</v>
      </c>
      <c r="C115" s="29">
        <v>1</v>
      </c>
      <c r="D115" s="28" t="s">
        <v>6</v>
      </c>
      <c r="E115" s="26">
        <v>21220.080000000002</v>
      </c>
      <c r="F115" s="27">
        <v>19040</v>
      </c>
      <c r="G115" s="26">
        <v>21331.439004149379</v>
      </c>
      <c r="H115" s="23">
        <f>MIN(E115,F115,G115)</f>
        <v>19040</v>
      </c>
      <c r="I115" s="23">
        <f>AVERAGE(E115,F115,G115)</f>
        <v>20530.506334716458</v>
      </c>
      <c r="J115" s="23">
        <f>MEDIAN(E115,F115,G115)</f>
        <v>21220.080000000002</v>
      </c>
      <c r="K115" s="26">
        <f>GEOMEAN(E115,F115,G115)</f>
        <v>20502.714845820901</v>
      </c>
      <c r="L115" s="25">
        <f>STDEVA(H115,K115)</f>
        <v>1034.2955864221944</v>
      </c>
      <c r="M115" s="24">
        <f>(L115/K115)</f>
        <v>5.0446762499504617E-2</v>
      </c>
      <c r="N115" s="23">
        <v>20530.506334716458</v>
      </c>
      <c r="O115" s="22" t="s">
        <v>5</v>
      </c>
    </row>
    <row r="116" spans="1:15" ht="25.5" customHeight="1" x14ac:dyDescent="0.2">
      <c r="A116" s="31">
        <v>115</v>
      </c>
      <c r="B116" s="30" t="s">
        <v>15</v>
      </c>
      <c r="C116" s="29">
        <v>1</v>
      </c>
      <c r="D116" s="28" t="s">
        <v>9</v>
      </c>
      <c r="E116" s="26">
        <v>77453.53</v>
      </c>
      <c r="F116" s="27">
        <v>72590</v>
      </c>
      <c r="G116" s="26">
        <v>75856.554218533885</v>
      </c>
      <c r="H116" s="23">
        <f>MIN(E116,F116,G116)</f>
        <v>72590</v>
      </c>
      <c r="I116" s="23">
        <f>AVERAGE(E116,F116,G116)</f>
        <v>75300.028072844623</v>
      </c>
      <c r="J116" s="23">
        <f>MEDIAN(E116,F116,G116)</f>
        <v>75856.554218533885</v>
      </c>
      <c r="K116" s="26">
        <f>GEOMEAN(E116,F116,G116)</f>
        <v>75272.621451339612</v>
      </c>
      <c r="L116" s="25">
        <f>STDEVA(H116,K116)</f>
        <v>1896.8998195987374</v>
      </c>
      <c r="M116" s="24">
        <f>(L116/K116)</f>
        <v>2.5200395349921464E-2</v>
      </c>
      <c r="N116" s="23">
        <v>75300.028072844623</v>
      </c>
      <c r="O116" s="22" t="s">
        <v>5</v>
      </c>
    </row>
    <row r="117" spans="1:15" ht="25.5" customHeight="1" x14ac:dyDescent="0.2">
      <c r="A117" s="31">
        <v>116</v>
      </c>
      <c r="B117" s="30" t="s">
        <v>14</v>
      </c>
      <c r="C117" s="29">
        <v>1</v>
      </c>
      <c r="D117" s="28" t="s">
        <v>9</v>
      </c>
      <c r="E117" s="26">
        <v>34337.212</v>
      </c>
      <c r="F117" s="27">
        <v>30940</v>
      </c>
      <c r="G117" s="26">
        <v>34448.597510373445</v>
      </c>
      <c r="H117" s="23">
        <f>MIN(E117,F117,G117)</f>
        <v>30940</v>
      </c>
      <c r="I117" s="23">
        <f>AVERAGE(E117,F117,G117)</f>
        <v>33241.936503457815</v>
      </c>
      <c r="J117" s="23">
        <f>MEDIAN(E117,F117,G117)</f>
        <v>34337.212</v>
      </c>
      <c r="K117" s="26">
        <f>GEOMEAN(E117,F117,G117)</f>
        <v>33201.086401328925</v>
      </c>
      <c r="L117" s="25">
        <f>STDEVA(H117,K117)</f>
        <v>1598.8295272283701</v>
      </c>
      <c r="M117" s="24">
        <f>(L117/K117)</f>
        <v>4.8155940076839612E-2</v>
      </c>
      <c r="N117" s="23">
        <v>33241.936503457815</v>
      </c>
      <c r="O117" s="22" t="s">
        <v>5</v>
      </c>
    </row>
    <row r="118" spans="1:15" ht="25.5" customHeight="1" x14ac:dyDescent="0.2">
      <c r="A118" s="31">
        <v>117</v>
      </c>
      <c r="B118" s="30" t="s">
        <v>13</v>
      </c>
      <c r="C118" s="29">
        <v>1</v>
      </c>
      <c r="D118" s="28" t="s">
        <v>9</v>
      </c>
      <c r="E118" s="26">
        <v>34652.800000000003</v>
      </c>
      <c r="F118" s="27">
        <v>30940</v>
      </c>
      <c r="G118" s="26">
        <v>33693.658921161827</v>
      </c>
      <c r="H118" s="23">
        <f>MIN(E118,F118,G118)</f>
        <v>30940</v>
      </c>
      <c r="I118" s="23">
        <f>AVERAGE(E118,F118,G118)</f>
        <v>33095.486307053943</v>
      </c>
      <c r="J118" s="23">
        <f>MEDIAN(E118,F118,G118)</f>
        <v>33693.658921161827</v>
      </c>
      <c r="K118" s="26">
        <f>GEOMEAN(E118,F118,G118)</f>
        <v>33057.418726330259</v>
      </c>
      <c r="L118" s="25">
        <f>STDEVA(H118,K118)</f>
        <v>1497.2411399995087</v>
      </c>
      <c r="M118" s="24">
        <f>(L118/K118)</f>
        <v>4.5292137065951706E-2</v>
      </c>
      <c r="N118" s="23">
        <v>33095.486307053943</v>
      </c>
      <c r="O118" s="22" t="s">
        <v>5</v>
      </c>
    </row>
    <row r="119" spans="1:15" ht="25.5" customHeight="1" x14ac:dyDescent="0.2">
      <c r="A119" s="31">
        <v>118</v>
      </c>
      <c r="B119" s="30" t="s">
        <v>12</v>
      </c>
      <c r="C119" s="29">
        <v>1</v>
      </c>
      <c r="D119" s="28" t="s">
        <v>9</v>
      </c>
      <c r="E119" s="26">
        <v>34482.630000000005</v>
      </c>
      <c r="F119" s="27">
        <v>30940</v>
      </c>
      <c r="G119" s="26">
        <v>34663.588381742738</v>
      </c>
      <c r="H119" s="23">
        <f>MIN(E119,F119,G119)</f>
        <v>30940</v>
      </c>
      <c r="I119" s="23">
        <f>AVERAGE(E119,F119,G119)</f>
        <v>33362.072793914245</v>
      </c>
      <c r="J119" s="23">
        <f>MEDIAN(E119,F119,G119)</f>
        <v>34482.630000000005</v>
      </c>
      <c r="K119" s="26">
        <f>GEOMEAN(E119,F119,G119)</f>
        <v>33316.91162445896</v>
      </c>
      <c r="L119" s="25">
        <f>STDEVA(H119,K119)</f>
        <v>1680.7303279360633</v>
      </c>
      <c r="M119" s="24">
        <f>(L119/K119)</f>
        <v>5.0446762499504541E-2</v>
      </c>
      <c r="N119" s="23">
        <v>33362.072793914245</v>
      </c>
      <c r="O119" s="22" t="s">
        <v>5</v>
      </c>
    </row>
    <row r="120" spans="1:15" ht="25.5" customHeight="1" x14ac:dyDescent="0.2">
      <c r="A120" s="31">
        <v>119</v>
      </c>
      <c r="B120" s="30" t="s">
        <v>11</v>
      </c>
      <c r="C120" s="29">
        <v>1</v>
      </c>
      <c r="D120" s="28" t="s">
        <v>6</v>
      </c>
      <c r="E120" s="26">
        <v>272991.95</v>
      </c>
      <c r="F120" s="27">
        <v>255850</v>
      </c>
      <c r="G120" s="26">
        <v>267363.26486860303</v>
      </c>
      <c r="H120" s="23">
        <f>MIN(E120,F120,G120)</f>
        <v>255850</v>
      </c>
      <c r="I120" s="23">
        <f>AVERAGE(E120,F120,G120)</f>
        <v>265401.73828953435</v>
      </c>
      <c r="J120" s="23">
        <f>MEDIAN(E120,F120,G120)</f>
        <v>267363.26486860303</v>
      </c>
      <c r="K120" s="26">
        <f>GEOMEAN(E120,F120,G120)</f>
        <v>265305.14118095109</v>
      </c>
      <c r="L120" s="25">
        <f>STDEVA(H120,K120)</f>
        <v>6685.794446126697</v>
      </c>
      <c r="M120" s="24">
        <f>(L120/K120)</f>
        <v>2.5200395349921464E-2</v>
      </c>
      <c r="N120" s="23">
        <v>265401.73828953435</v>
      </c>
      <c r="O120" s="22" t="s">
        <v>5</v>
      </c>
    </row>
    <row r="121" spans="1:15" ht="25.5" customHeight="1" x14ac:dyDescent="0.2">
      <c r="A121" s="31">
        <v>120</v>
      </c>
      <c r="B121" s="30" t="s">
        <v>10</v>
      </c>
      <c r="C121" s="29">
        <v>1</v>
      </c>
      <c r="D121" s="28" t="s">
        <v>9</v>
      </c>
      <c r="E121" s="26">
        <v>17326.400000000001</v>
      </c>
      <c r="F121" s="27">
        <v>15470</v>
      </c>
      <c r="G121" s="26">
        <v>16846.829460580913</v>
      </c>
      <c r="H121" s="23">
        <f>MIN(E121,F121,G121)</f>
        <v>15470</v>
      </c>
      <c r="I121" s="23">
        <f>AVERAGE(E121,F121,G121)</f>
        <v>16547.743153526972</v>
      </c>
      <c r="J121" s="23">
        <f>MEDIAN(E121,F121,G121)</f>
        <v>16846.829460580913</v>
      </c>
      <c r="K121" s="26">
        <f>GEOMEAN(E121,F121,G121)</f>
        <v>16528.70936316513</v>
      </c>
      <c r="L121" s="25">
        <f>STDEVA(H121,K121)</f>
        <v>748.62056999975437</v>
      </c>
      <c r="M121" s="24">
        <f>(L121/K121)</f>
        <v>4.5292137065951706E-2</v>
      </c>
      <c r="N121" s="23">
        <v>16547.743153526972</v>
      </c>
      <c r="O121" s="22" t="s">
        <v>5</v>
      </c>
    </row>
    <row r="122" spans="1:15" ht="25.5" customHeight="1" x14ac:dyDescent="0.2">
      <c r="A122" s="31">
        <v>121</v>
      </c>
      <c r="B122" s="30" t="s">
        <v>8</v>
      </c>
      <c r="C122" s="29">
        <v>1</v>
      </c>
      <c r="D122" s="28" t="s">
        <v>6</v>
      </c>
      <c r="E122" s="26">
        <v>88881.099999999991</v>
      </c>
      <c r="F122" s="27">
        <v>83300</v>
      </c>
      <c r="G122" s="26">
        <v>87048.504840940514</v>
      </c>
      <c r="H122" s="23">
        <f>MIN(E122,F122,G122)</f>
        <v>83300</v>
      </c>
      <c r="I122" s="23">
        <f>AVERAGE(E122,F122,G122)</f>
        <v>86409.868280313502</v>
      </c>
      <c r="J122" s="23">
        <f>MEDIAN(E122,F122,G122)</f>
        <v>87048.504840940514</v>
      </c>
      <c r="K122" s="26">
        <f>GEOMEAN(E122,F122,G122)</f>
        <v>86378.418058914292</v>
      </c>
      <c r="L122" s="25">
        <f>STDEVA(H122,K122)</f>
        <v>2176.7702847854248</v>
      </c>
      <c r="M122" s="24">
        <f>(L122/K122)</f>
        <v>2.5200395349921335E-2</v>
      </c>
      <c r="N122" s="23">
        <v>86409.868280313502</v>
      </c>
      <c r="O122" s="22" t="s">
        <v>5</v>
      </c>
    </row>
    <row r="123" spans="1:15" ht="25.5" customHeight="1" x14ac:dyDescent="0.2">
      <c r="A123" s="31">
        <v>122</v>
      </c>
      <c r="B123" s="30" t="s">
        <v>7</v>
      </c>
      <c r="C123" s="29">
        <v>1</v>
      </c>
      <c r="D123" s="28" t="s">
        <v>6</v>
      </c>
      <c r="E123" s="26">
        <v>99049.65</v>
      </c>
      <c r="F123" s="27">
        <v>89250</v>
      </c>
      <c r="G123" s="26">
        <v>99370.954356846472</v>
      </c>
      <c r="H123" s="23">
        <f>MIN(E123,F123,G123)</f>
        <v>89250</v>
      </c>
      <c r="I123" s="23">
        <f>AVERAGE(E123,F123,G123)</f>
        <v>95890.201452282156</v>
      </c>
      <c r="J123" s="23">
        <f>MEDIAN(E123,F123,G123)</f>
        <v>99049.65</v>
      </c>
      <c r="K123" s="26">
        <f>GEOMEAN(E123,F123,G123)</f>
        <v>95772.364619218046</v>
      </c>
      <c r="L123" s="25">
        <f>STDEVA(H123,K123)</f>
        <v>4612.0082516202938</v>
      </c>
      <c r="M123" s="24">
        <f>(L123/K123)</f>
        <v>4.8155940076839564E-2</v>
      </c>
      <c r="N123" s="23">
        <v>95890.201452282156</v>
      </c>
      <c r="O123" s="22" t="s">
        <v>5</v>
      </c>
    </row>
    <row r="124" spans="1:15" x14ac:dyDescent="0.2">
      <c r="A124" s="21"/>
      <c r="B124" s="20" t="s">
        <v>4</v>
      </c>
      <c r="C124" s="19"/>
      <c r="D124" s="18"/>
      <c r="E124" s="17">
        <f>SUM(E2:E123)</f>
        <v>21362772.685799997</v>
      </c>
      <c r="F124" s="17">
        <f>SUM(F2:F123)</f>
        <v>19238646.699999999</v>
      </c>
      <c r="G124" s="17">
        <f>SUM(G2:G123)</f>
        <v>21039068.606834028</v>
      </c>
      <c r="H124" s="14"/>
      <c r="I124" s="14"/>
      <c r="J124" s="14"/>
      <c r="K124" s="17"/>
      <c r="L124" s="16"/>
      <c r="M124" s="15"/>
      <c r="N124" s="14"/>
      <c r="O124" s="13"/>
    </row>
    <row r="125" spans="1:15" x14ac:dyDescent="0.2">
      <c r="B125" s="1" t="s">
        <v>3</v>
      </c>
      <c r="C125" s="10">
        <v>0.2</v>
      </c>
      <c r="E125" s="9">
        <f>(E124*20%)</f>
        <v>4272554.5371599998</v>
      </c>
      <c r="F125" s="9">
        <f>(F124*20%)</f>
        <v>3847729.34</v>
      </c>
      <c r="G125" s="9">
        <f>(G124*20%)</f>
        <v>4207813.721366806</v>
      </c>
      <c r="N125" s="12"/>
    </row>
    <row r="126" spans="1:15" x14ac:dyDescent="0.2">
      <c r="B126" s="1" t="s">
        <v>2</v>
      </c>
      <c r="C126" s="10">
        <v>0.01</v>
      </c>
      <c r="E126" s="9">
        <f>(E124*1%)</f>
        <v>213627.72685799998</v>
      </c>
      <c r="F126" s="9">
        <f>(F124*1%)</f>
        <v>192386.467</v>
      </c>
      <c r="G126" s="9">
        <f>(G124*1%)</f>
        <v>210390.68606834029</v>
      </c>
      <c r="J126" s="11"/>
    </row>
    <row r="127" spans="1:15" x14ac:dyDescent="0.2">
      <c r="B127" s="1" t="s">
        <v>1</v>
      </c>
      <c r="C127" s="10">
        <v>0.05</v>
      </c>
      <c r="E127" s="9">
        <f>(E124*5%)</f>
        <v>1068138.63429</v>
      </c>
      <c r="F127" s="9">
        <f>(F124*5%)</f>
        <v>961932.33499999996</v>
      </c>
      <c r="G127" s="9">
        <f>(G124*5%)</f>
        <v>1051953.4303417015</v>
      </c>
    </row>
    <row r="128" spans="1:15" x14ac:dyDescent="0.2">
      <c r="B128" s="1" t="s">
        <v>0</v>
      </c>
      <c r="E128" s="8">
        <f>E124+E125+E126+E127</f>
        <v>26917093.584107995</v>
      </c>
      <c r="F128" s="7">
        <f>F124+F125+F126+F127</f>
        <v>24240694.842</v>
      </c>
      <c r="G128" s="7">
        <f>G124+G125+G126+G127</f>
        <v>26509226.444610875</v>
      </c>
    </row>
    <row r="135" spans="10:10" x14ac:dyDescent="0.2">
      <c r="J135" s="6"/>
    </row>
  </sheetData>
  <sheetProtection algorithmName="SHA-512" hashValue="/bw5uJcNcu6OuSs6tcvrKgMqo9o7oGLbnmV+E+n3vZ3/KoUCrq/OABdr3lcTyAaWCLn9Nj8GsiJvipkFVx/gyg==" saltValue="6pF0XJ7TLU8JxlfhL5j8fw==" spinCount="100000" sheet="1" objects="1" scenarios="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Cotizaciones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Angi Julieth Vargas Monroy</dc:creator>
  <cp:lastModifiedBy>Angi Julieth Vargas Monroy</cp:lastModifiedBy>
  <dcterms:created xsi:type="dcterms:W3CDTF">2022-05-14T21:59:01Z</dcterms:created>
  <dcterms:modified xsi:type="dcterms:W3CDTF">2022-05-14T22:00:02Z</dcterms:modified>
</cp:coreProperties>
</file>