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DRES.RENDON\Downloads\"/>
    </mc:Choice>
  </mc:AlternateContent>
  <bookViews>
    <workbookView xWindow="0" yWindow="0" windowWidth="16815" windowHeight="7125" activeTab="1"/>
  </bookViews>
  <sheets>
    <sheet name="FACTOR MULTIPLICADOR" sheetId="18" r:id="rId1"/>
    <sheet name="PRESUPUESTO COLISEO MENOR" sheetId="15" r:id="rId2"/>
  </sheets>
  <externalReferences>
    <externalReference r:id="rId3"/>
  </externalReferences>
  <definedNames>
    <definedName name="_Toc142041533" localSheetId="1">'PRESUPUESTO COLISEO MENOR'!$A$746</definedName>
    <definedName name="_Toc143694497" localSheetId="1">'PRESUPUESTO COLISEO MENOR'!$A$206</definedName>
    <definedName name="_Toc143694537" localSheetId="1">'PRESUPUESTO COLISEO MENOR'!$A$234</definedName>
    <definedName name="_Toc143694561" localSheetId="1">'PRESUPUESTO COLISEO MENOR'!$A$420</definedName>
    <definedName name="_Toc144106979" localSheetId="1">'PRESUPUESTO COLISEO MENOR'!$A$13</definedName>
    <definedName name="_Toc144106980" localSheetId="1">'PRESUPUESTO COLISEO MENOR'!$A$54</definedName>
    <definedName name="_Toc144106982" localSheetId="1">'PRESUPUESTO COLISEO MENOR'!$A$62</definedName>
    <definedName name="_Toc144106983" localSheetId="1">'PRESUPUESTO COLISEO MENOR'!$A$65</definedName>
    <definedName name="_Toc144106984" localSheetId="1">'PRESUPUESTO COLISEO MENOR'!$A$67</definedName>
    <definedName name="_Toc144106985" localSheetId="1">'PRESUPUESTO COLISEO MENOR'!$A$69</definedName>
    <definedName name="_Toc144106986" localSheetId="1">'PRESUPUESTO COLISEO MENOR'!$A$71</definedName>
    <definedName name="_Toc144106987" localSheetId="1">'PRESUPUESTO COLISEO MENOR'!$A$90</definedName>
    <definedName name="_Toc144106988" localSheetId="1">'PRESUPUESTO COLISEO MENOR'!$A$92</definedName>
    <definedName name="_Toc144106989" localSheetId="1">'PRESUPUESTO COLISEO MENOR'!$A$97</definedName>
    <definedName name="_Toc144106990" localSheetId="1">'PRESUPUESTO COLISEO MENOR'!$A$117</definedName>
    <definedName name="_Toc144106991" localSheetId="1">'PRESUPUESTO COLISEO MENOR'!$A$121</definedName>
    <definedName name="_Toc144106992" localSheetId="1">'PRESUPUESTO COLISEO MENOR'!$A$125</definedName>
    <definedName name="_Toc144106993" localSheetId="1">'PRESUPUESTO COLISEO MENOR'!$A$130</definedName>
    <definedName name="_Toc144106994" localSheetId="1">'PRESUPUESTO COLISEO MENOR'!$A$136</definedName>
    <definedName name="_Toc144106995" localSheetId="1">'PRESUPUESTO COLISEO MENOR'!$A$142</definedName>
    <definedName name="_Toc144106996" localSheetId="1">'PRESUPUESTO COLISEO MENOR'!$A$151</definedName>
    <definedName name="_Toc144106997" localSheetId="1">'PRESUPUESTO COLISEO MENOR'!$A$157</definedName>
    <definedName name="_Toc144106998" localSheetId="1">'PRESUPUESTO COLISEO MENOR'!$A$163</definedName>
    <definedName name="_Toc144106999" localSheetId="1">'PRESUPUESTO COLISEO MENOR'!$A$167</definedName>
    <definedName name="_Toc144107000" localSheetId="1">'PRESUPUESTO COLISEO MENOR'!$A$176</definedName>
    <definedName name="_Toc144107001" localSheetId="1">'PRESUPUESTO COLISEO MENOR'!$A$184</definedName>
    <definedName name="_Toc144107002" localSheetId="1">'PRESUPUESTO COLISEO MENOR'!$A$189</definedName>
    <definedName name="_Toc144107003" localSheetId="1">'PRESUPUESTO COLISEO MENOR'!$A$191</definedName>
    <definedName name="_Toc144107004" localSheetId="1">'PRESUPUESTO COLISEO MENOR'!$A$193</definedName>
    <definedName name="_Toc144107005" localSheetId="1">'PRESUPUESTO COLISEO MENOR'!$A$197</definedName>
    <definedName name="_Toc144107006" localSheetId="1">'PRESUPUESTO COLISEO MENOR'!$A$207</definedName>
    <definedName name="_Toc144107007" localSheetId="1">'PRESUPUESTO COLISEO MENOR'!$A$222</definedName>
    <definedName name="_Toc144107008" localSheetId="1">'PRESUPUESTO COLISEO MENOR'!$A$225</definedName>
    <definedName name="_Toc144107009" localSheetId="1">'PRESUPUESTO COLISEO MENOR'!$A$233</definedName>
    <definedName name="_Toc144107010" localSheetId="1">'PRESUPUESTO COLISEO MENOR'!$A$235</definedName>
    <definedName name="_Toc144107011" localSheetId="1">'PRESUPUESTO COLISEO MENOR'!$A$237</definedName>
    <definedName name="_Toc144107012" localSheetId="1">'PRESUPUESTO COLISEO MENOR'!$A$240</definedName>
    <definedName name="_Toc144107013" localSheetId="1">'PRESUPUESTO COLISEO MENOR'!$A$242</definedName>
    <definedName name="_Toc144107014" localSheetId="1">'PRESUPUESTO COLISEO MENOR'!$A$244</definedName>
    <definedName name="_Toc144107015" localSheetId="1">'PRESUPUESTO COLISEO MENOR'!$A$246</definedName>
    <definedName name="_Toc144107016" localSheetId="1">'PRESUPUESTO COLISEO MENOR'!$A$248</definedName>
    <definedName name="_Toc144107017" localSheetId="1">'PRESUPUESTO COLISEO MENOR'!$A$250</definedName>
    <definedName name="_Toc144107018" localSheetId="1">'PRESUPUESTO COLISEO MENOR'!$A$252</definedName>
    <definedName name="_Toc144107019" localSheetId="1">'PRESUPUESTO COLISEO MENOR'!$A$254</definedName>
    <definedName name="_Toc144107020" localSheetId="1">'PRESUPUESTO COLISEO MENOR'!$A$256</definedName>
    <definedName name="_Toc144107021" localSheetId="1">'PRESUPUESTO COLISEO MENOR'!$A$258</definedName>
    <definedName name="_Toc144107022" localSheetId="1">'PRESUPUESTO COLISEO MENOR'!$A$260</definedName>
    <definedName name="_Toc144107023" localSheetId="1">'PRESUPUESTO COLISEO MENOR'!$A$262</definedName>
    <definedName name="_Toc144107024" localSheetId="1">'PRESUPUESTO COLISEO MENOR'!$A$264</definedName>
    <definedName name="_Toc144107025" localSheetId="1">'PRESUPUESTO COLISEO MENOR'!$A$266</definedName>
    <definedName name="_Toc144107026" localSheetId="1">'PRESUPUESTO COLISEO MENOR'!$A$268</definedName>
    <definedName name="_Toc144107027" localSheetId="1">'PRESUPUESTO COLISEO MENOR'!$A$270</definedName>
    <definedName name="_Toc144107028" localSheetId="1">'PRESUPUESTO COLISEO MENOR'!$A$273</definedName>
    <definedName name="_Toc144107029" localSheetId="1">'PRESUPUESTO COLISEO MENOR'!$A$275</definedName>
    <definedName name="_Toc144107030" localSheetId="1">'PRESUPUESTO COLISEO MENOR'!$A$277</definedName>
    <definedName name="_Toc144107031" localSheetId="1">'PRESUPUESTO COLISEO MENOR'!$A$279</definedName>
    <definedName name="_Toc144107032" localSheetId="1">'PRESUPUESTO COLISEO MENOR'!$A$306</definedName>
    <definedName name="_Toc144107033" localSheetId="1">'PRESUPUESTO COLISEO MENOR'!$A$311</definedName>
    <definedName name="_Toc144107034" localSheetId="1">'PRESUPUESTO COLISEO MENOR'!$A$342</definedName>
    <definedName name="_Toc144107035" localSheetId="1">'PRESUPUESTO COLISEO MENOR'!$A$344</definedName>
    <definedName name="_Toc144107036" localSheetId="1">'PRESUPUESTO COLISEO MENOR'!$A$368</definedName>
    <definedName name="_Toc144107037" localSheetId="1">'PRESUPUESTO COLISEO MENOR'!$A$377</definedName>
    <definedName name="_Toc144107038" localSheetId="1">'PRESUPUESTO COLISEO MENOR'!$A$382</definedName>
    <definedName name="_Toc144107039" localSheetId="1">'PRESUPUESTO COLISEO MENOR'!$A$386</definedName>
    <definedName name="_Toc144107040" localSheetId="1">'PRESUPUESTO COLISEO MENOR'!$A$398</definedName>
    <definedName name="_Toc144107041" localSheetId="1">'PRESUPUESTO COLISEO MENOR'!$A$402</definedName>
    <definedName name="_Toc144107042" localSheetId="1">'PRESUPUESTO COLISEO MENOR'!$A$403</definedName>
    <definedName name="_Toc144107043" localSheetId="1">'PRESUPUESTO COLISEO MENOR'!$A$404</definedName>
    <definedName name="_Toc144107044" localSheetId="1">'PRESUPUESTO COLISEO MENOR'!$A$405</definedName>
    <definedName name="_Toc144107045" localSheetId="1">'PRESUPUESTO COLISEO MENOR'!$A$406</definedName>
    <definedName name="_Toc144107046" localSheetId="1">'PRESUPUESTO COLISEO MENOR'!$A$407</definedName>
    <definedName name="_Toc144107047" localSheetId="1">'PRESUPUESTO COLISEO MENOR'!$A$408</definedName>
    <definedName name="_Toc144107048" localSheetId="1">'PRESUPUESTO COLISEO MENOR'!$A$409</definedName>
    <definedName name="_Toc144107049" localSheetId="1">'PRESUPUESTO COLISEO MENOR'!$A$410</definedName>
    <definedName name="_Toc144107050" localSheetId="1">'PRESUPUESTO COLISEO MENOR'!$A$411</definedName>
    <definedName name="_Toc144107051" localSheetId="1">'PRESUPUESTO COLISEO MENOR'!$A$412</definedName>
    <definedName name="_Toc144107052" localSheetId="1">'PRESUPUESTO COLISEO MENOR'!$A$413</definedName>
    <definedName name="_Toc144107053" localSheetId="1">'PRESUPUESTO COLISEO MENOR'!$A$414</definedName>
    <definedName name="_Toc144107054" localSheetId="1">'PRESUPUESTO COLISEO MENOR'!$A$415</definedName>
    <definedName name="_Toc144107055" localSheetId="1">'PRESUPUESTO COLISEO MENOR'!$A$416</definedName>
    <definedName name="_Toc144107056" localSheetId="1">'PRESUPUESTO COLISEO MENOR'!$A$417</definedName>
    <definedName name="_Toc144107057" localSheetId="1">'PRESUPUESTO COLISEO MENOR'!$A$418</definedName>
    <definedName name="_Toc144107058" localSheetId="1">'PRESUPUESTO COLISEO MENOR'!$A$419</definedName>
    <definedName name="_Toc144107060" localSheetId="1">'PRESUPUESTO COLISEO MENOR'!$A$423</definedName>
    <definedName name="_Toc144107061" localSheetId="1">'PRESUPUESTO COLISEO MENOR'!$A$441</definedName>
    <definedName name="_Toc144107062" localSheetId="1">'PRESUPUESTO COLISEO MENOR'!$A$458</definedName>
    <definedName name="_Toc144107063" localSheetId="1">'PRESUPUESTO COLISEO MENOR'!$A$464</definedName>
    <definedName name="_Toc144107064" localSheetId="1">'PRESUPUESTO COLISEO MENOR'!$A$472</definedName>
    <definedName name="_Toc144107065" localSheetId="1">'PRESUPUESTO COLISEO MENOR'!$A$476</definedName>
    <definedName name="_Toc144107066" localSheetId="1">'PRESUPUESTO COLISEO MENOR'!$A$480</definedName>
    <definedName name="_Toc144107067" localSheetId="1">'PRESUPUESTO COLISEO MENOR'!$A$484</definedName>
    <definedName name="_Toc144107068" localSheetId="1">'PRESUPUESTO COLISEO MENOR'!$A$493</definedName>
    <definedName name="_Toc144107069" localSheetId="1">'PRESUPUESTO COLISEO MENOR'!$A$499</definedName>
    <definedName name="_Toc144107070" localSheetId="1">'PRESUPUESTO COLISEO MENOR'!$A$503</definedName>
    <definedName name="_Toc144107071" localSheetId="1">'PRESUPUESTO COLISEO MENOR'!$A$507</definedName>
    <definedName name="_Toc144107072" localSheetId="1">'PRESUPUESTO COLISEO MENOR'!$A$512</definedName>
    <definedName name="_Toc144107073" localSheetId="1">'PRESUPUESTO COLISEO MENOR'!$A$516</definedName>
    <definedName name="_Toc144107074" localSheetId="1">'PRESUPUESTO COLISEO MENOR'!$A$541</definedName>
    <definedName name="_Toc144107075" localSheetId="1">'PRESUPUESTO COLISEO MENOR'!$A$545</definedName>
    <definedName name="_Toc144107076" localSheetId="1">'PRESUPUESTO COLISEO MENOR'!$A$547</definedName>
    <definedName name="_Toc144107077" localSheetId="1">'PRESUPUESTO COLISEO MENOR'!$A$549</definedName>
    <definedName name="_Toc144107078" localSheetId="1">'PRESUPUESTO COLISEO MENOR'!$A$557</definedName>
    <definedName name="_Toc144107079" localSheetId="1">'PRESUPUESTO COLISEO MENOR'!$A$559</definedName>
    <definedName name="_Toc144107080" localSheetId="1">'PRESUPUESTO COLISEO MENOR'!$A$571</definedName>
    <definedName name="_Toc144107081" localSheetId="1">'PRESUPUESTO COLISEO MENOR'!$A$575</definedName>
    <definedName name="_Toc144107082" localSheetId="1">'PRESUPUESTO COLISEO MENOR'!$A$579</definedName>
    <definedName name="_Toc144107083" localSheetId="1">'PRESUPUESTO COLISEO MENOR'!$A$585</definedName>
    <definedName name="_Toc144107084" localSheetId="1">'PRESUPUESTO COLISEO MENOR'!$A$593</definedName>
    <definedName name="_Toc144107085" localSheetId="1">'PRESUPUESTO COLISEO MENOR'!$A$597</definedName>
    <definedName name="_Toc144107086" localSheetId="1">'PRESUPUESTO COLISEO MENOR'!$A$601</definedName>
    <definedName name="_Toc144107087" localSheetId="1">'PRESUPUESTO COLISEO MENOR'!$A$605</definedName>
    <definedName name="_Toc144107088" localSheetId="1">'PRESUPUESTO COLISEO MENOR'!$A$609</definedName>
    <definedName name="_Toc144107089" localSheetId="1">'PRESUPUESTO COLISEO MENOR'!$A$613</definedName>
    <definedName name="_Toc144107090" localSheetId="1">'PRESUPUESTO COLISEO MENOR'!$A$625</definedName>
    <definedName name="_Toc144107091" localSheetId="1">'PRESUPUESTO COLISEO MENOR'!$A$647</definedName>
    <definedName name="_Toc144107092" localSheetId="1">'PRESUPUESTO COLISEO MENOR'!$A$655</definedName>
    <definedName name="_Toc144107093" localSheetId="1">'PRESUPUESTO COLISEO MENOR'!$A$667</definedName>
    <definedName name="_Toc144107094" localSheetId="1">'PRESUPUESTO COLISEO MENOR'!$A$673</definedName>
    <definedName name="_Toc144107095" localSheetId="1">'PRESUPUESTO COLISEO MENOR'!$A$679</definedName>
    <definedName name="_Toc144107096" localSheetId="1">'PRESUPUESTO COLISEO MENOR'!$A$697</definedName>
    <definedName name="_Toc144107097" localSheetId="1">'PRESUPUESTO COLISEO MENOR'!$A$709</definedName>
    <definedName name="_Toc144107098" localSheetId="1">'PRESUPUESTO COLISEO MENOR'!$A$715</definedName>
    <definedName name="_Toc144107099" localSheetId="1">'PRESUPUESTO COLISEO MENOR'!$A$728</definedName>
    <definedName name="_Toc144107100" localSheetId="1">'PRESUPUESTO COLISEO MENOR'!$A$734</definedName>
    <definedName name="_Toc144107101" localSheetId="1">'PRESUPUESTO COLISEO MENOR'!$A$741</definedName>
    <definedName name="_Toc144107102" localSheetId="1">'PRESUPUESTO COLISEO MENOR'!$A$743</definedName>
    <definedName name="_Toc144107103" localSheetId="1">'PRESUPUESTO COLISEO MENOR'!$A$746</definedName>
    <definedName name="_Toc144107104" localSheetId="1">'PRESUPUESTO COLISEO MENOR'!$A$775</definedName>
    <definedName name="_Toc144107105" localSheetId="1">'PRESUPUESTO COLISEO MENOR'!$A$817</definedName>
    <definedName name="_Toc144107106" localSheetId="1">'PRESUPUESTO COLISEO MENOR'!$A$1032</definedName>
    <definedName name="_xlnm.Print_Area" localSheetId="1">'PRESUPUESTO COLISEO MENOR'!$A$1:$K$47</definedName>
    <definedName name="TARIFAS">[1]TARIFAS!$A$1:$F$52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5" l="1"/>
  <c r="J12" i="15" s="1"/>
  <c r="G11" i="15"/>
  <c r="J11" i="15" s="1"/>
  <c r="G24" i="15"/>
  <c r="J24" i="15" s="1"/>
  <c r="G10" i="15" l="1"/>
  <c r="J10" i="15" s="1"/>
  <c r="G17" i="15"/>
  <c r="J17" i="15" s="1"/>
  <c r="G18" i="15" l="1"/>
  <c r="J18" i="15" s="1"/>
  <c r="J19" i="15" s="1"/>
  <c r="J33" i="15"/>
  <c r="J34" i="15"/>
  <c r="J35" i="15"/>
  <c r="G23" i="15" l="1"/>
  <c r="J23" i="15" s="1"/>
  <c r="G25" i="15" l="1"/>
  <c r="J25" i="15" s="1"/>
  <c r="G9" i="15"/>
  <c r="J9" i="15" s="1"/>
  <c r="I38" i="18" l="1"/>
  <c r="I44" i="18" l="1"/>
  <c r="J42" i="18"/>
  <c r="I42" i="18"/>
  <c r="I22" i="18"/>
  <c r="I8" i="18"/>
  <c r="I10" i="18" s="1"/>
  <c r="I7" i="18"/>
  <c r="I18" i="18" s="1"/>
  <c r="I49" i="18" l="1"/>
  <c r="I55" i="18" l="1"/>
  <c r="J32" i="15" l="1"/>
  <c r="J30" i="15"/>
  <c r="J26" i="15"/>
  <c r="J31" i="15"/>
  <c r="G8" i="15" l="1"/>
  <c r="J8" i="15" s="1"/>
  <c r="J37" i="15"/>
  <c r="J13" i="15" l="1"/>
  <c r="J40" i="15" s="1"/>
  <c r="J41" i="15" s="1"/>
  <c r="J42" i="15" s="1"/>
</calcChain>
</file>

<file path=xl/sharedStrings.xml><?xml version="1.0" encoding="utf-8"?>
<sst xmlns="http://schemas.openxmlformats.org/spreadsheetml/2006/main" count="143" uniqueCount="123">
  <si>
    <t>SUBTOTAL COSTO PERSONAL TECNICO (2)</t>
  </si>
  <si>
    <t>Personal técnico</t>
  </si>
  <si>
    <t>Otros Costos Directos</t>
  </si>
  <si>
    <t>CANTIDAD</t>
  </si>
  <si>
    <t>VR UNITARIO</t>
  </si>
  <si>
    <t>CONCEPTO</t>
  </si>
  <si>
    <t>Personal Profesional</t>
  </si>
  <si>
    <t>A</t>
  </si>
  <si>
    <t>B</t>
  </si>
  <si>
    <t>C</t>
  </si>
  <si>
    <t>D</t>
  </si>
  <si>
    <t>E</t>
  </si>
  <si>
    <t>F</t>
  </si>
  <si>
    <t>% DEDICACIÓN</t>
  </si>
  <si>
    <t>FACTOR MULT.</t>
  </si>
  <si>
    <t>VALOR MES (AxBxC)</t>
  </si>
  <si>
    <t>No DE MESES</t>
  </si>
  <si>
    <t>TOTAL (DxE)</t>
  </si>
  <si>
    <t>SUBTOTAL COSTO PERSONAL PROFESIONAL (1)</t>
  </si>
  <si>
    <t>VALOR TOTAL</t>
  </si>
  <si>
    <t>RESUMEN GENERAL</t>
  </si>
  <si>
    <t>VALOR TOTAL OFERTA</t>
  </si>
  <si>
    <t>PERSONAL PROFESIONAL (1)</t>
  </si>
  <si>
    <t xml:space="preserve">No DE MESES </t>
  </si>
  <si>
    <t>PERSONAL TÉCNICO (2)</t>
  </si>
  <si>
    <t xml:space="preserve">SUELDO BÁSICO </t>
  </si>
  <si>
    <t>IVA 19%</t>
  </si>
  <si>
    <t>FACTOR MULTIPLICADOR</t>
  </si>
  <si>
    <t>ICBF</t>
  </si>
  <si>
    <t>SUELDOS BÁSICOS</t>
  </si>
  <si>
    <t>PRESUPUESTO OFICIAL</t>
  </si>
  <si>
    <t>PERSONAL ADMINISTRATIVO (3)</t>
  </si>
  <si>
    <t xml:space="preserve">Personal administrativo </t>
  </si>
  <si>
    <t>SUBTOTAL COSTO ADMINISTRATIVO (3)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</si>
  <si>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</si>
  <si>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</si>
  <si>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etc) </t>
  </si>
  <si>
    <t>OTROS COSTOS DIRECTOS (4)</t>
  </si>
  <si>
    <t>SUBTOTAL COSTOS DIRECTOS VARIABLES (4)</t>
  </si>
  <si>
    <t>COSTO TOTAL (1 + 2 + 3+ 4)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</si>
  <si>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</si>
  <si>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</si>
  <si>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</si>
  <si>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</si>
  <si>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</si>
  <si>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</si>
  <si>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</si>
  <si>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</si>
  <si>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</si>
  <si>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</si>
  <si>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</si>
  <si>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</si>
  <si>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</si>
  <si>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</si>
  <si>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</si>
  <si>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</si>
  <si>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</si>
  <si>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</si>
  <si>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</si>
  <si>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</si>
  <si>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1.12.</t>
  </si>
  <si>
    <t>Dotación</t>
  </si>
  <si>
    <t>Sub-total</t>
  </si>
  <si>
    <t>2.</t>
  </si>
  <si>
    <t>Gastos Directos</t>
  </si>
  <si>
    <t>2.1.</t>
  </si>
  <si>
    <t>3.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</si>
  <si>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</si>
  <si>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</si>
  <si>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</si>
  <si>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</si>
  <si>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</si>
  <si>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Documentación Técnica</t>
  </si>
  <si>
    <t>Depreciación de muebles y equipos</t>
  </si>
  <si>
    <t>Gastos bancarios</t>
  </si>
  <si>
    <t>Gastos de Representación</t>
  </si>
  <si>
    <t>4.</t>
  </si>
  <si>
    <t>Costos Directos no Reembolsables</t>
  </si>
  <si>
    <t>Poliza de Calidad</t>
  </si>
  <si>
    <t>Póliza Cumplimiento</t>
  </si>
  <si>
    <t>Póliza Salarios y prestaciones Sociales</t>
  </si>
  <si>
    <t>5.</t>
  </si>
  <si>
    <t>Honorarios (Utilidad del consultor y costos no previstos)</t>
  </si>
  <si>
    <t>F. M  T  O  T  A  L  CALCULADO</t>
  </si>
  <si>
    <t>F. M  T  O  T  A  L  ASUMIDO</t>
  </si>
  <si>
    <t>Costos generales de comunicación e internet</t>
  </si>
  <si>
    <t>Actualización tecnologica</t>
  </si>
  <si>
    <t>Acompañamiento posterior a la entrega</t>
  </si>
  <si>
    <t xml:space="preserve">Alquiler de oficina, Alquiler de equipos de oficina y Servicios públicos </t>
  </si>
  <si>
    <t>Garantia de seriedad</t>
  </si>
  <si>
    <t>Papeleria, utililes de oficina y fotocopias</t>
  </si>
  <si>
    <t>Costos de personal Administrativo no facturable</t>
  </si>
  <si>
    <t>Costos de personal Profesional no facturable</t>
  </si>
  <si>
    <t>Estampillas Pro Universidad</t>
  </si>
  <si>
    <t>Estampillas Pro Adulto Mayor</t>
  </si>
  <si>
    <t>Impuesto de industria y comercio</t>
  </si>
  <si>
    <t>Cesantías</t>
  </si>
  <si>
    <t>Intereses de las cesantías</t>
  </si>
  <si>
    <t>Otros (Auxilios varios, prestaciones extralegales, Indemnización por despido, Incapacidades no cubiertas)</t>
  </si>
  <si>
    <t>8,5 salud y pensión 12</t>
  </si>
  <si>
    <t>12,5 salud y pension 16</t>
  </si>
  <si>
    <t xml:space="preserve">Secretaria </t>
  </si>
  <si>
    <t>NOTAS: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</si>
  <si>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</si>
  <si>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</si>
  <si>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>1. Los Ingenieros Residentes, los ingenieros auxiliares y el Personal con dedicación del 100% al Proyecto, deben permanecer en el sitio donde se ejecuta la obra, so pena de incurrir en falta grave a sus obligaciones, con la consecuente aplicación de las sanciones establecidas contractualmente.</t>
  </si>
  <si>
    <t xml:space="preserve">2.2. Los ensayos de Laboratorio, Oficina/Campamento (incluye  dotación y servicios públicos), Edición de Informes, Papelería, Reproducción de Documentos,  Planos, Fotografías, Comunicaciones (telefonía fija y/o celular efectivamente utilizados para el proyecto, fax, correo, internet, etc.), se reembolsarán según su costo real, contra la presentación de facturas y soportes respectivos. </t>
  </si>
  <si>
    <t>CONCURSO DE MERITOS PARA LA INTERVENTORÍA TÉCNICA, ADMINISTRATIVA Y FINANCIERA A LA REALIZACION DE OBRAS PARA EL MEJORAMIENTO Y REMODELACION DEL COLISEO MENOR RAMON MARIN VARGAS DEL MUNICIPIO DE MANIZALES.</t>
  </si>
  <si>
    <t>GRUPO o LOTE DE OBRAS 1:  COLISEO MENOR RAMON MARIN VARGAS</t>
  </si>
  <si>
    <t>Contador</t>
  </si>
  <si>
    <t>Seguridad industrial personal</t>
  </si>
  <si>
    <t>Plan de Salud ocupacional y seguridad industrial</t>
  </si>
  <si>
    <t>Sistema de gestión ambiental</t>
  </si>
  <si>
    <t xml:space="preserve"> COLISEO MENOR RAMON MARIN VARGAS</t>
  </si>
  <si>
    <t>Asesor 1 -  Estructural</t>
  </si>
  <si>
    <t>Asesor 2 -  Electrico</t>
  </si>
  <si>
    <t>Profesional SST</t>
  </si>
  <si>
    <t>Director de interventorÍa</t>
  </si>
  <si>
    <t>Residente de interventorÍa</t>
  </si>
  <si>
    <t>Inspector de interventorÍa</t>
  </si>
  <si>
    <t>Auxiliar de interventorÍa</t>
  </si>
  <si>
    <t>Profesional Control presupuesto</t>
  </si>
  <si>
    <t>PLAZO: 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</si>
</sst>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\ * #,##0_-;\-&quot;$&quot;\ * #,##0_-;_-&quot;$&quot;\ * &quot;-&quot;_-;_-@_-"/>
    <numFmt numFmtId="165" formatCode="&quot;$&quot;\ #,##0;[Red]&quot;$&quot;\ \-#,##0"/>
    <numFmt numFmtId="166" formatCode="_-* #,##0.00\ &quot;Pts&quot;_-;\-* #,##0.00\ &quot;Pts&quot;_-;_-* &quot;-&quot;??\ &quot;Pts&quot;_-;_-@_-"/>
    <numFmt numFmtId="167" formatCode="&quot;$&quot;\ #,##0.00"/>
    <numFmt numFmtId="168" formatCode="_([$$-240A]\ * #,##0_);_([$$-240A]\ * \(#,##0\);_([$$-240A]\ * &quot;-&quot;??_);_(@_)"/>
    <numFmt numFmtId="169" formatCode="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b/>
      <sz val="11"/>
      <name val="Verdana"/>
      <family val="2"/>
    </font>
    <font>
      <sz val="10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sz val="10"/>
      <color theme="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6" fillId="0" borderId="0">
      <alignment horizontal="center"/>
    </xf>
    <xf numFmtId="166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14" fillId="0" borderId="0" applyNumberFormat="0" applyFill="0" applyBorder="0" applyProtection="0">
      <alignment vertical="top"/>
    </xf>
    <xf numFmtId="164" fontId="17" fillId="0" borderId="0" applyFont="0" applyFill="0" applyBorder="0" applyAlignment="0" applyProtection="0"/>
  </cellStyleXfs>
  <cellXfs count="237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/>
    <xf numFmtId="165" fontId="3" fillId="0" borderId="2" xfId="0" applyNumberFormat="1" applyFont="1" applyBorder="1" applyAlignment="1">
      <alignment horizontal="right" wrapText="1"/>
    </xf>
    <xf numFmtId="0" fontId="3" fillId="0" borderId="20" xfId="0" applyFont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4" fillId="0" borderId="18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23" xfId="0" applyFont="1" applyBorder="1"/>
    <xf numFmtId="0" fontId="4" fillId="0" borderId="7" xfId="0" applyFont="1" applyBorder="1" applyAlignment="1">
      <alignment horizontal="left" vertical="center" wrapText="1"/>
    </xf>
    <xf numFmtId="0" fontId="8" fillId="0" borderId="0" xfId="5"/>
    <xf numFmtId="0" fontId="10" fillId="4" borderId="6" xfId="5" applyNumberFormat="1" applyFont="1" applyFill="1" applyBorder="1" applyAlignment="1">
      <alignment horizontal="left"/>
    </xf>
    <xf numFmtId="0" fontId="11" fillId="0" borderId="7" xfId="5" applyNumberFormat="1" applyFont="1" applyFill="1" applyBorder="1" applyAlignment="1">
      <alignment horizontal="left"/>
    </xf>
    <xf numFmtId="10" fontId="11" fillId="0" borderId="33" xfId="5" applyNumberFormat="1" applyFont="1" applyFill="1" applyBorder="1" applyAlignment="1"/>
    <xf numFmtId="10" fontId="11" fillId="0" borderId="2" xfId="5" applyNumberFormat="1" applyFont="1" applyFill="1" applyBorder="1" applyAlignment="1"/>
    <xf numFmtId="0" fontId="11" fillId="0" borderId="2" xfId="5" applyNumberFormat="1" applyFont="1" applyFill="1" applyBorder="1" applyAlignment="1">
      <alignment horizontal="left"/>
    </xf>
    <xf numFmtId="0" fontId="12" fillId="0" borderId="2" xfId="5" applyNumberFormat="1" applyFont="1" applyFill="1" applyBorder="1" applyAlignment="1"/>
    <xf numFmtId="10" fontId="11" fillId="0" borderId="3" xfId="5" applyNumberFormat="1" applyFont="1" applyFill="1" applyBorder="1" applyAlignment="1"/>
    <xf numFmtId="9" fontId="8" fillId="0" borderId="0" xfId="5" applyNumberFormat="1"/>
    <xf numFmtId="0" fontId="11" fillId="4" borderId="10" xfId="5" applyNumberFormat="1" applyFont="1" applyFill="1" applyBorder="1" applyAlignment="1"/>
    <xf numFmtId="0" fontId="12" fillId="4" borderId="24" xfId="5" applyNumberFormat="1" applyFont="1" applyFill="1" applyBorder="1" applyAlignment="1"/>
    <xf numFmtId="0" fontId="12" fillId="4" borderId="23" xfId="5" applyNumberFormat="1" applyFont="1" applyFill="1" applyBorder="1" applyAlignment="1"/>
    <xf numFmtId="10" fontId="10" fillId="4" borderId="11" xfId="5" applyNumberFormat="1" applyFont="1" applyFill="1" applyBorder="1" applyAlignment="1"/>
    <xf numFmtId="9" fontId="1" fillId="0" borderId="0" xfId="4" applyFont="1"/>
    <xf numFmtId="0" fontId="11" fillId="0" borderId="35" xfId="5" applyNumberFormat="1" applyFont="1" applyFill="1" applyBorder="1" applyAlignment="1"/>
    <xf numFmtId="0" fontId="12" fillId="0" borderId="0" xfId="5" applyNumberFormat="1" applyFont="1" applyFill="1" applyBorder="1" applyAlignment="1"/>
    <xf numFmtId="0" fontId="11" fillId="0" borderId="0" xfId="5" applyNumberFormat="1" applyFont="1" applyFill="1" applyBorder="1" applyAlignment="1"/>
    <xf numFmtId="10" fontId="11" fillId="0" borderId="0" xfId="5" applyNumberFormat="1" applyFont="1" applyFill="1" applyBorder="1" applyAlignment="1"/>
    <xf numFmtId="10" fontId="11" fillId="0" borderId="36" xfId="5" applyNumberFormat="1" applyFont="1" applyFill="1" applyBorder="1" applyAlignment="1"/>
    <xf numFmtId="2" fontId="11" fillId="0" borderId="7" xfId="5" applyNumberFormat="1" applyFont="1" applyFill="1" applyBorder="1" applyAlignment="1">
      <alignment horizontal="left"/>
    </xf>
    <xf numFmtId="0" fontId="8" fillId="0" borderId="0" xfId="5" applyAlignment="1">
      <alignment horizontal="center"/>
    </xf>
    <xf numFmtId="0" fontId="11" fillId="0" borderId="21" xfId="5" applyNumberFormat="1" applyFont="1" applyFill="1" applyBorder="1" applyAlignment="1"/>
    <xf numFmtId="0" fontId="12" fillId="0" borderId="5" xfId="5" applyNumberFormat="1" applyFont="1" applyFill="1" applyBorder="1" applyAlignment="1"/>
    <xf numFmtId="0" fontId="11" fillId="0" borderId="5" xfId="5" applyNumberFormat="1" applyFont="1" applyFill="1" applyBorder="1" applyAlignment="1"/>
    <xf numFmtId="10" fontId="11" fillId="0" borderId="5" xfId="5" applyNumberFormat="1" applyFont="1" applyFill="1" applyBorder="1" applyAlignment="1"/>
    <xf numFmtId="10" fontId="11" fillId="0" borderId="29" xfId="5" applyNumberFormat="1" applyFont="1" applyFill="1" applyBorder="1" applyAlignment="1"/>
    <xf numFmtId="0" fontId="10" fillId="0" borderId="38" xfId="5" applyNumberFormat="1" applyFont="1" applyFill="1" applyBorder="1" applyAlignment="1"/>
    <xf numFmtId="0" fontId="9" fillId="0" borderId="30" xfId="5" applyNumberFormat="1" applyFont="1" applyFill="1" applyBorder="1" applyAlignment="1"/>
    <xf numFmtId="0" fontId="12" fillId="0" borderId="30" xfId="5" applyNumberFormat="1" applyFont="1" applyFill="1" applyBorder="1" applyAlignment="1"/>
    <xf numFmtId="0" fontId="11" fillId="0" borderId="30" xfId="5" applyNumberFormat="1" applyFont="1" applyFill="1" applyBorder="1" applyAlignment="1"/>
    <xf numFmtId="10" fontId="11" fillId="0" borderId="30" xfId="5" applyNumberFormat="1" applyFont="1" applyFill="1" applyBorder="1" applyAlignment="1"/>
    <xf numFmtId="10" fontId="11" fillId="0" borderId="39" xfId="5" applyNumberFormat="1" applyFont="1" applyFill="1" applyBorder="1" applyAlignment="1"/>
    <xf numFmtId="0" fontId="10" fillId="4" borderId="8" xfId="5" applyNumberFormat="1" applyFont="1" applyFill="1" applyBorder="1" applyAlignment="1">
      <alignment horizontal="left"/>
    </xf>
    <xf numFmtId="10" fontId="10" fillId="4" borderId="9" xfId="5" applyNumberFormat="1" applyFont="1" applyFill="1" applyBorder="1" applyAlignment="1"/>
    <xf numFmtId="0" fontId="11" fillId="0" borderId="38" xfId="5" applyNumberFormat="1" applyFont="1" applyFill="1" applyBorder="1" applyAlignment="1"/>
    <xf numFmtId="10" fontId="13" fillId="4" borderId="14" xfId="5" applyNumberFormat="1" applyFont="1" applyFill="1" applyBorder="1" applyAlignment="1"/>
    <xf numFmtId="0" fontId="8" fillId="0" borderId="0" xfId="5" applyNumberFormat="1" applyFont="1" applyFill="1" applyBorder="1" applyAlignment="1">
      <alignment wrapText="1"/>
    </xf>
    <xf numFmtId="169" fontId="11" fillId="0" borderId="7" xfId="5" applyNumberFormat="1" applyFont="1" applyFill="1" applyBorder="1" applyAlignment="1">
      <alignment horizontal="left"/>
    </xf>
    <xf numFmtId="4" fontId="13" fillId="4" borderId="14" xfId="5" applyNumberFormat="1" applyFont="1" applyFill="1" applyBorder="1" applyAlignment="1"/>
    <xf numFmtId="0" fontId="3" fillId="0" borderId="18" xfId="0" applyFont="1" applyBorder="1" applyAlignment="1">
      <alignment wrapText="1"/>
    </xf>
    <xf numFmtId="0" fontId="3" fillId="0" borderId="2" xfId="0" applyFont="1" applyBorder="1" applyAlignment="1">
      <alignment wrapText="1"/>
    </xf>
    <xf numFmtId="165" fontId="3" fillId="0" borderId="19" xfId="0" applyNumberFormat="1" applyFont="1" applyBorder="1" applyAlignment="1">
      <alignment horizontal="right" wrapText="1"/>
    </xf>
    <xf numFmtId="0" fontId="2" fillId="0" borderId="0" xfId="5" applyFont="1"/>
    <xf numFmtId="9" fontId="2" fillId="0" borderId="0" xfId="5" applyNumberFormat="1" applyFont="1"/>
    <xf numFmtId="10" fontId="2" fillId="0" borderId="0" xfId="5" applyNumberFormat="1" applyFont="1"/>
    <xf numFmtId="0" fontId="4" fillId="0" borderId="2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165" fontId="3" fillId="0" borderId="0" xfId="0" applyNumberFormat="1" applyFont="1" applyBorder="1" applyAlignment="1">
      <alignment horizontal="right"/>
    </xf>
    <xf numFmtId="2" fontId="3" fillId="0" borderId="0" xfId="0" applyNumberFormat="1" applyFont="1" applyBorder="1"/>
    <xf numFmtId="0" fontId="5" fillId="0" borderId="0" xfId="0" applyFont="1" applyBorder="1" applyAlignment="1">
      <alignment wrapText="1"/>
    </xf>
    <xf numFmtId="167" fontId="4" fillId="0" borderId="0" xfId="0" applyNumberFormat="1" applyFont="1" applyBorder="1"/>
    <xf numFmtId="0" fontId="3" fillId="0" borderId="35" xfId="0" applyFont="1" applyBorder="1" applyAlignment="1">
      <alignment wrapText="1"/>
    </xf>
    <xf numFmtId="0" fontId="3" fillId="0" borderId="36" xfId="0" applyFont="1" applyBorder="1" applyAlignment="1">
      <alignment horizontal="right"/>
    </xf>
    <xf numFmtId="0" fontId="16" fillId="0" borderId="0" xfId="5" applyFont="1"/>
    <xf numFmtId="168" fontId="4" fillId="0" borderId="1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wrapText="1"/>
    </xf>
    <xf numFmtId="0" fontId="4" fillId="0" borderId="2" xfId="0" applyFont="1" applyFill="1" applyBorder="1"/>
    <xf numFmtId="0" fontId="4" fillId="0" borderId="23" xfId="0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7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8" fontId="4" fillId="0" borderId="1" xfId="2" applyNumberFormat="1" applyFont="1" applyFill="1" applyBorder="1" applyAlignment="1">
      <alignment horizontal="right" vertical="center" wrapText="1"/>
    </xf>
    <xf numFmtId="165" fontId="4" fillId="0" borderId="1" xfId="0" applyNumberFormat="1" applyFont="1" applyFill="1" applyBorder="1" applyAlignment="1">
      <alignment horizontal="right" vertical="center" wrapText="1"/>
    </xf>
    <xf numFmtId="0" fontId="4" fillId="0" borderId="20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168" fontId="4" fillId="0" borderId="1" xfId="2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0" fontId="3" fillId="0" borderId="18" xfId="0" applyFont="1" applyFill="1" applyBorder="1" applyAlignment="1">
      <alignment wrapText="1"/>
    </xf>
    <xf numFmtId="165" fontId="3" fillId="0" borderId="2" xfId="0" applyNumberFormat="1" applyFont="1" applyFill="1" applyBorder="1" applyAlignment="1">
      <alignment horizontal="right" wrapText="1"/>
    </xf>
    <xf numFmtId="165" fontId="3" fillId="0" borderId="19" xfId="0" applyNumberFormat="1" applyFont="1" applyFill="1" applyBorder="1" applyAlignment="1">
      <alignment horizontal="right" wrapText="1"/>
    </xf>
    <xf numFmtId="0" fontId="4" fillId="0" borderId="7" xfId="0" applyFont="1" applyFill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 wrapText="1"/>
    </xf>
    <xf numFmtId="165" fontId="4" fillId="0" borderId="0" xfId="0" applyNumberFormat="1" applyFont="1"/>
    <xf numFmtId="164" fontId="4" fillId="0" borderId="0" xfId="7" applyFont="1"/>
    <xf numFmtId="164" fontId="4" fillId="0" borderId="0" xfId="0" applyNumberFormat="1" applyFont="1"/>
    <xf numFmtId="0" fontId="13" fillId="4" borderId="12" xfId="5" applyNumberFormat="1" applyFont="1" applyFill="1" applyBorder="1" applyAlignment="1">
      <alignment horizontal="center"/>
    </xf>
    <xf numFmtId="0" fontId="8" fillId="4" borderId="13" xfId="5" applyNumberFormat="1" applyFont="1" applyFill="1" applyBorder="1" applyAlignment="1">
      <alignment wrapText="1"/>
    </xf>
    <xf numFmtId="0" fontId="11" fillId="0" borderId="32" xfId="5" applyNumberFormat="1" applyFont="1" applyFill="1" applyBorder="1" applyAlignment="1">
      <alignment horizontal="left"/>
    </xf>
    <xf numFmtId="0" fontId="8" fillId="0" borderId="2" xfId="5" applyNumberFormat="1" applyFont="1" applyFill="1" applyBorder="1" applyAlignment="1">
      <alignment wrapText="1"/>
    </xf>
    <xf numFmtId="0" fontId="8" fillId="0" borderId="3" xfId="5" applyNumberFormat="1" applyFont="1" applyFill="1" applyBorder="1" applyAlignment="1">
      <alignment wrapText="1"/>
    </xf>
    <xf numFmtId="0" fontId="10" fillId="4" borderId="23" xfId="5" applyNumberFormat="1" applyFont="1" applyFill="1" applyBorder="1" applyAlignment="1">
      <alignment horizontal="right"/>
    </xf>
    <xf numFmtId="0" fontId="8" fillId="4" borderId="23" xfId="5" applyNumberFormat="1" applyFont="1" applyFill="1" applyBorder="1" applyAlignment="1">
      <alignment wrapText="1"/>
    </xf>
    <xf numFmtId="0" fontId="8" fillId="4" borderId="34" xfId="5" applyNumberFormat="1" applyFont="1" applyFill="1" applyBorder="1" applyAlignment="1">
      <alignment wrapText="1"/>
    </xf>
    <xf numFmtId="0" fontId="9" fillId="4" borderId="40" xfId="5" applyNumberFormat="1" applyFont="1" applyFill="1" applyBorder="1" applyAlignment="1">
      <alignment horizontal="left" wrapText="1"/>
    </xf>
    <xf numFmtId="0" fontId="10" fillId="4" borderId="13" xfId="5" applyNumberFormat="1" applyFont="1" applyFill="1" applyBorder="1" applyAlignment="1">
      <alignment horizontal="right"/>
    </xf>
    <xf numFmtId="0" fontId="8" fillId="4" borderId="41" xfId="5" applyNumberFormat="1" applyFont="1" applyFill="1" applyBorder="1" applyAlignment="1">
      <alignment wrapText="1"/>
    </xf>
    <xf numFmtId="0" fontId="9" fillId="4" borderId="37" xfId="5" applyNumberFormat="1" applyFont="1" applyFill="1" applyBorder="1" applyAlignment="1">
      <alignment horizontal="left"/>
    </xf>
    <xf numFmtId="0" fontId="8" fillId="4" borderId="26" xfId="5" applyNumberFormat="1" applyFont="1" applyFill="1" applyBorder="1" applyAlignment="1">
      <alignment wrapText="1"/>
    </xf>
    <xf numFmtId="0" fontId="8" fillId="4" borderId="28" xfId="5" applyNumberFormat="1" applyFont="1" applyFill="1" applyBorder="1" applyAlignment="1">
      <alignment wrapText="1"/>
    </xf>
    <xf numFmtId="0" fontId="11" fillId="0" borderId="32" xfId="5" applyNumberFormat="1" applyFont="1" applyFill="1" applyBorder="1" applyAlignment="1">
      <alignment horizontal="left" wrapText="1"/>
    </xf>
    <xf numFmtId="0" fontId="9" fillId="0" borderId="15" xfId="5" applyNumberFormat="1" applyFont="1" applyFill="1" applyBorder="1" applyAlignment="1">
      <alignment horizontal="center" wrapText="1"/>
    </xf>
    <xf numFmtId="0" fontId="9" fillId="0" borderId="16" xfId="5" applyNumberFormat="1" applyFont="1" applyFill="1" applyBorder="1" applyAlignment="1">
      <alignment horizontal="center" wrapText="1"/>
    </xf>
    <xf numFmtId="0" fontId="9" fillId="0" borderId="17" xfId="5" applyNumberFormat="1" applyFont="1" applyFill="1" applyBorder="1" applyAlignment="1">
      <alignment horizontal="center" wrapText="1"/>
    </xf>
    <xf numFmtId="0" fontId="10" fillId="0" borderId="15" xfId="5" applyNumberFormat="1" applyFont="1" applyFill="1" applyBorder="1" applyAlignment="1">
      <alignment horizontal="center" vertical="center" wrapText="1"/>
    </xf>
    <xf numFmtId="0" fontId="10" fillId="0" borderId="16" xfId="5" applyNumberFormat="1" applyFont="1" applyFill="1" applyBorder="1" applyAlignment="1">
      <alignment horizontal="center" vertical="center" wrapText="1"/>
    </xf>
    <xf numFmtId="0" fontId="10" fillId="0" borderId="17" xfId="5" applyNumberFormat="1" applyFont="1" applyFill="1" applyBorder="1" applyAlignment="1">
      <alignment horizontal="center" vertical="center" wrapText="1"/>
    </xf>
    <xf numFmtId="0" fontId="10" fillId="0" borderId="21" xfId="5" applyNumberFormat="1" applyFont="1" applyFill="1" applyBorder="1" applyAlignment="1">
      <alignment horizontal="center" vertical="center" wrapText="1"/>
    </xf>
    <xf numFmtId="0" fontId="10" fillId="0" borderId="5" xfId="5" applyNumberFormat="1" applyFont="1" applyFill="1" applyBorder="1" applyAlignment="1">
      <alignment horizontal="center" vertical="center" wrapText="1"/>
    </xf>
    <xf numFmtId="0" fontId="10" fillId="0" borderId="29" xfId="5" applyNumberFormat="1" applyFont="1" applyFill="1" applyBorder="1" applyAlignment="1">
      <alignment horizontal="center" vertical="center" wrapText="1"/>
    </xf>
    <xf numFmtId="0" fontId="9" fillId="4" borderId="31" xfId="5" applyNumberFormat="1" applyFont="1" applyFill="1" applyBorder="1" applyAlignment="1">
      <alignment horizontal="left"/>
    </xf>
    <xf numFmtId="0" fontId="8" fillId="4" borderId="16" xfId="5" applyNumberFormat="1" applyFont="1" applyFill="1" applyBorder="1" applyAlignment="1">
      <alignment wrapText="1"/>
    </xf>
    <xf numFmtId="0" fontId="8" fillId="4" borderId="17" xfId="5" applyNumberFormat="1" applyFont="1" applyFill="1" applyBorder="1" applyAlignment="1">
      <alignment wrapText="1"/>
    </xf>
    <xf numFmtId="0" fontId="10" fillId="0" borderId="12" xfId="5" applyNumberFormat="1" applyFont="1" applyFill="1" applyBorder="1" applyAlignment="1">
      <alignment horizontal="center" vertical="center" wrapText="1"/>
    </xf>
    <xf numFmtId="0" fontId="10" fillId="0" borderId="13" xfId="5" applyNumberFormat="1" applyFont="1" applyFill="1" applyBorder="1" applyAlignment="1">
      <alignment horizontal="center" vertical="center" wrapText="1"/>
    </xf>
    <xf numFmtId="0" fontId="10" fillId="0" borderId="14" xfId="5" applyNumberFormat="1" applyFont="1" applyFill="1" applyBorder="1" applyAlignment="1">
      <alignment horizontal="center" vertical="center" wrapText="1"/>
    </xf>
    <xf numFmtId="9" fontId="4" fillId="0" borderId="43" xfId="0" applyNumberFormat="1" applyFont="1" applyFill="1" applyBorder="1" applyAlignment="1">
      <alignment horizontal="center" wrapText="1"/>
    </xf>
    <xf numFmtId="9" fontId="4" fillId="0" borderId="3" xfId="0" applyNumberFormat="1" applyFont="1" applyFill="1" applyBorder="1" applyAlignment="1">
      <alignment horizontal="center" wrapText="1"/>
    </xf>
    <xf numFmtId="0" fontId="4" fillId="0" borderId="4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65" fontId="4" fillId="0" borderId="43" xfId="0" applyNumberFormat="1" applyFont="1" applyFill="1" applyBorder="1" applyAlignment="1">
      <alignment horizontal="right" wrapText="1"/>
    </xf>
    <xf numFmtId="165" fontId="4" fillId="0" borderId="19" xfId="0" applyNumberFormat="1" applyFont="1" applyFill="1" applyBorder="1" applyAlignment="1">
      <alignment horizontal="right" wrapText="1"/>
    </xf>
    <xf numFmtId="9" fontId="4" fillId="0" borderId="43" xfId="0" applyNumberFormat="1" applyFont="1" applyBorder="1" applyAlignment="1">
      <alignment horizontal="center" wrapText="1"/>
    </xf>
    <xf numFmtId="9" fontId="4" fillId="0" borderId="3" xfId="0" applyNumberFormat="1" applyFont="1" applyBorder="1" applyAlignment="1">
      <alignment horizontal="center" wrapText="1"/>
    </xf>
    <xf numFmtId="0" fontId="4" fillId="0" borderId="4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65" fontId="4" fillId="0" borderId="43" xfId="0" applyNumberFormat="1" applyFont="1" applyBorder="1" applyAlignment="1">
      <alignment horizontal="right" wrapText="1"/>
    </xf>
    <xf numFmtId="165" fontId="4" fillId="0" borderId="19" xfId="0" applyNumberFormat="1" applyFont="1" applyBorder="1" applyAlignment="1">
      <alignment horizontal="right" wrapText="1"/>
    </xf>
    <xf numFmtId="3" fontId="4" fillId="0" borderId="43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5" fontId="3" fillId="0" borderId="44" xfId="0" applyNumberFormat="1" applyFont="1" applyFill="1" applyBorder="1" applyAlignment="1">
      <alignment horizontal="right" wrapText="1"/>
    </xf>
    <xf numFmtId="165" fontId="3" fillId="0" borderId="45" xfId="0" applyNumberFormat="1" applyFont="1" applyFill="1" applyBorder="1" applyAlignment="1">
      <alignment horizontal="right" wrapText="1"/>
    </xf>
    <xf numFmtId="0" fontId="4" fillId="0" borderId="4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9" fontId="4" fillId="0" borderId="44" xfId="0" applyNumberFormat="1" applyFont="1" applyFill="1" applyBorder="1" applyAlignment="1">
      <alignment horizontal="center" wrapText="1"/>
    </xf>
    <xf numFmtId="0" fontId="4" fillId="0" borderId="44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165" fontId="3" fillId="0" borderId="43" xfId="0" applyNumberFormat="1" applyFont="1" applyBorder="1" applyAlignment="1">
      <alignment horizontal="right"/>
    </xf>
    <xf numFmtId="0" fontId="3" fillId="0" borderId="19" xfId="0" applyFont="1" applyBorder="1" applyAlignment="1">
      <alignment horizontal="right"/>
    </xf>
    <xf numFmtId="165" fontId="3" fillId="0" borderId="24" xfId="0" applyNumberFormat="1" applyFont="1" applyBorder="1" applyAlignment="1">
      <alignment horizontal="right"/>
    </xf>
    <xf numFmtId="0" fontId="3" fillId="0" borderId="25" xfId="0" applyFont="1" applyBorder="1" applyAlignment="1">
      <alignment horizontal="right"/>
    </xf>
    <xf numFmtId="0" fontId="3" fillId="2" borderId="18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4" fillId="0" borderId="18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165" fontId="3" fillId="0" borderId="19" xfId="0" applyNumberFormat="1" applyFont="1" applyBorder="1" applyAlignment="1">
      <alignment horizontal="right"/>
    </xf>
    <xf numFmtId="165" fontId="4" fillId="0" borderId="43" xfId="0" applyNumberFormat="1" applyFont="1" applyFill="1" applyBorder="1" applyAlignment="1">
      <alignment vertical="center" wrapText="1"/>
    </xf>
    <xf numFmtId="165" fontId="4" fillId="0" borderId="19" xfId="0" applyNumberFormat="1" applyFont="1" applyFill="1" applyBorder="1" applyAlignment="1">
      <alignment vertical="center" wrapText="1"/>
    </xf>
    <xf numFmtId="0" fontId="3" fillId="0" borderId="7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4" xfId="0" applyFont="1" applyBorder="1" applyAlignment="1">
      <alignment wrapText="1"/>
    </xf>
    <xf numFmtId="165" fontId="3" fillId="0" borderId="44" xfId="0" applyNumberFormat="1" applyFont="1" applyBorder="1" applyAlignment="1">
      <alignment horizontal="right" wrapText="1"/>
    </xf>
    <xf numFmtId="165" fontId="3" fillId="0" borderId="45" xfId="0" applyNumberFormat="1" applyFont="1" applyBorder="1" applyAlignment="1">
      <alignment horizontal="right" wrapText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4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" fontId="4" fillId="0" borderId="4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44" xfId="0" applyFont="1" applyFill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5" fillId="3" borderId="12" xfId="6" applyFont="1" applyFill="1" applyBorder="1" applyAlignment="1">
      <alignment horizontal="center" vertical="center" wrapText="1"/>
    </xf>
    <xf numFmtId="0" fontId="15" fillId="3" borderId="14" xfId="6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165" fontId="3" fillId="0" borderId="42" xfId="0" applyNumberFormat="1" applyFont="1" applyFill="1" applyBorder="1" applyAlignment="1">
      <alignment horizontal="right" wrapText="1"/>
    </xf>
    <xf numFmtId="165" fontId="3" fillId="0" borderId="19" xfId="0" applyNumberFormat="1" applyFont="1" applyFill="1" applyBorder="1" applyAlignment="1">
      <alignment horizontal="right" wrapText="1"/>
    </xf>
    <xf numFmtId="9" fontId="4" fillId="0" borderId="43" xfId="0" applyNumberFormat="1" applyFont="1" applyFill="1" applyBorder="1" applyAlignment="1">
      <alignment horizontal="center" vertical="center" wrapText="1"/>
    </xf>
    <xf numFmtId="9" fontId="4" fillId="0" borderId="3" xfId="0" applyNumberFormat="1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5" fontId="4" fillId="0" borderId="43" xfId="0" applyNumberFormat="1" applyFont="1" applyFill="1" applyBorder="1" applyAlignment="1">
      <alignment horizontal="right" vertical="center" wrapText="1"/>
    </xf>
    <xf numFmtId="165" fontId="4" fillId="0" borderId="19" xfId="0" applyNumberFormat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left" wrapText="1"/>
    </xf>
    <xf numFmtId="0" fontId="4" fillId="0" borderId="44" xfId="0" applyFont="1" applyBorder="1" applyAlignment="1">
      <alignment horizontal="left" wrapText="1"/>
    </xf>
    <xf numFmtId="0" fontId="4" fillId="0" borderId="45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46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4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5" fontId="4" fillId="0" borderId="43" xfId="0" applyNumberFormat="1" applyFont="1" applyFill="1" applyBorder="1" applyAlignment="1">
      <alignment wrapText="1"/>
    </xf>
    <xf numFmtId="165" fontId="4" fillId="0" borderId="19" xfId="0" applyNumberFormat="1" applyFont="1" applyFill="1" applyBorder="1" applyAlignment="1">
      <alignment wrapText="1"/>
    </xf>
  </cellXfs>
  <cellStyles count="8">
    <cellStyle name="CUADRO1" xfId="1"/>
    <cellStyle name="Moneda" xfId="2" builtinId="4"/>
    <cellStyle name="Moneda [0]" xfId="7" builtinId="7"/>
    <cellStyle name="Normal" xfId="0" builtinId="0"/>
    <cellStyle name="Normal 2" xfId="5"/>
    <cellStyle name="Normal 3" xfId="6"/>
    <cellStyle name="Porcentaje 2" xfId="3"/>
    <cellStyle name="Porcentaje 2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T58"/>
  <sheetViews>
    <sheetView topLeftCell="B37" zoomScale="80" zoomScaleNormal="80" workbookViewId="0">
      <selection activeCell="B34" sqref="B34:H34"/>
    </sheetView>
  </sheetViews>
  <sheetFormatPr baseColWidth="10" defaultColWidth="9" defaultRowHeight="12.75" x14ac:dyDescent="0.2"/>
  <cols>
    <col min="1" max="7" width="9" style="12"/>
    <col min="8" max="8" width="13.140625" style="12" customWidth="1"/>
    <col min="9" max="9" width="53.5703125" style="12" customWidth="1"/>
    <col min="10" max="11" width="9" style="12" hidden="1" customWidth="1"/>
    <col min="12" max="12" width="6.140625" style="12" hidden="1" customWidth="1"/>
    <col min="13" max="264" width="9" style="12"/>
    <col min="265" max="265" width="14.85546875" style="12" customWidth="1"/>
    <col min="266" max="268" width="9" style="12" hidden="1" customWidth="1"/>
    <col min="269" max="520" width="9" style="12"/>
    <col min="521" max="521" width="14.85546875" style="12" customWidth="1"/>
    <col min="522" max="524" width="9" style="12" hidden="1" customWidth="1"/>
    <col min="525" max="776" width="9" style="12"/>
    <col min="777" max="777" width="14.85546875" style="12" customWidth="1"/>
    <col min="778" max="780" width="9" style="12" hidden="1" customWidth="1"/>
    <col min="781" max="1032" width="9" style="12"/>
    <col min="1033" max="1033" width="14.85546875" style="12" customWidth="1"/>
    <col min="1034" max="1036" width="9" style="12" hidden="1" customWidth="1"/>
    <col min="1037" max="1288" width="9" style="12"/>
    <col min="1289" max="1289" width="14.85546875" style="12" customWidth="1"/>
    <col min="1290" max="1292" width="9" style="12" hidden="1" customWidth="1"/>
    <col min="1293" max="1544" width="9" style="12"/>
    <col min="1545" max="1545" width="14.85546875" style="12" customWidth="1"/>
    <col min="1546" max="1548" width="9" style="12" hidden="1" customWidth="1"/>
    <col min="1549" max="1800" width="9" style="12"/>
    <col min="1801" max="1801" width="14.85546875" style="12" customWidth="1"/>
    <col min="1802" max="1804" width="9" style="12" hidden="1" customWidth="1"/>
    <col min="1805" max="2056" width="9" style="12"/>
    <col min="2057" max="2057" width="14.85546875" style="12" customWidth="1"/>
    <col min="2058" max="2060" width="9" style="12" hidden="1" customWidth="1"/>
    <col min="2061" max="2312" width="9" style="12"/>
    <col min="2313" max="2313" width="14.85546875" style="12" customWidth="1"/>
    <col min="2314" max="2316" width="9" style="12" hidden="1" customWidth="1"/>
    <col min="2317" max="2568" width="9" style="12"/>
    <col min="2569" max="2569" width="14.85546875" style="12" customWidth="1"/>
    <col min="2570" max="2572" width="9" style="12" hidden="1" customWidth="1"/>
    <col min="2573" max="2824" width="9" style="12"/>
    <col min="2825" max="2825" width="14.85546875" style="12" customWidth="1"/>
    <col min="2826" max="2828" width="9" style="12" hidden="1" customWidth="1"/>
    <col min="2829" max="3080" width="9" style="12"/>
    <col min="3081" max="3081" width="14.85546875" style="12" customWidth="1"/>
    <col min="3082" max="3084" width="9" style="12" hidden="1" customWidth="1"/>
    <col min="3085" max="3336" width="9" style="12"/>
    <col min="3337" max="3337" width="14.85546875" style="12" customWidth="1"/>
    <col min="3338" max="3340" width="9" style="12" hidden="1" customWidth="1"/>
    <col min="3341" max="3592" width="9" style="12"/>
    <col min="3593" max="3593" width="14.85546875" style="12" customWidth="1"/>
    <col min="3594" max="3596" width="9" style="12" hidden="1" customWidth="1"/>
    <col min="3597" max="3848" width="9" style="12"/>
    <col min="3849" max="3849" width="14.85546875" style="12" customWidth="1"/>
    <col min="3850" max="3852" width="9" style="12" hidden="1" customWidth="1"/>
    <col min="3853" max="4104" width="9" style="12"/>
    <col min="4105" max="4105" width="14.85546875" style="12" customWidth="1"/>
    <col min="4106" max="4108" width="9" style="12" hidden="1" customWidth="1"/>
    <col min="4109" max="4360" width="9" style="12"/>
    <col min="4361" max="4361" width="14.85546875" style="12" customWidth="1"/>
    <col min="4362" max="4364" width="9" style="12" hidden="1" customWidth="1"/>
    <col min="4365" max="4616" width="9" style="12"/>
    <col min="4617" max="4617" width="14.85546875" style="12" customWidth="1"/>
    <col min="4618" max="4620" width="9" style="12" hidden="1" customWidth="1"/>
    <col min="4621" max="4872" width="9" style="12"/>
    <col min="4873" max="4873" width="14.85546875" style="12" customWidth="1"/>
    <col min="4874" max="4876" width="9" style="12" hidden="1" customWidth="1"/>
    <col min="4877" max="5128" width="9" style="12"/>
    <col min="5129" max="5129" width="14.85546875" style="12" customWidth="1"/>
    <col min="5130" max="5132" width="9" style="12" hidden="1" customWidth="1"/>
    <col min="5133" max="5384" width="9" style="12"/>
    <col min="5385" max="5385" width="14.85546875" style="12" customWidth="1"/>
    <col min="5386" max="5388" width="9" style="12" hidden="1" customWidth="1"/>
    <col min="5389" max="5640" width="9" style="12"/>
    <col min="5641" max="5641" width="14.85546875" style="12" customWidth="1"/>
    <col min="5642" max="5644" width="9" style="12" hidden="1" customWidth="1"/>
    <col min="5645" max="5896" width="9" style="12"/>
    <col min="5897" max="5897" width="14.85546875" style="12" customWidth="1"/>
    <col min="5898" max="5900" width="9" style="12" hidden="1" customWidth="1"/>
    <col min="5901" max="6152" width="9" style="12"/>
    <col min="6153" max="6153" width="14.85546875" style="12" customWidth="1"/>
    <col min="6154" max="6156" width="9" style="12" hidden="1" customWidth="1"/>
    <col min="6157" max="6408" width="9" style="12"/>
    <col min="6409" max="6409" width="14.85546875" style="12" customWidth="1"/>
    <col min="6410" max="6412" width="9" style="12" hidden="1" customWidth="1"/>
    <col min="6413" max="6664" width="9" style="12"/>
    <col min="6665" max="6665" width="14.85546875" style="12" customWidth="1"/>
    <col min="6666" max="6668" width="9" style="12" hidden="1" customWidth="1"/>
    <col min="6669" max="6920" width="9" style="12"/>
    <col min="6921" max="6921" width="14.85546875" style="12" customWidth="1"/>
    <col min="6922" max="6924" width="9" style="12" hidden="1" customWidth="1"/>
    <col min="6925" max="7176" width="9" style="12"/>
    <col min="7177" max="7177" width="14.85546875" style="12" customWidth="1"/>
    <col min="7178" max="7180" width="9" style="12" hidden="1" customWidth="1"/>
    <col min="7181" max="7432" width="9" style="12"/>
    <col min="7433" max="7433" width="14.85546875" style="12" customWidth="1"/>
    <col min="7434" max="7436" width="9" style="12" hidden="1" customWidth="1"/>
    <col min="7437" max="7688" width="9" style="12"/>
    <col min="7689" max="7689" width="14.85546875" style="12" customWidth="1"/>
    <col min="7690" max="7692" width="9" style="12" hidden="1" customWidth="1"/>
    <col min="7693" max="7944" width="9" style="12"/>
    <col min="7945" max="7945" width="14.85546875" style="12" customWidth="1"/>
    <col min="7946" max="7948" width="9" style="12" hidden="1" customWidth="1"/>
    <col min="7949" max="8200" width="9" style="12"/>
    <col min="8201" max="8201" width="14.85546875" style="12" customWidth="1"/>
    <col min="8202" max="8204" width="9" style="12" hidden="1" customWidth="1"/>
    <col min="8205" max="8456" width="9" style="12"/>
    <col min="8457" max="8457" width="14.85546875" style="12" customWidth="1"/>
    <col min="8458" max="8460" width="9" style="12" hidden="1" customWidth="1"/>
    <col min="8461" max="8712" width="9" style="12"/>
    <col min="8713" max="8713" width="14.85546875" style="12" customWidth="1"/>
    <col min="8714" max="8716" width="9" style="12" hidden="1" customWidth="1"/>
    <col min="8717" max="8968" width="9" style="12"/>
    <col min="8969" max="8969" width="14.85546875" style="12" customWidth="1"/>
    <col min="8970" max="8972" width="9" style="12" hidden="1" customWidth="1"/>
    <col min="8973" max="9224" width="9" style="12"/>
    <col min="9225" max="9225" width="14.85546875" style="12" customWidth="1"/>
    <col min="9226" max="9228" width="9" style="12" hidden="1" customWidth="1"/>
    <col min="9229" max="9480" width="9" style="12"/>
    <col min="9481" max="9481" width="14.85546875" style="12" customWidth="1"/>
    <col min="9482" max="9484" width="9" style="12" hidden="1" customWidth="1"/>
    <col min="9485" max="9736" width="9" style="12"/>
    <col min="9737" max="9737" width="14.85546875" style="12" customWidth="1"/>
    <col min="9738" max="9740" width="9" style="12" hidden="1" customWidth="1"/>
    <col min="9741" max="9992" width="9" style="12"/>
    <col min="9993" max="9993" width="14.85546875" style="12" customWidth="1"/>
    <col min="9994" max="9996" width="9" style="12" hidden="1" customWidth="1"/>
    <col min="9997" max="10248" width="9" style="12"/>
    <col min="10249" max="10249" width="14.85546875" style="12" customWidth="1"/>
    <col min="10250" max="10252" width="9" style="12" hidden="1" customWidth="1"/>
    <col min="10253" max="10504" width="9" style="12"/>
    <col min="10505" max="10505" width="14.85546875" style="12" customWidth="1"/>
    <col min="10506" max="10508" width="9" style="12" hidden="1" customWidth="1"/>
    <col min="10509" max="10760" width="9" style="12"/>
    <col min="10761" max="10761" width="14.85546875" style="12" customWidth="1"/>
    <col min="10762" max="10764" width="9" style="12" hidden="1" customWidth="1"/>
    <col min="10765" max="11016" width="9" style="12"/>
    <col min="11017" max="11017" width="14.85546875" style="12" customWidth="1"/>
    <col min="11018" max="11020" width="9" style="12" hidden="1" customWidth="1"/>
    <col min="11021" max="11272" width="9" style="12"/>
    <col min="11273" max="11273" width="14.85546875" style="12" customWidth="1"/>
    <col min="11274" max="11276" width="9" style="12" hidden="1" customWidth="1"/>
    <col min="11277" max="11528" width="9" style="12"/>
    <col min="11529" max="11529" width="14.85546875" style="12" customWidth="1"/>
    <col min="11530" max="11532" width="9" style="12" hidden="1" customWidth="1"/>
    <col min="11533" max="11784" width="9" style="12"/>
    <col min="11785" max="11785" width="14.85546875" style="12" customWidth="1"/>
    <col min="11786" max="11788" width="9" style="12" hidden="1" customWidth="1"/>
    <col min="11789" max="12040" width="9" style="12"/>
    <col min="12041" max="12041" width="14.85546875" style="12" customWidth="1"/>
    <col min="12042" max="12044" width="9" style="12" hidden="1" customWidth="1"/>
    <col min="12045" max="12296" width="9" style="12"/>
    <col min="12297" max="12297" width="14.85546875" style="12" customWidth="1"/>
    <col min="12298" max="12300" width="9" style="12" hidden="1" customWidth="1"/>
    <col min="12301" max="12552" width="9" style="12"/>
    <col min="12553" max="12553" width="14.85546875" style="12" customWidth="1"/>
    <col min="12554" max="12556" width="9" style="12" hidden="1" customWidth="1"/>
    <col min="12557" max="12808" width="9" style="12"/>
    <col min="12809" max="12809" width="14.85546875" style="12" customWidth="1"/>
    <col min="12810" max="12812" width="9" style="12" hidden="1" customWidth="1"/>
    <col min="12813" max="13064" width="9" style="12"/>
    <col min="13065" max="13065" width="14.85546875" style="12" customWidth="1"/>
    <col min="13066" max="13068" width="9" style="12" hidden="1" customWidth="1"/>
    <col min="13069" max="13320" width="9" style="12"/>
    <col min="13321" max="13321" width="14.85546875" style="12" customWidth="1"/>
    <col min="13322" max="13324" width="9" style="12" hidden="1" customWidth="1"/>
    <col min="13325" max="13576" width="9" style="12"/>
    <col min="13577" max="13577" width="14.85546875" style="12" customWidth="1"/>
    <col min="13578" max="13580" width="9" style="12" hidden="1" customWidth="1"/>
    <col min="13581" max="13832" width="9" style="12"/>
    <col min="13833" max="13833" width="14.85546875" style="12" customWidth="1"/>
    <col min="13834" max="13836" width="9" style="12" hidden="1" customWidth="1"/>
    <col min="13837" max="14088" width="9" style="12"/>
    <col min="14089" max="14089" width="14.85546875" style="12" customWidth="1"/>
    <col min="14090" max="14092" width="9" style="12" hidden="1" customWidth="1"/>
    <col min="14093" max="14344" width="9" style="12"/>
    <col min="14345" max="14345" width="14.85546875" style="12" customWidth="1"/>
    <col min="14346" max="14348" width="9" style="12" hidden="1" customWidth="1"/>
    <col min="14349" max="14600" width="9" style="12"/>
    <col min="14601" max="14601" width="14.85546875" style="12" customWidth="1"/>
    <col min="14602" max="14604" width="9" style="12" hidden="1" customWidth="1"/>
    <col min="14605" max="14856" width="9" style="12"/>
    <col min="14857" max="14857" width="14.85546875" style="12" customWidth="1"/>
    <col min="14858" max="14860" width="9" style="12" hidden="1" customWidth="1"/>
    <col min="14861" max="15112" width="9" style="12"/>
    <col min="15113" max="15113" width="14.85546875" style="12" customWidth="1"/>
    <col min="15114" max="15116" width="9" style="12" hidden="1" customWidth="1"/>
    <col min="15117" max="15368" width="9" style="12"/>
    <col min="15369" max="15369" width="14.85546875" style="12" customWidth="1"/>
    <col min="15370" max="15372" width="9" style="12" hidden="1" customWidth="1"/>
    <col min="15373" max="15624" width="9" style="12"/>
    <col min="15625" max="15625" width="14.85546875" style="12" customWidth="1"/>
    <col min="15626" max="15628" width="9" style="12" hidden="1" customWidth="1"/>
    <col min="15629" max="15880" width="9" style="12"/>
    <col min="15881" max="15881" width="14.85546875" style="12" customWidth="1"/>
    <col min="15882" max="15884" width="9" style="12" hidden="1" customWidth="1"/>
    <col min="15885" max="16136" width="9" style="12"/>
    <col min="16137" max="16137" width="14.85546875" style="12" customWidth="1"/>
    <col min="16138" max="16140" width="9" style="12" hidden="1" customWidth="1"/>
    <col min="16141" max="16384" width="9" style="12"/>
  </cols>
  <sheetData>
    <row r="1" spans="1:24" ht="16.5" thickBot="1" x14ac:dyDescent="0.3">
      <c r="A1" s="113" t="s">
        <v>27</v>
      </c>
      <c r="B1" s="114"/>
      <c r="C1" s="114"/>
      <c r="D1" s="114"/>
      <c r="E1" s="114"/>
      <c r="F1" s="114"/>
      <c r="G1" s="114"/>
      <c r="H1" s="114"/>
      <c r="I1" s="115"/>
    </row>
    <row r="2" spans="1:24" ht="31.5" customHeight="1" x14ac:dyDescent="0.2">
      <c r="A2" s="116" t="s">
        <v>107</v>
      </c>
      <c r="B2" s="117"/>
      <c r="C2" s="117"/>
      <c r="D2" s="117"/>
      <c r="E2" s="117"/>
      <c r="F2" s="117"/>
      <c r="G2" s="117"/>
      <c r="H2" s="117"/>
      <c r="I2" s="118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24" ht="60.75" customHeight="1" thickBot="1" x14ac:dyDescent="0.25">
      <c r="A3" s="119"/>
      <c r="B3" s="120"/>
      <c r="C3" s="120"/>
      <c r="D3" s="120"/>
      <c r="E3" s="120"/>
      <c r="F3" s="120"/>
      <c r="G3" s="120"/>
      <c r="H3" s="120"/>
      <c r="I3" s="121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</row>
    <row r="4" spans="1:24" ht="16.899999999999999" customHeight="1" thickBot="1" x14ac:dyDescent="0.25">
      <c r="A4" s="125" t="s">
        <v>108</v>
      </c>
      <c r="B4" s="126"/>
      <c r="C4" s="126"/>
      <c r="D4" s="126"/>
      <c r="E4" s="126"/>
      <c r="F4" s="126"/>
      <c r="G4" s="126"/>
      <c r="H4" s="126"/>
      <c r="I4" s="127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</row>
    <row r="5" spans="1:24" ht="15.75" x14ac:dyDescent="0.25">
      <c r="A5" s="13" t="s">
        <v>40</v>
      </c>
      <c r="B5" s="122" t="s">
        <v>41</v>
      </c>
      <c r="C5" s="123"/>
      <c r="D5" s="123"/>
      <c r="E5" s="123"/>
      <c r="F5" s="123"/>
      <c r="G5" s="123"/>
      <c r="H5" s="123"/>
      <c r="I5" s="12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</row>
    <row r="6" spans="1:24" ht="15" x14ac:dyDescent="0.2">
      <c r="A6" s="14" t="s">
        <v>42</v>
      </c>
      <c r="B6" s="100" t="s">
        <v>43</v>
      </c>
      <c r="C6" s="101"/>
      <c r="D6" s="101"/>
      <c r="E6" s="101"/>
      <c r="F6" s="101"/>
      <c r="G6" s="101"/>
      <c r="H6" s="102"/>
      <c r="I6" s="15">
        <v>1</v>
      </c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</row>
    <row r="7" spans="1:24" ht="15" x14ac:dyDescent="0.2">
      <c r="A7" s="14" t="s">
        <v>44</v>
      </c>
      <c r="B7" s="100" t="s">
        <v>45</v>
      </c>
      <c r="C7" s="101"/>
      <c r="D7" s="101"/>
      <c r="E7" s="16"/>
      <c r="F7" s="17"/>
      <c r="G7" s="18"/>
      <c r="H7" s="19"/>
      <c r="I7" s="15">
        <f>1/12</f>
        <v>8.3333333333333329E-2</v>
      </c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</row>
    <row r="8" spans="1:24" ht="15" x14ac:dyDescent="0.2">
      <c r="A8" s="14" t="s">
        <v>46</v>
      </c>
      <c r="B8" s="100" t="s">
        <v>96</v>
      </c>
      <c r="C8" s="101"/>
      <c r="D8" s="101"/>
      <c r="E8" s="16"/>
      <c r="F8" s="17"/>
      <c r="G8" s="18"/>
      <c r="H8" s="19"/>
      <c r="I8" s="15">
        <f>1/12</f>
        <v>8.3333333333333329E-2</v>
      </c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</row>
    <row r="9" spans="1:24" ht="15" x14ac:dyDescent="0.2">
      <c r="A9" s="14" t="s">
        <v>47</v>
      </c>
      <c r="B9" s="100" t="s">
        <v>97</v>
      </c>
      <c r="C9" s="101"/>
      <c r="D9" s="101"/>
      <c r="E9" s="16"/>
      <c r="F9" s="17"/>
      <c r="G9" s="18"/>
      <c r="H9" s="19"/>
      <c r="I9" s="15">
        <v>0.01</v>
      </c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</row>
    <row r="10" spans="1:24" ht="15" x14ac:dyDescent="0.2">
      <c r="A10" s="14" t="s">
        <v>48</v>
      </c>
      <c r="B10" s="100" t="s">
        <v>49</v>
      </c>
      <c r="C10" s="101"/>
      <c r="D10" s="101"/>
      <c r="E10" s="101"/>
      <c r="F10" s="101"/>
      <c r="G10" s="101"/>
      <c r="H10" s="102"/>
      <c r="I10" s="15">
        <f>+I8/2</f>
        <v>4.1666666666666664E-2</v>
      </c>
      <c r="M10" s="54"/>
      <c r="N10" s="54"/>
      <c r="O10" s="54"/>
      <c r="P10" s="54"/>
      <c r="Q10" s="54"/>
      <c r="R10" s="54"/>
      <c r="S10" s="67" t="s">
        <v>100</v>
      </c>
      <c r="T10" s="67"/>
      <c r="U10" s="67"/>
      <c r="V10" s="54"/>
      <c r="W10" s="54"/>
      <c r="X10" s="54"/>
    </row>
    <row r="11" spans="1:24" ht="15" x14ac:dyDescent="0.2">
      <c r="A11" s="14" t="s">
        <v>50</v>
      </c>
      <c r="B11" s="100" t="s">
        <v>51</v>
      </c>
      <c r="C11" s="101"/>
      <c r="D11" s="101"/>
      <c r="E11" s="101"/>
      <c r="F11" s="101"/>
      <c r="G11" s="101"/>
      <c r="H11" s="102"/>
      <c r="I11" s="15">
        <v>0.20499999999999999</v>
      </c>
      <c r="M11" s="54"/>
      <c r="N11" s="54"/>
      <c r="O11" s="54"/>
      <c r="P11" s="54"/>
      <c r="Q11" s="54"/>
      <c r="R11" s="54"/>
      <c r="S11" s="67" t="s">
        <v>99</v>
      </c>
      <c r="T11" s="67"/>
      <c r="U11" s="67"/>
      <c r="V11" s="54"/>
      <c r="W11" s="54"/>
      <c r="X11" s="54"/>
    </row>
    <row r="12" spans="1:24" ht="15" x14ac:dyDescent="0.2">
      <c r="A12" s="14" t="s">
        <v>52</v>
      </c>
      <c r="B12" s="100" t="s">
        <v>53</v>
      </c>
      <c r="C12" s="101"/>
      <c r="D12" s="101"/>
      <c r="E12" s="101"/>
      <c r="F12" s="101"/>
      <c r="G12" s="101"/>
      <c r="H12" s="102"/>
      <c r="I12" s="15">
        <v>0.04</v>
      </c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</row>
    <row r="13" spans="1:24" ht="15" x14ac:dyDescent="0.2">
      <c r="A13" s="14" t="s">
        <v>54</v>
      </c>
      <c r="B13" s="100" t="s">
        <v>55</v>
      </c>
      <c r="C13" s="101"/>
      <c r="D13" s="101"/>
      <c r="E13" s="101"/>
      <c r="F13" s="101"/>
      <c r="G13" s="101"/>
      <c r="H13" s="102"/>
      <c r="I13" s="15">
        <v>6.9599999999999995E-2</v>
      </c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x14ac:dyDescent="0.2">
      <c r="A14" s="14" t="s">
        <v>56</v>
      </c>
      <c r="B14" s="100" t="s">
        <v>57</v>
      </c>
      <c r="C14" s="101"/>
      <c r="D14" s="101"/>
      <c r="E14" s="101"/>
      <c r="F14" s="101"/>
      <c r="G14" s="101"/>
      <c r="H14" s="102"/>
      <c r="I14" s="15">
        <v>0.02</v>
      </c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</row>
    <row r="15" spans="1:24" ht="15" x14ac:dyDescent="0.2">
      <c r="A15" s="14" t="s">
        <v>58</v>
      </c>
      <c r="B15" s="100" t="s">
        <v>28</v>
      </c>
      <c r="C15" s="101"/>
      <c r="D15" s="101"/>
      <c r="E15" s="101"/>
      <c r="F15" s="101"/>
      <c r="G15" s="101"/>
      <c r="H15" s="102"/>
      <c r="I15" s="15">
        <v>0.03</v>
      </c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</row>
    <row r="16" spans="1:24" ht="29.25" customHeight="1" x14ac:dyDescent="0.2">
      <c r="A16" s="14" t="s">
        <v>59</v>
      </c>
      <c r="B16" s="112" t="s">
        <v>98</v>
      </c>
      <c r="C16" s="101"/>
      <c r="D16" s="101"/>
      <c r="E16" s="101"/>
      <c r="F16" s="101"/>
      <c r="G16" s="101"/>
      <c r="H16" s="102"/>
      <c r="I16" s="15">
        <v>0.01</v>
      </c>
      <c r="L16" s="20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</row>
    <row r="17" spans="1:24" ht="15" x14ac:dyDescent="0.2">
      <c r="A17" s="14" t="s">
        <v>60</v>
      </c>
      <c r="B17" s="100" t="s">
        <v>61</v>
      </c>
      <c r="C17" s="101"/>
      <c r="D17" s="101"/>
      <c r="E17" s="101"/>
      <c r="F17" s="101"/>
      <c r="G17" s="101"/>
      <c r="H17" s="102"/>
      <c r="I17" s="15">
        <v>0.06</v>
      </c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</row>
    <row r="18" spans="1:24" ht="16.5" thickBot="1" x14ac:dyDescent="0.3">
      <c r="A18" s="21"/>
      <c r="B18" s="22"/>
      <c r="C18" s="23"/>
      <c r="D18" s="23"/>
      <c r="E18" s="23"/>
      <c r="F18" s="103" t="s">
        <v>62</v>
      </c>
      <c r="G18" s="104"/>
      <c r="H18" s="105"/>
      <c r="I18" s="24">
        <f>SUM(I6:I17)</f>
        <v>1.6529333333333334</v>
      </c>
      <c r="K18" s="25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</row>
    <row r="19" spans="1:24" ht="15.75" thickBot="1" x14ac:dyDescent="0.25">
      <c r="A19" s="26"/>
      <c r="B19" s="27"/>
      <c r="C19" s="27"/>
      <c r="D19" s="27"/>
      <c r="E19" s="27"/>
      <c r="F19" s="28"/>
      <c r="G19" s="27"/>
      <c r="H19" s="29"/>
      <c r="I19" s="30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</row>
    <row r="20" spans="1:24" ht="15.75" x14ac:dyDescent="0.25">
      <c r="A20" s="13" t="s">
        <v>63</v>
      </c>
      <c r="B20" s="109" t="s">
        <v>64</v>
      </c>
      <c r="C20" s="110"/>
      <c r="D20" s="110"/>
      <c r="E20" s="110"/>
      <c r="F20" s="110"/>
      <c r="G20" s="110"/>
      <c r="H20" s="110"/>
      <c r="I20" s="111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</row>
    <row r="21" spans="1:24" ht="33" customHeight="1" x14ac:dyDescent="0.2">
      <c r="A21" s="14" t="s">
        <v>65</v>
      </c>
      <c r="B21" s="112" t="s">
        <v>88</v>
      </c>
      <c r="C21" s="101"/>
      <c r="D21" s="101"/>
      <c r="E21" s="101"/>
      <c r="F21" s="101"/>
      <c r="G21" s="101"/>
      <c r="H21" s="102"/>
      <c r="I21" s="15">
        <v>0.03</v>
      </c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</row>
    <row r="22" spans="1:24" ht="16.5" thickBot="1" x14ac:dyDescent="0.3">
      <c r="A22" s="21"/>
      <c r="B22" s="22"/>
      <c r="C22" s="23"/>
      <c r="D22" s="23"/>
      <c r="E22" s="23"/>
      <c r="F22" s="103" t="s">
        <v>62</v>
      </c>
      <c r="G22" s="104"/>
      <c r="H22" s="105"/>
      <c r="I22" s="24">
        <f>SUM(I21:I21)</f>
        <v>0.03</v>
      </c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</row>
    <row r="23" spans="1:24" ht="15.75" thickBot="1" x14ac:dyDescent="0.25">
      <c r="A23" s="26"/>
      <c r="B23" s="27"/>
      <c r="C23" s="27"/>
      <c r="D23" s="27"/>
      <c r="E23" s="27"/>
      <c r="F23" s="28"/>
      <c r="G23" s="27"/>
      <c r="H23" s="29"/>
      <c r="I23" s="30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</row>
    <row r="24" spans="1:24" ht="15.75" x14ac:dyDescent="0.25">
      <c r="A24" s="13" t="s">
        <v>66</v>
      </c>
      <c r="B24" s="109" t="s">
        <v>67</v>
      </c>
      <c r="C24" s="110"/>
      <c r="D24" s="110"/>
      <c r="E24" s="110"/>
      <c r="F24" s="110"/>
      <c r="G24" s="110"/>
      <c r="H24" s="110"/>
      <c r="I24" s="111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</row>
    <row r="25" spans="1:24" ht="15" x14ac:dyDescent="0.2">
      <c r="A25" s="14">
        <v>3.1</v>
      </c>
      <c r="B25" s="100" t="s">
        <v>68</v>
      </c>
      <c r="C25" s="101"/>
      <c r="D25" s="101"/>
      <c r="E25" s="101"/>
      <c r="F25" s="101"/>
      <c r="G25" s="101"/>
      <c r="H25" s="102"/>
      <c r="I25" s="15">
        <v>3.5000000000000003E-2</v>
      </c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</row>
    <row r="26" spans="1:24" ht="15" x14ac:dyDescent="0.2">
      <c r="A26" s="14">
        <v>3.2</v>
      </c>
      <c r="B26" s="100" t="s">
        <v>90</v>
      </c>
      <c r="C26" s="101"/>
      <c r="D26" s="101"/>
      <c r="E26" s="101"/>
      <c r="F26" s="101"/>
      <c r="G26" s="101"/>
      <c r="H26" s="102"/>
      <c r="I26" s="15">
        <v>0.01</v>
      </c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</row>
    <row r="27" spans="1:24" ht="15" x14ac:dyDescent="0.2">
      <c r="A27" s="14">
        <v>3.3</v>
      </c>
      <c r="B27" s="100" t="s">
        <v>69</v>
      </c>
      <c r="C27" s="101"/>
      <c r="D27" s="101"/>
      <c r="E27" s="101"/>
      <c r="F27" s="101"/>
      <c r="G27" s="101"/>
      <c r="H27" s="102"/>
      <c r="I27" s="15">
        <v>0.02</v>
      </c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</row>
    <row r="28" spans="1:24" ht="15" x14ac:dyDescent="0.2">
      <c r="A28" s="14">
        <v>3.4</v>
      </c>
      <c r="B28" s="100" t="s">
        <v>70</v>
      </c>
      <c r="C28" s="101"/>
      <c r="D28" s="101"/>
      <c r="E28" s="101"/>
      <c r="F28" s="101"/>
      <c r="G28" s="101"/>
      <c r="H28" s="102"/>
      <c r="I28" s="15">
        <v>0.01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</row>
    <row r="29" spans="1:24" ht="15" x14ac:dyDescent="0.2">
      <c r="A29" s="14">
        <v>3.5</v>
      </c>
      <c r="B29" s="100" t="s">
        <v>71</v>
      </c>
      <c r="C29" s="101"/>
      <c r="D29" s="101"/>
      <c r="E29" s="101"/>
      <c r="F29" s="101"/>
      <c r="G29" s="101"/>
      <c r="H29" s="102"/>
      <c r="I29" s="15">
        <v>5.0000000000000001E-3</v>
      </c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4" ht="15" x14ac:dyDescent="0.2">
      <c r="A30" s="14">
        <v>3.6</v>
      </c>
      <c r="B30" s="100" t="s">
        <v>72</v>
      </c>
      <c r="C30" s="101"/>
      <c r="D30" s="101"/>
      <c r="E30" s="101"/>
      <c r="F30" s="101"/>
      <c r="G30" s="101"/>
      <c r="H30" s="102"/>
      <c r="I30" s="15">
        <v>0.02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</row>
    <row r="31" spans="1:24" ht="15" x14ac:dyDescent="0.2">
      <c r="A31" s="14">
        <v>3.8</v>
      </c>
      <c r="B31" s="100" t="s">
        <v>91</v>
      </c>
      <c r="C31" s="101"/>
      <c r="D31" s="101"/>
      <c r="E31" s="101"/>
      <c r="F31" s="101"/>
      <c r="G31" s="101"/>
      <c r="H31" s="102"/>
      <c r="I31" s="15">
        <v>0.01</v>
      </c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</row>
    <row r="32" spans="1:24" ht="15" x14ac:dyDescent="0.2">
      <c r="A32" s="49">
        <v>3.9</v>
      </c>
      <c r="B32" s="100" t="s">
        <v>92</v>
      </c>
      <c r="C32" s="101"/>
      <c r="D32" s="101"/>
      <c r="E32" s="101"/>
      <c r="F32" s="101"/>
      <c r="G32" s="101"/>
      <c r="H32" s="102"/>
      <c r="I32" s="15">
        <v>0.01</v>
      </c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</row>
    <row r="33" spans="1:24" ht="15" x14ac:dyDescent="0.2">
      <c r="A33" s="31">
        <v>3.1</v>
      </c>
      <c r="B33" s="100" t="s">
        <v>73</v>
      </c>
      <c r="C33" s="101"/>
      <c r="D33" s="101"/>
      <c r="E33" s="101"/>
      <c r="F33" s="101"/>
      <c r="G33" s="101"/>
      <c r="H33" s="102"/>
      <c r="I33" s="15">
        <v>5.0000000000000001E-3</v>
      </c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</row>
    <row r="34" spans="1:24" ht="15" x14ac:dyDescent="0.2">
      <c r="A34" s="31">
        <v>3.11</v>
      </c>
      <c r="B34" s="100" t="s">
        <v>86</v>
      </c>
      <c r="C34" s="101"/>
      <c r="D34" s="101"/>
      <c r="E34" s="101"/>
      <c r="F34" s="101"/>
      <c r="G34" s="101"/>
      <c r="H34" s="102"/>
      <c r="I34" s="15">
        <v>0.02</v>
      </c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 spans="1:24" ht="15" x14ac:dyDescent="0.2">
      <c r="A35" s="14">
        <v>3.12</v>
      </c>
      <c r="B35" s="100" t="s">
        <v>85</v>
      </c>
      <c r="C35" s="101"/>
      <c r="D35" s="101"/>
      <c r="E35" s="101"/>
      <c r="F35" s="101"/>
      <c r="G35" s="101"/>
      <c r="H35" s="102"/>
      <c r="I35" s="15">
        <v>5.0000000000000001E-3</v>
      </c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</row>
    <row r="36" spans="1:24" ht="15" x14ac:dyDescent="0.2">
      <c r="A36" s="31">
        <v>3.13</v>
      </c>
      <c r="B36" s="100" t="s">
        <v>74</v>
      </c>
      <c r="C36" s="101"/>
      <c r="D36" s="101"/>
      <c r="E36" s="101"/>
      <c r="F36" s="101"/>
      <c r="G36" s="101"/>
      <c r="H36" s="102"/>
      <c r="I36" s="15">
        <v>4.7999999999999996E-3</v>
      </c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</row>
    <row r="37" spans="1:24" ht="15" x14ac:dyDescent="0.2">
      <c r="A37" s="14">
        <v>3.14</v>
      </c>
      <c r="B37" s="100" t="s">
        <v>75</v>
      </c>
      <c r="C37" s="101"/>
      <c r="D37" s="101"/>
      <c r="E37" s="101"/>
      <c r="F37" s="101"/>
      <c r="G37" s="101"/>
      <c r="H37" s="102"/>
      <c r="I37" s="15">
        <v>0.01</v>
      </c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</row>
    <row r="38" spans="1:24" ht="16.5" thickBot="1" x14ac:dyDescent="0.3">
      <c r="A38" s="21"/>
      <c r="B38" s="22"/>
      <c r="C38" s="23"/>
      <c r="D38" s="23"/>
      <c r="E38" s="23"/>
      <c r="F38" s="103" t="s">
        <v>62</v>
      </c>
      <c r="G38" s="104"/>
      <c r="H38" s="105"/>
      <c r="I38" s="24">
        <f>SUM(I25:I37)</f>
        <v>0.1648</v>
      </c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</row>
    <row r="39" spans="1:24" ht="15.75" thickBot="1" x14ac:dyDescent="0.25">
      <c r="A39" s="26"/>
      <c r="B39" s="27"/>
      <c r="C39" s="27"/>
      <c r="D39" s="27"/>
      <c r="E39" s="27"/>
      <c r="F39" s="28"/>
      <c r="G39" s="27"/>
      <c r="H39" s="29"/>
      <c r="I39" s="30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</row>
    <row r="40" spans="1:24" ht="15.75" x14ac:dyDescent="0.25">
      <c r="A40" s="13" t="s">
        <v>76</v>
      </c>
      <c r="B40" s="109" t="s">
        <v>77</v>
      </c>
      <c r="C40" s="110"/>
      <c r="D40" s="110"/>
      <c r="E40" s="110"/>
      <c r="F40" s="110"/>
      <c r="G40" s="110"/>
      <c r="H40" s="110"/>
      <c r="I40" s="111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</row>
    <row r="41" spans="1:24" ht="15" x14ac:dyDescent="0.2">
      <c r="A41" s="14">
        <v>4.0999999999999996</v>
      </c>
      <c r="B41" s="100" t="s">
        <v>89</v>
      </c>
      <c r="C41" s="101"/>
      <c r="D41" s="101"/>
      <c r="E41" s="101"/>
      <c r="F41" s="101"/>
      <c r="G41" s="101"/>
      <c r="H41" s="102"/>
      <c r="I41" s="15">
        <v>4.0000000000000002E-4</v>
      </c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</row>
    <row r="42" spans="1:24" ht="15.75" x14ac:dyDescent="0.25">
      <c r="A42" s="14">
        <v>4.2</v>
      </c>
      <c r="B42" s="100" t="s">
        <v>78</v>
      </c>
      <c r="C42" s="101"/>
      <c r="D42" s="101"/>
      <c r="E42" s="101"/>
      <c r="F42" s="101"/>
      <c r="G42" s="101"/>
      <c r="H42" s="102"/>
      <c r="I42" s="15">
        <f>0.5*1.21%</f>
        <v>6.0499999999999998E-3</v>
      </c>
      <c r="J42" s="25">
        <f>20%*10%*12</f>
        <v>0.24000000000000005</v>
      </c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</row>
    <row r="43" spans="1:24" ht="15" x14ac:dyDescent="0.2">
      <c r="A43" s="14">
        <v>4.3</v>
      </c>
      <c r="B43" s="100" t="s">
        <v>79</v>
      </c>
      <c r="C43" s="101"/>
      <c r="D43" s="101"/>
      <c r="E43" s="101"/>
      <c r="F43" s="101"/>
      <c r="G43" s="101"/>
      <c r="H43" s="102"/>
      <c r="I43" s="15">
        <v>1.21E-2</v>
      </c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</row>
    <row r="44" spans="1:24" ht="15" x14ac:dyDescent="0.2">
      <c r="A44" s="14">
        <v>4.4000000000000004</v>
      </c>
      <c r="B44" s="100" t="s">
        <v>80</v>
      </c>
      <c r="C44" s="101"/>
      <c r="D44" s="101"/>
      <c r="E44" s="101"/>
      <c r="F44" s="101"/>
      <c r="G44" s="101"/>
      <c r="H44" s="102"/>
      <c r="I44" s="15">
        <f>2.5*1.21%</f>
        <v>3.0249999999999999E-2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</row>
    <row r="45" spans="1:24" ht="15" x14ac:dyDescent="0.2">
      <c r="A45" s="14">
        <v>4.5</v>
      </c>
      <c r="B45" s="100" t="s">
        <v>93</v>
      </c>
      <c r="C45" s="101"/>
      <c r="D45" s="101"/>
      <c r="E45" s="101"/>
      <c r="F45" s="101"/>
      <c r="G45" s="101"/>
      <c r="H45" s="102"/>
      <c r="I45" s="15">
        <v>0.01</v>
      </c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</row>
    <row r="46" spans="1:24" ht="15" x14ac:dyDescent="0.2">
      <c r="A46" s="14">
        <v>4.5999999999999996</v>
      </c>
      <c r="B46" s="100" t="s">
        <v>94</v>
      </c>
      <c r="C46" s="101"/>
      <c r="D46" s="101"/>
      <c r="E46" s="101"/>
      <c r="F46" s="101"/>
      <c r="G46" s="101"/>
      <c r="H46" s="102"/>
      <c r="I46" s="15">
        <v>0.02</v>
      </c>
      <c r="J46" s="32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</row>
    <row r="47" spans="1:24" ht="15" x14ac:dyDescent="0.2">
      <c r="A47" s="14">
        <v>4.7</v>
      </c>
      <c r="B47" s="100" t="s">
        <v>95</v>
      </c>
      <c r="C47" s="101"/>
      <c r="D47" s="101"/>
      <c r="E47" s="101"/>
      <c r="F47" s="101"/>
      <c r="G47" s="101"/>
      <c r="H47" s="102"/>
      <c r="I47" s="15">
        <v>3.7000000000000002E-3</v>
      </c>
      <c r="J47" s="32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</row>
    <row r="48" spans="1:24" ht="15" x14ac:dyDescent="0.2">
      <c r="A48" s="14">
        <v>4.9000000000000004</v>
      </c>
      <c r="B48" s="100" t="s">
        <v>87</v>
      </c>
      <c r="C48" s="101"/>
      <c r="D48" s="101"/>
      <c r="E48" s="101"/>
      <c r="F48" s="101"/>
      <c r="G48" s="101"/>
      <c r="H48" s="102"/>
      <c r="I48" s="15">
        <v>0.01</v>
      </c>
      <c r="J48" s="32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</row>
    <row r="49" spans="1:24" ht="16.5" thickBot="1" x14ac:dyDescent="0.3">
      <c r="A49" s="21"/>
      <c r="B49" s="22"/>
      <c r="C49" s="23"/>
      <c r="D49" s="23"/>
      <c r="E49" s="23"/>
      <c r="F49" s="103" t="s">
        <v>62</v>
      </c>
      <c r="G49" s="104"/>
      <c r="H49" s="105"/>
      <c r="I49" s="24">
        <f>SUM(I41:I48)</f>
        <v>9.2499999999999985E-2</v>
      </c>
      <c r="M49" s="54"/>
      <c r="N49" s="54"/>
      <c r="O49" s="54"/>
      <c r="P49" s="54"/>
      <c r="Q49" s="54"/>
      <c r="R49" s="55"/>
      <c r="S49" s="54"/>
      <c r="T49" s="54"/>
      <c r="U49" s="54"/>
      <c r="V49" s="54"/>
      <c r="W49" s="54"/>
      <c r="X49" s="54"/>
    </row>
    <row r="50" spans="1:24" ht="15" x14ac:dyDescent="0.2">
      <c r="A50" s="33"/>
      <c r="B50" s="34"/>
      <c r="C50" s="34"/>
      <c r="D50" s="34"/>
      <c r="E50" s="34"/>
      <c r="F50" s="35"/>
      <c r="G50" s="34"/>
      <c r="H50" s="36"/>
      <c r="I50" s="37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</row>
    <row r="51" spans="1:24" ht="16.5" thickBot="1" x14ac:dyDescent="0.3">
      <c r="A51" s="38"/>
      <c r="B51" s="39"/>
      <c r="C51" s="40"/>
      <c r="D51" s="40"/>
      <c r="E51" s="40"/>
      <c r="F51" s="41"/>
      <c r="G51" s="40"/>
      <c r="H51" s="42"/>
      <c r="I51" s="43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</row>
    <row r="52" spans="1:24" ht="53.25" customHeight="1" thickBot="1" x14ac:dyDescent="0.3">
      <c r="A52" s="44" t="s">
        <v>81</v>
      </c>
      <c r="B52" s="106" t="s">
        <v>82</v>
      </c>
      <c r="C52" s="99"/>
      <c r="D52" s="99"/>
      <c r="E52" s="99"/>
      <c r="F52" s="107" t="s">
        <v>62</v>
      </c>
      <c r="G52" s="99"/>
      <c r="H52" s="108"/>
      <c r="I52" s="45">
        <v>0.26</v>
      </c>
      <c r="M52" s="54"/>
      <c r="N52" s="54"/>
      <c r="O52" s="56"/>
      <c r="P52" s="54"/>
      <c r="Q52" s="54"/>
      <c r="R52" s="54"/>
      <c r="S52" s="54"/>
      <c r="T52" s="54"/>
      <c r="U52" s="54"/>
      <c r="V52" s="54"/>
      <c r="W52" s="54"/>
      <c r="X52" s="54"/>
    </row>
    <row r="53" spans="1:24" ht="15" x14ac:dyDescent="0.2">
      <c r="A53" s="33"/>
      <c r="B53" s="34"/>
      <c r="C53" s="34"/>
      <c r="D53" s="34"/>
      <c r="E53" s="34"/>
      <c r="F53" s="35"/>
      <c r="G53" s="34"/>
      <c r="H53" s="36"/>
      <c r="I53" s="37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</row>
    <row r="54" spans="1:24" ht="15.75" thickBot="1" x14ac:dyDescent="0.25">
      <c r="A54" s="46"/>
      <c r="B54" s="40"/>
      <c r="C54" s="40"/>
      <c r="D54" s="40"/>
      <c r="E54" s="40"/>
      <c r="F54" s="41"/>
      <c r="G54" s="40"/>
      <c r="H54" s="42"/>
      <c r="I54" s="43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</row>
    <row r="55" spans="1:24" ht="18.75" thickBot="1" x14ac:dyDescent="0.3">
      <c r="A55" s="98" t="s">
        <v>83</v>
      </c>
      <c r="B55" s="99"/>
      <c r="C55" s="99"/>
      <c r="D55" s="99"/>
      <c r="E55" s="99"/>
      <c r="F55" s="99"/>
      <c r="G55" s="99"/>
      <c r="H55" s="99"/>
      <c r="I55" s="47">
        <f>SUM(I52,I49,I38,I22,I18)</f>
        <v>2.2002333333333333</v>
      </c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</row>
    <row r="56" spans="1:24" ht="13.5" thickBot="1" x14ac:dyDescent="0.25">
      <c r="A56" s="48"/>
      <c r="B56" s="48"/>
      <c r="C56" s="48"/>
      <c r="D56" s="48"/>
      <c r="E56" s="48"/>
      <c r="F56" s="48"/>
      <c r="G56" s="48"/>
      <c r="H56" s="48"/>
      <c r="I56" s="48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</row>
    <row r="57" spans="1:24" ht="18.75" thickBot="1" x14ac:dyDescent="0.3">
      <c r="A57" s="98" t="s">
        <v>84</v>
      </c>
      <c r="B57" s="99"/>
      <c r="C57" s="99"/>
      <c r="D57" s="99"/>
      <c r="E57" s="99"/>
      <c r="F57" s="99"/>
      <c r="G57" s="99"/>
      <c r="H57" s="99"/>
      <c r="I57" s="50">
        <v>2.2000000000000002</v>
      </c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</row>
    <row r="58" spans="1:24" x14ac:dyDescent="0.2"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</row>
  </sheetData>
  <mergeCells count="49">
    <mergeCell ref="B7:D7"/>
    <mergeCell ref="A1:I1"/>
    <mergeCell ref="A2:I3"/>
    <mergeCell ref="B5:I5"/>
    <mergeCell ref="B6:H6"/>
    <mergeCell ref="A4:I4"/>
    <mergeCell ref="B32:H32"/>
    <mergeCell ref="B20:I20"/>
    <mergeCell ref="B8:D8"/>
    <mergeCell ref="B9:D9"/>
    <mergeCell ref="B10:H10"/>
    <mergeCell ref="B11:H11"/>
    <mergeCell ref="B12:H12"/>
    <mergeCell ref="B13:H13"/>
    <mergeCell ref="B14:H14"/>
    <mergeCell ref="B15:H15"/>
    <mergeCell ref="B16:H16"/>
    <mergeCell ref="B17:H17"/>
    <mergeCell ref="F18:H18"/>
    <mergeCell ref="B28:H28"/>
    <mergeCell ref="B29:H29"/>
    <mergeCell ref="B30:H30"/>
    <mergeCell ref="B31:H31"/>
    <mergeCell ref="B21:H21"/>
    <mergeCell ref="F22:H22"/>
    <mergeCell ref="B24:I24"/>
    <mergeCell ref="B25:H25"/>
    <mergeCell ref="B27:H27"/>
    <mergeCell ref="B36:H36"/>
    <mergeCell ref="B37:H37"/>
    <mergeCell ref="F38:H38"/>
    <mergeCell ref="B40:I40"/>
    <mergeCell ref="B33:H33"/>
    <mergeCell ref="A55:H55"/>
    <mergeCell ref="A57:H57"/>
    <mergeCell ref="B26:H26"/>
    <mergeCell ref="B41:H41"/>
    <mergeCell ref="B45:H45"/>
    <mergeCell ref="B47:H47"/>
    <mergeCell ref="B48:H48"/>
    <mergeCell ref="B42:H42"/>
    <mergeCell ref="B43:H43"/>
    <mergeCell ref="B44:H44"/>
    <mergeCell ref="B46:H46"/>
    <mergeCell ref="F49:H49"/>
    <mergeCell ref="B52:E52"/>
    <mergeCell ref="F52:H52"/>
    <mergeCell ref="B34:H34"/>
    <mergeCell ref="B35:H35"/>
  </mergeCell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view="pageBreakPreview" zoomScale="90" zoomScaleNormal="145" zoomScaleSheetLayoutView="90" workbookViewId="0">
      <selection activeCell="H30" sqref="H30:I35"/>
    </sheetView>
  </sheetViews>
  <sheetFormatPr baseColWidth="10" defaultColWidth="9.140625" defaultRowHeight="12.75" x14ac:dyDescent="0.2"/>
  <cols>
    <col min="1" max="1" width="33.85546875" style="2" bestFit="1" customWidth="1"/>
    <col min="2" max="2" width="13.5703125" style="2" customWidth="1"/>
    <col min="3" max="3" width="17.85546875" style="1" customWidth="1"/>
    <col min="4" max="5" width="8.28515625" style="1" customWidth="1"/>
    <col min="6" max="6" width="10" style="76" customWidth="1"/>
    <col min="7" max="7" width="15.5703125" style="1" customWidth="1"/>
    <col min="8" max="8" width="6.85546875" style="1" customWidth="1"/>
    <col min="9" max="9" width="5.7109375" style="1" customWidth="1"/>
    <col min="10" max="10" width="8.5703125" style="1" customWidth="1"/>
    <col min="11" max="11" width="10" style="1" customWidth="1"/>
    <col min="12" max="12" width="9.140625" style="1"/>
    <col min="13" max="13" width="13.140625" style="1" bestFit="1" customWidth="1"/>
    <col min="14" max="14" width="17.28515625" style="1" bestFit="1" customWidth="1"/>
    <col min="15" max="16384" width="9.140625" style="1"/>
  </cols>
  <sheetData>
    <row r="1" spans="1:11" ht="79.5" customHeight="1" thickBot="1" x14ac:dyDescent="0.25">
      <c r="A1" s="195" t="s">
        <v>107</v>
      </c>
      <c r="B1" s="196"/>
      <c r="C1" s="196"/>
      <c r="D1" s="196"/>
      <c r="E1" s="196"/>
      <c r="F1" s="196"/>
      <c r="G1" s="196"/>
      <c r="H1" s="196"/>
      <c r="I1" s="196"/>
      <c r="J1" s="196"/>
      <c r="K1" s="197"/>
    </row>
    <row r="2" spans="1:11" ht="27.6" customHeight="1" thickBot="1" x14ac:dyDescent="0.25">
      <c r="A2" s="210" t="s">
        <v>113</v>
      </c>
      <c r="B2" s="211"/>
      <c r="C2" s="211"/>
      <c r="D2" s="211"/>
      <c r="E2" s="211"/>
      <c r="F2" s="211"/>
      <c r="G2" s="211"/>
      <c r="H2" s="211"/>
      <c r="I2" s="211"/>
      <c r="J2" s="211"/>
      <c r="K2" s="212"/>
    </row>
    <row r="3" spans="1:11" ht="24" customHeight="1" thickBot="1" x14ac:dyDescent="0.25">
      <c r="A3" s="206"/>
      <c r="B3" s="207"/>
      <c r="C3" s="207"/>
      <c r="D3" s="207"/>
      <c r="E3" s="207"/>
      <c r="F3" s="207"/>
      <c r="G3" s="207"/>
      <c r="H3" s="207"/>
      <c r="I3" s="208"/>
      <c r="J3" s="204" t="s">
        <v>122</v>
      </c>
      <c r="K3" s="205"/>
    </row>
    <row r="4" spans="1:11" ht="16.5" customHeight="1" x14ac:dyDescent="0.2">
      <c r="A4" s="201" t="s">
        <v>30</v>
      </c>
      <c r="B4" s="202"/>
      <c r="C4" s="202"/>
      <c r="D4" s="202"/>
      <c r="E4" s="202"/>
      <c r="F4" s="202"/>
      <c r="G4" s="202"/>
      <c r="H4" s="202"/>
      <c r="I4" s="202"/>
      <c r="J4" s="202"/>
      <c r="K4" s="203"/>
    </row>
    <row r="5" spans="1:11" x14ac:dyDescent="0.2">
      <c r="A5" s="213" t="s">
        <v>22</v>
      </c>
      <c r="B5" s="214"/>
      <c r="C5" s="214"/>
      <c r="D5" s="214"/>
      <c r="E5" s="214"/>
      <c r="F5" s="214"/>
      <c r="G5" s="214"/>
      <c r="H5" s="214"/>
      <c r="I5" s="214"/>
      <c r="J5" s="214"/>
      <c r="K5" s="215"/>
    </row>
    <row r="6" spans="1:11" x14ac:dyDescent="0.2">
      <c r="A6" s="6" t="s">
        <v>5</v>
      </c>
      <c r="B6" s="3" t="s">
        <v>7</v>
      </c>
      <c r="C6" s="3" t="s">
        <v>7</v>
      </c>
      <c r="D6" s="198" t="s">
        <v>8</v>
      </c>
      <c r="E6" s="199"/>
      <c r="F6" s="69" t="s">
        <v>9</v>
      </c>
      <c r="G6" s="3" t="s">
        <v>10</v>
      </c>
      <c r="H6" s="198" t="s">
        <v>11</v>
      </c>
      <c r="I6" s="199"/>
      <c r="J6" s="198" t="s">
        <v>12</v>
      </c>
      <c r="K6" s="200"/>
    </row>
    <row r="7" spans="1:11" ht="25.5" x14ac:dyDescent="0.2">
      <c r="A7" s="78" t="s">
        <v>6</v>
      </c>
      <c r="B7" s="70" t="s">
        <v>3</v>
      </c>
      <c r="C7" s="70" t="s">
        <v>25</v>
      </c>
      <c r="D7" s="160" t="s">
        <v>13</v>
      </c>
      <c r="E7" s="161"/>
      <c r="F7" s="70" t="s">
        <v>14</v>
      </c>
      <c r="G7" s="70" t="s">
        <v>15</v>
      </c>
      <c r="H7" s="160" t="s">
        <v>23</v>
      </c>
      <c r="I7" s="161"/>
      <c r="J7" s="160" t="s">
        <v>17</v>
      </c>
      <c r="K7" s="162"/>
    </row>
    <row r="8" spans="1:11" x14ac:dyDescent="0.2">
      <c r="A8" s="79" t="s">
        <v>117</v>
      </c>
      <c r="B8" s="80">
        <v>1</v>
      </c>
      <c r="C8" s="81"/>
      <c r="D8" s="221">
        <v>0.5</v>
      </c>
      <c r="E8" s="222"/>
      <c r="F8" s="71">
        <v>2.21</v>
      </c>
      <c r="G8" s="82">
        <f>ROUND(C8*D8*F8*B8,0)</f>
        <v>0</v>
      </c>
      <c r="H8" s="223">
        <v>6</v>
      </c>
      <c r="I8" s="224"/>
      <c r="J8" s="225">
        <f>ROUND(G8*H8,0)</f>
        <v>0</v>
      </c>
      <c r="K8" s="226"/>
    </row>
    <row r="9" spans="1:11" x14ac:dyDescent="0.2">
      <c r="A9" s="83" t="s">
        <v>118</v>
      </c>
      <c r="B9" s="84">
        <v>1</v>
      </c>
      <c r="C9" s="85"/>
      <c r="D9" s="128">
        <v>1</v>
      </c>
      <c r="E9" s="129"/>
      <c r="F9" s="71">
        <v>2.21</v>
      </c>
      <c r="G9" s="86">
        <f>ROUND(C9*D9*F9*B9,0)</f>
        <v>0</v>
      </c>
      <c r="H9" s="130">
        <v>6</v>
      </c>
      <c r="I9" s="131"/>
      <c r="J9" s="132">
        <f>ROUND(G9*H9,0)</f>
        <v>0</v>
      </c>
      <c r="K9" s="133"/>
    </row>
    <row r="10" spans="1:11" x14ac:dyDescent="0.2">
      <c r="A10" s="90" t="s">
        <v>116</v>
      </c>
      <c r="B10" s="84">
        <v>1</v>
      </c>
      <c r="C10" s="68"/>
      <c r="D10" s="128">
        <v>1</v>
      </c>
      <c r="E10" s="129"/>
      <c r="F10" s="71">
        <v>2.21</v>
      </c>
      <c r="G10" s="86">
        <f>ROUND(C10*D10*F10*B10,0)</f>
        <v>0</v>
      </c>
      <c r="H10" s="233">
        <v>6</v>
      </c>
      <c r="I10" s="234"/>
      <c r="J10" s="235">
        <f>ROUND(G10*H10,0)</f>
        <v>0</v>
      </c>
      <c r="K10" s="236"/>
    </row>
    <row r="11" spans="1:11" x14ac:dyDescent="0.2">
      <c r="A11" s="91" t="s">
        <v>114</v>
      </c>
      <c r="B11" s="92">
        <v>1</v>
      </c>
      <c r="C11" s="85"/>
      <c r="D11" s="134">
        <v>0.5</v>
      </c>
      <c r="E11" s="135"/>
      <c r="F11" s="93">
        <v>2.21</v>
      </c>
      <c r="G11" s="94">
        <f>ROUND(C11*D11*F11*B11,0)</f>
        <v>0</v>
      </c>
      <c r="H11" s="136">
        <v>6</v>
      </c>
      <c r="I11" s="137"/>
      <c r="J11" s="138">
        <f>ROUND(G11*H11,0)</f>
        <v>0</v>
      </c>
      <c r="K11" s="139"/>
    </row>
    <row r="12" spans="1:11" x14ac:dyDescent="0.2">
      <c r="A12" s="91" t="s">
        <v>115</v>
      </c>
      <c r="B12" s="92">
        <v>1</v>
      </c>
      <c r="C12" s="85"/>
      <c r="D12" s="134">
        <v>0.5</v>
      </c>
      <c r="E12" s="135"/>
      <c r="F12" s="93">
        <v>2.21</v>
      </c>
      <c r="G12" s="94">
        <f>ROUND(C12*D12*F12*B12,0)</f>
        <v>0</v>
      </c>
      <c r="H12" s="136">
        <v>6</v>
      </c>
      <c r="I12" s="137"/>
      <c r="J12" s="138">
        <f>ROUND(G12*H12,0)</f>
        <v>0</v>
      </c>
      <c r="K12" s="139"/>
    </row>
    <row r="13" spans="1:11" x14ac:dyDescent="0.2">
      <c r="A13" s="216" t="s">
        <v>18</v>
      </c>
      <c r="B13" s="217"/>
      <c r="C13" s="217"/>
      <c r="D13" s="217"/>
      <c r="E13" s="217"/>
      <c r="F13" s="217"/>
      <c r="G13" s="217"/>
      <c r="H13" s="217"/>
      <c r="I13" s="218"/>
      <c r="J13" s="219">
        <f>SUM(J8:K12)</f>
        <v>0</v>
      </c>
      <c r="K13" s="220"/>
    </row>
    <row r="14" spans="1:11" x14ac:dyDescent="0.2">
      <c r="A14" s="87"/>
      <c r="B14" s="72"/>
      <c r="C14" s="72"/>
      <c r="D14" s="72"/>
      <c r="E14" s="72"/>
      <c r="F14" s="72"/>
      <c r="G14" s="72"/>
      <c r="H14" s="72"/>
      <c r="I14" s="72"/>
      <c r="J14" s="88"/>
      <c r="K14" s="89"/>
    </row>
    <row r="15" spans="1:11" x14ac:dyDescent="0.2">
      <c r="A15" s="157" t="s">
        <v>24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9"/>
    </row>
    <row r="16" spans="1:11" ht="25.5" customHeight="1" x14ac:dyDescent="0.2">
      <c r="A16" s="78" t="s">
        <v>1</v>
      </c>
      <c r="B16" s="70" t="s">
        <v>3</v>
      </c>
      <c r="C16" s="70" t="s">
        <v>29</v>
      </c>
      <c r="D16" s="160" t="s">
        <v>13</v>
      </c>
      <c r="E16" s="161"/>
      <c r="F16" s="70" t="s">
        <v>14</v>
      </c>
      <c r="G16" s="70" t="s">
        <v>15</v>
      </c>
      <c r="H16" s="160" t="s">
        <v>16</v>
      </c>
      <c r="I16" s="161"/>
      <c r="J16" s="160" t="s">
        <v>17</v>
      </c>
      <c r="K16" s="162"/>
    </row>
    <row r="17" spans="1:11" x14ac:dyDescent="0.2">
      <c r="A17" s="83" t="s">
        <v>119</v>
      </c>
      <c r="B17" s="84">
        <v>1</v>
      </c>
      <c r="C17" s="85"/>
      <c r="D17" s="128">
        <v>1</v>
      </c>
      <c r="E17" s="129"/>
      <c r="F17" s="71">
        <v>2.21</v>
      </c>
      <c r="G17" s="86">
        <f>ROUND(C17*D17*F17*B17,0)</f>
        <v>0</v>
      </c>
      <c r="H17" s="130">
        <v>6</v>
      </c>
      <c r="I17" s="131"/>
      <c r="J17" s="132">
        <f>ROUND(G17*H17,0)</f>
        <v>0</v>
      </c>
      <c r="K17" s="133"/>
    </row>
    <row r="18" spans="1:11" x14ac:dyDescent="0.2">
      <c r="A18" s="91" t="s">
        <v>120</v>
      </c>
      <c r="B18" s="92">
        <v>1</v>
      </c>
      <c r="C18" s="85"/>
      <c r="D18" s="134">
        <v>1</v>
      </c>
      <c r="E18" s="135"/>
      <c r="F18" s="93">
        <v>2.21</v>
      </c>
      <c r="G18" s="94">
        <f>ROUND(C18*D18*F18*B18,0)</f>
        <v>0</v>
      </c>
      <c r="H18" s="136">
        <v>6</v>
      </c>
      <c r="I18" s="137"/>
      <c r="J18" s="138">
        <f>ROUND(G18*H18,0)</f>
        <v>0</v>
      </c>
      <c r="K18" s="139"/>
    </row>
    <row r="19" spans="1:11" x14ac:dyDescent="0.2">
      <c r="A19" s="192" t="s">
        <v>0</v>
      </c>
      <c r="B19" s="193"/>
      <c r="C19" s="194"/>
      <c r="D19" s="194"/>
      <c r="E19" s="194"/>
      <c r="F19" s="194"/>
      <c r="G19" s="194"/>
      <c r="H19" s="194"/>
      <c r="I19" s="194"/>
      <c r="J19" s="146">
        <f>SUM(J17:K18)</f>
        <v>0</v>
      </c>
      <c r="K19" s="147"/>
    </row>
    <row r="20" spans="1:11" x14ac:dyDescent="0.2">
      <c r="A20" s="87"/>
      <c r="B20" s="72"/>
      <c r="C20" s="72"/>
      <c r="D20" s="72"/>
      <c r="E20" s="72"/>
      <c r="F20" s="72"/>
      <c r="G20" s="72"/>
      <c r="H20" s="72"/>
      <c r="I20" s="72"/>
      <c r="J20" s="88"/>
      <c r="K20" s="89"/>
    </row>
    <row r="21" spans="1:11" x14ac:dyDescent="0.2">
      <c r="A21" s="157" t="s">
        <v>31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9"/>
    </row>
    <row r="22" spans="1:11" ht="25.5" customHeight="1" x14ac:dyDescent="0.2">
      <c r="A22" s="78" t="s">
        <v>32</v>
      </c>
      <c r="B22" s="70" t="s">
        <v>3</v>
      </c>
      <c r="C22" s="70" t="s">
        <v>29</v>
      </c>
      <c r="D22" s="160" t="s">
        <v>13</v>
      </c>
      <c r="E22" s="161"/>
      <c r="F22" s="70" t="s">
        <v>14</v>
      </c>
      <c r="G22" s="70" t="s">
        <v>15</v>
      </c>
      <c r="H22" s="160" t="s">
        <v>16</v>
      </c>
      <c r="I22" s="161"/>
      <c r="J22" s="160" t="s">
        <v>17</v>
      </c>
      <c r="K22" s="162"/>
    </row>
    <row r="23" spans="1:11" x14ac:dyDescent="0.2">
      <c r="A23" s="90" t="s">
        <v>101</v>
      </c>
      <c r="B23" s="84">
        <v>1</v>
      </c>
      <c r="C23" s="68"/>
      <c r="D23" s="155">
        <v>1</v>
      </c>
      <c r="E23" s="155"/>
      <c r="F23" s="71">
        <v>2.21</v>
      </c>
      <c r="G23" s="86">
        <f>ROUND(C23*D23*F23*B23,0)</f>
        <v>0</v>
      </c>
      <c r="H23" s="156">
        <v>6</v>
      </c>
      <c r="I23" s="156"/>
      <c r="J23" s="132">
        <f>ROUND(G23*H23,0)</f>
        <v>0</v>
      </c>
      <c r="K23" s="133"/>
    </row>
    <row r="24" spans="1:11" x14ac:dyDescent="0.2">
      <c r="A24" s="83" t="s">
        <v>121</v>
      </c>
      <c r="B24" s="84">
        <v>1</v>
      </c>
      <c r="C24" s="68"/>
      <c r="D24" s="155">
        <v>0.5</v>
      </c>
      <c r="E24" s="155"/>
      <c r="F24" s="71">
        <v>2.21</v>
      </c>
      <c r="G24" s="86">
        <f>ROUND(C24*D24*F24*B24,0)</f>
        <v>0</v>
      </c>
      <c r="H24" s="156">
        <v>6</v>
      </c>
      <c r="I24" s="156"/>
      <c r="J24" s="132">
        <f>ROUND(G24*H24,0)</f>
        <v>0</v>
      </c>
      <c r="K24" s="133"/>
    </row>
    <row r="25" spans="1:11" x14ac:dyDescent="0.2">
      <c r="A25" s="79" t="s">
        <v>109</v>
      </c>
      <c r="B25" s="80">
        <v>1</v>
      </c>
      <c r="C25" s="81"/>
      <c r="D25" s="221">
        <v>0.2</v>
      </c>
      <c r="E25" s="222"/>
      <c r="F25" s="71">
        <v>2.21</v>
      </c>
      <c r="G25" s="82">
        <f>ROUND(C25*D25*F25*B25,0)</f>
        <v>0</v>
      </c>
      <c r="H25" s="223">
        <v>6</v>
      </c>
      <c r="I25" s="224"/>
      <c r="J25" s="173">
        <f t="shared" ref="J25" si="0">ROUND(G25*H25,0)</f>
        <v>0</v>
      </c>
      <c r="K25" s="174"/>
    </row>
    <row r="26" spans="1:11" x14ac:dyDescent="0.2">
      <c r="A26" s="192" t="s">
        <v>33</v>
      </c>
      <c r="B26" s="193"/>
      <c r="C26" s="194"/>
      <c r="D26" s="194"/>
      <c r="E26" s="194"/>
      <c r="F26" s="194"/>
      <c r="G26" s="194"/>
      <c r="H26" s="194"/>
      <c r="I26" s="194"/>
      <c r="J26" s="146">
        <f>+SUM(J23:K25)</f>
        <v>0</v>
      </c>
      <c r="K26" s="147"/>
    </row>
    <row r="27" spans="1:11" x14ac:dyDescent="0.2">
      <c r="A27" s="51"/>
      <c r="B27" s="52"/>
      <c r="C27" s="52"/>
      <c r="D27" s="52"/>
      <c r="E27" s="52"/>
      <c r="F27" s="72"/>
      <c r="G27" s="52"/>
      <c r="H27" s="52"/>
      <c r="I27" s="52"/>
      <c r="J27" s="5"/>
      <c r="K27" s="53"/>
    </row>
    <row r="28" spans="1:11" x14ac:dyDescent="0.2">
      <c r="A28" s="167" t="s">
        <v>37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9"/>
    </row>
    <row r="29" spans="1:11" x14ac:dyDescent="0.2">
      <c r="A29" s="7" t="s">
        <v>2</v>
      </c>
      <c r="B29" s="183" t="s">
        <v>3</v>
      </c>
      <c r="C29" s="184"/>
      <c r="D29" s="185"/>
      <c r="E29" s="153" t="s">
        <v>16</v>
      </c>
      <c r="F29" s="153"/>
      <c r="G29" s="153"/>
      <c r="H29" s="151" t="s">
        <v>4</v>
      </c>
      <c r="I29" s="152"/>
      <c r="J29" s="153" t="s">
        <v>19</v>
      </c>
      <c r="K29" s="154"/>
    </row>
    <row r="30" spans="1:11" x14ac:dyDescent="0.2">
      <c r="A30" s="77" t="s">
        <v>34</v>
      </c>
      <c r="B30" s="143">
        <v>1</v>
      </c>
      <c r="C30" s="144"/>
      <c r="D30" s="145"/>
      <c r="E30" s="143">
        <v>6</v>
      </c>
      <c r="F30" s="144"/>
      <c r="G30" s="145"/>
      <c r="H30" s="140"/>
      <c r="I30" s="141"/>
      <c r="J30" s="140">
        <f>ROUND(E30*H30,0)</f>
        <v>0</v>
      </c>
      <c r="K30" s="142"/>
    </row>
    <row r="31" spans="1:11" ht="63" customHeight="1" x14ac:dyDescent="0.2">
      <c r="A31" s="11" t="s">
        <v>35</v>
      </c>
      <c r="B31" s="148">
        <v>1</v>
      </c>
      <c r="C31" s="149"/>
      <c r="D31" s="150"/>
      <c r="E31" s="186">
        <v>6</v>
      </c>
      <c r="F31" s="187"/>
      <c r="G31" s="188"/>
      <c r="H31" s="189"/>
      <c r="I31" s="190"/>
      <c r="J31" s="189">
        <f t="shared" ref="J31" si="1">ROUND(E31*H31,0)</f>
        <v>0</v>
      </c>
      <c r="K31" s="191"/>
    </row>
    <row r="32" spans="1:11" ht="63" customHeight="1" x14ac:dyDescent="0.2">
      <c r="A32" s="77" t="s">
        <v>36</v>
      </c>
      <c r="B32" s="143">
        <v>1</v>
      </c>
      <c r="C32" s="144"/>
      <c r="D32" s="145"/>
      <c r="E32" s="143">
        <v>6</v>
      </c>
      <c r="F32" s="144"/>
      <c r="G32" s="145"/>
      <c r="H32" s="140"/>
      <c r="I32" s="141"/>
      <c r="J32" s="140">
        <f t="shared" ref="J32" si="2">ROUND(E32*H32,0)</f>
        <v>0</v>
      </c>
      <c r="K32" s="142"/>
    </row>
    <row r="33" spans="1:14" s="76" customFormat="1" ht="63" customHeight="1" x14ac:dyDescent="0.2">
      <c r="A33" s="77" t="s">
        <v>110</v>
      </c>
      <c r="B33" s="143">
        <v>1</v>
      </c>
      <c r="C33" s="144"/>
      <c r="D33" s="145"/>
      <c r="E33" s="143">
        <v>6</v>
      </c>
      <c r="F33" s="144"/>
      <c r="G33" s="145"/>
      <c r="H33" s="140"/>
      <c r="I33" s="141"/>
      <c r="J33" s="140">
        <f t="shared" ref="J33:J35" si="3">ROUND(E33*H33,0)</f>
        <v>0</v>
      </c>
      <c r="K33" s="142"/>
    </row>
    <row r="34" spans="1:14" s="76" customFormat="1" ht="63" customHeight="1" x14ac:dyDescent="0.2">
      <c r="A34" s="77" t="s">
        <v>111</v>
      </c>
      <c r="B34" s="143">
        <v>1</v>
      </c>
      <c r="C34" s="144"/>
      <c r="D34" s="145"/>
      <c r="E34" s="143">
        <v>6</v>
      </c>
      <c r="F34" s="144"/>
      <c r="G34" s="145"/>
      <c r="H34" s="140"/>
      <c r="I34" s="141"/>
      <c r="J34" s="140">
        <f t="shared" si="3"/>
        <v>0</v>
      </c>
      <c r="K34" s="142"/>
    </row>
    <row r="35" spans="1:14" s="76" customFormat="1" ht="63" customHeight="1" x14ac:dyDescent="0.2">
      <c r="A35" s="77" t="s">
        <v>112</v>
      </c>
      <c r="B35" s="143">
        <v>1</v>
      </c>
      <c r="C35" s="144"/>
      <c r="D35" s="145"/>
      <c r="E35" s="143">
        <v>6</v>
      </c>
      <c r="F35" s="144"/>
      <c r="G35" s="145"/>
      <c r="H35" s="140"/>
      <c r="I35" s="141"/>
      <c r="J35" s="140">
        <f t="shared" si="3"/>
        <v>0</v>
      </c>
      <c r="K35" s="142"/>
    </row>
    <row r="36" spans="1:14" x14ac:dyDescent="0.2">
      <c r="A36" s="180"/>
      <c r="B36" s="181"/>
      <c r="C36" s="181"/>
      <c r="D36" s="181"/>
      <c r="E36" s="181"/>
      <c r="F36" s="181"/>
      <c r="G36" s="181"/>
      <c r="H36" s="181"/>
      <c r="I36" s="181"/>
      <c r="J36" s="181"/>
      <c r="K36" s="182"/>
    </row>
    <row r="37" spans="1:14" ht="13.5" customHeight="1" x14ac:dyDescent="0.2">
      <c r="A37" s="175" t="s">
        <v>38</v>
      </c>
      <c r="B37" s="176"/>
      <c r="C37" s="177"/>
      <c r="D37" s="177"/>
      <c r="E37" s="177"/>
      <c r="F37" s="177"/>
      <c r="G37" s="177"/>
      <c r="H37" s="177"/>
      <c r="I37" s="177"/>
      <c r="J37" s="178">
        <f>SUM(J30:K36)</f>
        <v>0</v>
      </c>
      <c r="K37" s="179"/>
    </row>
    <row r="38" spans="1:14" ht="13.5" customHeight="1" x14ac:dyDescent="0.2">
      <c r="A38" s="51"/>
      <c r="B38" s="52"/>
      <c r="C38" s="52"/>
      <c r="D38" s="52"/>
      <c r="E38" s="52"/>
      <c r="F38" s="72"/>
      <c r="G38" s="52"/>
      <c r="H38" s="52"/>
      <c r="I38" s="52"/>
      <c r="J38" s="5"/>
      <c r="K38" s="53"/>
    </row>
    <row r="39" spans="1:14" x14ac:dyDescent="0.2">
      <c r="A39" s="167" t="s">
        <v>20</v>
      </c>
      <c r="B39" s="168"/>
      <c r="C39" s="168"/>
      <c r="D39" s="168"/>
      <c r="E39" s="168"/>
      <c r="F39" s="168"/>
      <c r="G39" s="168"/>
      <c r="H39" s="168"/>
      <c r="I39" s="168"/>
      <c r="J39" s="168"/>
      <c r="K39" s="169"/>
    </row>
    <row r="40" spans="1:14" ht="15.75" customHeight="1" x14ac:dyDescent="0.2">
      <c r="A40" s="170" t="s">
        <v>39</v>
      </c>
      <c r="B40" s="171"/>
      <c r="C40" s="171"/>
      <c r="D40" s="171"/>
      <c r="E40" s="4"/>
      <c r="F40" s="73"/>
      <c r="G40" s="4"/>
      <c r="H40" s="4"/>
      <c r="I40" s="4"/>
      <c r="J40" s="163">
        <f>+J13+J19+J37+J26</f>
        <v>0</v>
      </c>
      <c r="K40" s="172"/>
    </row>
    <row r="41" spans="1:14" x14ac:dyDescent="0.2">
      <c r="A41" s="8" t="s">
        <v>26</v>
      </c>
      <c r="B41" s="57"/>
      <c r="C41" s="4"/>
      <c r="D41" s="4"/>
      <c r="E41" s="4"/>
      <c r="F41" s="73"/>
      <c r="G41" s="4"/>
      <c r="H41" s="4"/>
      <c r="I41" s="4"/>
      <c r="J41" s="163">
        <f>ROUND(J40*0.19,0)</f>
        <v>0</v>
      </c>
      <c r="K41" s="164"/>
    </row>
    <row r="42" spans="1:14" ht="14.25" customHeight="1" thickBot="1" x14ac:dyDescent="0.25">
      <c r="A42" s="9" t="s">
        <v>21</v>
      </c>
      <c r="B42" s="58"/>
      <c r="C42" s="10"/>
      <c r="D42" s="10"/>
      <c r="E42" s="10"/>
      <c r="F42" s="74"/>
      <c r="G42" s="10"/>
      <c r="H42" s="10"/>
      <c r="I42" s="10"/>
      <c r="J42" s="165">
        <f>+J40+J41</f>
        <v>0</v>
      </c>
      <c r="K42" s="166"/>
    </row>
    <row r="43" spans="1:14" ht="14.25" customHeight="1" x14ac:dyDescent="0.2">
      <c r="A43" s="65" t="s">
        <v>102</v>
      </c>
      <c r="B43" s="59"/>
      <c r="C43" s="60"/>
      <c r="D43" s="60"/>
      <c r="E43" s="60"/>
      <c r="F43" s="75"/>
      <c r="G43" s="60"/>
      <c r="H43" s="60"/>
      <c r="I43" s="60"/>
      <c r="J43" s="61"/>
      <c r="K43" s="66"/>
      <c r="M43" s="95"/>
      <c r="N43" s="96"/>
    </row>
    <row r="44" spans="1:14" ht="39" customHeight="1" x14ac:dyDescent="0.2">
      <c r="A44" s="227" t="s">
        <v>105</v>
      </c>
      <c r="B44" s="228"/>
      <c r="C44" s="228"/>
      <c r="D44" s="228"/>
      <c r="E44" s="228"/>
      <c r="F44" s="228"/>
      <c r="G44" s="228"/>
      <c r="H44" s="228"/>
      <c r="I44" s="228"/>
      <c r="J44" s="228"/>
      <c r="K44" s="229"/>
    </row>
    <row r="45" spans="1:14" ht="27.75" customHeight="1" x14ac:dyDescent="0.2">
      <c r="A45" s="227" t="s">
        <v>103</v>
      </c>
      <c r="B45" s="228"/>
      <c r="C45" s="228"/>
      <c r="D45" s="228"/>
      <c r="E45" s="228"/>
      <c r="F45" s="228"/>
      <c r="G45" s="228"/>
      <c r="H45" s="228"/>
      <c r="I45" s="228"/>
      <c r="J45" s="228"/>
      <c r="K45" s="229"/>
      <c r="N45" s="95"/>
    </row>
    <row r="46" spans="1:14" ht="27" customHeight="1" x14ac:dyDescent="0.2">
      <c r="A46" s="227" t="s">
        <v>104</v>
      </c>
      <c r="B46" s="228"/>
      <c r="C46" s="228"/>
      <c r="D46" s="228"/>
      <c r="E46" s="228"/>
      <c r="F46" s="228"/>
      <c r="G46" s="228"/>
      <c r="H46" s="228"/>
      <c r="I46" s="228"/>
      <c r="J46" s="228"/>
      <c r="K46" s="229"/>
    </row>
    <row r="47" spans="1:14" ht="55.15" customHeight="1" thickBot="1" x14ac:dyDescent="0.25">
      <c r="A47" s="230" t="s">
        <v>106</v>
      </c>
      <c r="B47" s="231"/>
      <c r="C47" s="231"/>
      <c r="D47" s="231"/>
      <c r="E47" s="231"/>
      <c r="F47" s="231"/>
      <c r="G47" s="231"/>
      <c r="H47" s="231"/>
      <c r="I47" s="231"/>
      <c r="J47" s="231"/>
      <c r="K47" s="232"/>
    </row>
    <row r="48" spans="1:14" ht="27.75" customHeight="1" x14ac:dyDescent="0.2">
      <c r="A48" s="209"/>
      <c r="B48" s="209"/>
      <c r="C48" s="209"/>
      <c r="D48" s="209"/>
      <c r="E48" s="209"/>
      <c r="F48" s="209"/>
      <c r="G48" s="209"/>
      <c r="H48" s="209"/>
      <c r="I48" s="209"/>
      <c r="J48" s="209"/>
      <c r="K48" s="209"/>
    </row>
    <row r="49" spans="1:14" x14ac:dyDescent="0.2">
      <c r="A49" s="59"/>
      <c r="B49" s="59"/>
      <c r="C49" s="60"/>
      <c r="D49" s="62"/>
      <c r="E49" s="60"/>
      <c r="F49" s="75"/>
      <c r="G49" s="60"/>
      <c r="H49" s="60"/>
      <c r="I49" s="60"/>
      <c r="J49" s="60"/>
      <c r="K49" s="60"/>
    </row>
    <row r="50" spans="1:14" ht="15" x14ac:dyDescent="0.2">
      <c r="A50" s="63"/>
      <c r="B50" s="63"/>
      <c r="C50" s="60"/>
      <c r="D50" s="60"/>
      <c r="E50" s="60"/>
      <c r="F50" s="75"/>
      <c r="G50" s="60"/>
      <c r="H50" s="60"/>
      <c r="I50" s="60"/>
      <c r="J50" s="60"/>
      <c r="K50" s="60"/>
      <c r="N50" s="96"/>
    </row>
    <row r="51" spans="1:14" x14ac:dyDescent="0.2">
      <c r="A51" s="59"/>
      <c r="B51" s="59"/>
      <c r="C51" s="60"/>
      <c r="D51" s="60"/>
      <c r="E51" s="60"/>
      <c r="F51" s="75"/>
      <c r="G51" s="60"/>
      <c r="H51" s="60"/>
      <c r="I51" s="60"/>
      <c r="J51" s="60"/>
      <c r="K51" s="60"/>
    </row>
    <row r="52" spans="1:14" x14ac:dyDescent="0.2">
      <c r="A52" s="59"/>
      <c r="B52" s="59"/>
      <c r="C52" s="60"/>
      <c r="D52" s="60"/>
      <c r="E52" s="60"/>
      <c r="F52" s="75"/>
      <c r="G52" s="60"/>
      <c r="H52" s="60"/>
      <c r="I52" s="60"/>
      <c r="J52" s="60"/>
      <c r="K52" s="60"/>
      <c r="N52" s="97"/>
    </row>
    <row r="53" spans="1:14" x14ac:dyDescent="0.2">
      <c r="A53" s="59"/>
      <c r="B53" s="59"/>
      <c r="C53" s="60"/>
      <c r="D53" s="60"/>
      <c r="E53" s="60"/>
      <c r="F53" s="75"/>
      <c r="G53" s="60"/>
      <c r="H53" s="60"/>
      <c r="I53" s="60"/>
      <c r="J53" s="60"/>
      <c r="K53" s="60"/>
    </row>
    <row r="54" spans="1:14" x14ac:dyDescent="0.2">
      <c r="A54" s="59"/>
      <c r="B54" s="59"/>
      <c r="C54" s="60"/>
      <c r="D54" s="60"/>
      <c r="E54" s="60"/>
      <c r="F54" s="75"/>
      <c r="G54" s="64"/>
      <c r="H54" s="60"/>
      <c r="I54" s="60"/>
      <c r="J54" s="60"/>
      <c r="K54" s="60"/>
    </row>
  </sheetData>
  <mergeCells count="98">
    <mergeCell ref="A45:K45"/>
    <mergeCell ref="A46:K46"/>
    <mergeCell ref="A47:K47"/>
    <mergeCell ref="D10:E10"/>
    <mergeCell ref="H10:I10"/>
    <mergeCell ref="J10:K10"/>
    <mergeCell ref="D18:E18"/>
    <mergeCell ref="J18:K18"/>
    <mergeCell ref="H18:I18"/>
    <mergeCell ref="D16:E16"/>
    <mergeCell ref="H16:I16"/>
    <mergeCell ref="J16:K16"/>
    <mergeCell ref="A19:I19"/>
    <mergeCell ref="J19:K19"/>
    <mergeCell ref="D25:E25"/>
    <mergeCell ref="H25:I25"/>
    <mergeCell ref="A48:K48"/>
    <mergeCell ref="A2:K2"/>
    <mergeCell ref="A5:K5"/>
    <mergeCell ref="A13:I13"/>
    <mergeCell ref="J13:K13"/>
    <mergeCell ref="A15:K15"/>
    <mergeCell ref="D8:E8"/>
    <mergeCell ref="H8:I8"/>
    <mergeCell ref="J8:K8"/>
    <mergeCell ref="D23:E23"/>
    <mergeCell ref="H23:I23"/>
    <mergeCell ref="J23:K23"/>
    <mergeCell ref="D9:E9"/>
    <mergeCell ref="H9:I9"/>
    <mergeCell ref="J9:K9"/>
    <mergeCell ref="A44:K44"/>
    <mergeCell ref="A1:K1"/>
    <mergeCell ref="D6:E6"/>
    <mergeCell ref="H6:I6"/>
    <mergeCell ref="J6:K6"/>
    <mergeCell ref="D7:E7"/>
    <mergeCell ref="H7:I7"/>
    <mergeCell ref="J7:K7"/>
    <mergeCell ref="A4:K4"/>
    <mergeCell ref="J3:K3"/>
    <mergeCell ref="A3:I3"/>
    <mergeCell ref="J25:K25"/>
    <mergeCell ref="A37:I37"/>
    <mergeCell ref="J37:K37"/>
    <mergeCell ref="A36:K36"/>
    <mergeCell ref="B29:D29"/>
    <mergeCell ref="A28:K28"/>
    <mergeCell ref="H30:I30"/>
    <mergeCell ref="J30:K30"/>
    <mergeCell ref="E29:G29"/>
    <mergeCell ref="H32:I32"/>
    <mergeCell ref="J32:K32"/>
    <mergeCell ref="B32:D32"/>
    <mergeCell ref="E31:G31"/>
    <mergeCell ref="H31:I31"/>
    <mergeCell ref="J31:K31"/>
    <mergeCell ref="A26:I26"/>
    <mergeCell ref="J41:K41"/>
    <mergeCell ref="J42:K42"/>
    <mergeCell ref="A39:K39"/>
    <mergeCell ref="A40:D40"/>
    <mergeCell ref="J40:K40"/>
    <mergeCell ref="D24:E24"/>
    <mergeCell ref="H24:I24"/>
    <mergeCell ref="J24:K24"/>
    <mergeCell ref="A21:K21"/>
    <mergeCell ref="D22:E22"/>
    <mergeCell ref="H22:I22"/>
    <mergeCell ref="J22:K22"/>
    <mergeCell ref="J26:K26"/>
    <mergeCell ref="E30:G30"/>
    <mergeCell ref="B31:D31"/>
    <mergeCell ref="B30:D30"/>
    <mergeCell ref="H29:I29"/>
    <mergeCell ref="J29:K29"/>
    <mergeCell ref="E32:G32"/>
    <mergeCell ref="B33:D33"/>
    <mergeCell ref="B34:D34"/>
    <mergeCell ref="B35:D35"/>
    <mergeCell ref="E33:G33"/>
    <mergeCell ref="E34:G34"/>
    <mergeCell ref="E35:G35"/>
    <mergeCell ref="H33:I33"/>
    <mergeCell ref="H34:I34"/>
    <mergeCell ref="H35:I35"/>
    <mergeCell ref="J33:K33"/>
    <mergeCell ref="J34:K34"/>
    <mergeCell ref="J35:K35"/>
    <mergeCell ref="D17:E17"/>
    <mergeCell ref="H17:I17"/>
    <mergeCell ref="J17:K17"/>
    <mergeCell ref="D11:E11"/>
    <mergeCell ref="H11:I11"/>
    <mergeCell ref="J11:K11"/>
    <mergeCell ref="D12:E12"/>
    <mergeCell ref="H12:I12"/>
    <mergeCell ref="J12:K12"/>
  </mergeCells>
  <printOptions horizontalCentered="1" verticalCentered="1"/>
  <pageMargins left="0.19685039370078741" right="0.19685039370078741" top="0.39370078740157483" bottom="0.39370078740157483" header="0" footer="0"/>
  <pageSetup scale="6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131</vt:i4>
      </vt:variant>
    </vt:vector>
  </HeadingPairs>
  <TitlesOfParts>
    <vt:vector size="133" baseType="lpstr">
      <vt:lpstr>FACTOR MULTIPLICADOR</vt:lpstr>
      <vt:lpstr>PRESUPUESTO COLISEO MENOR</vt:lpstr>
      <vt:lpstr>'PRESUPUESTO COLISEO MENOR'!_Toc142041533</vt:lpstr>
      <vt:lpstr>'PRESUPUESTO COLISEO MENOR'!_Toc143694497</vt:lpstr>
      <vt:lpstr>'PRESUPUESTO COLISEO MENOR'!_Toc143694537</vt:lpstr>
      <vt:lpstr>'PRESUPUESTO COLISEO MENOR'!_Toc143694561</vt:lpstr>
      <vt:lpstr>'PRESUPUESTO COLISEO MENOR'!_Toc144106979</vt:lpstr>
      <vt:lpstr>'PRESUPUESTO COLISEO MENOR'!_Toc144106980</vt:lpstr>
      <vt:lpstr>'PRESUPUESTO COLISEO MENOR'!_Toc144106982</vt:lpstr>
      <vt:lpstr>'PRESUPUESTO COLISEO MENOR'!_Toc144106983</vt:lpstr>
      <vt:lpstr>'PRESUPUESTO COLISEO MENOR'!_Toc144106984</vt:lpstr>
      <vt:lpstr>'PRESUPUESTO COLISEO MENOR'!_Toc144106985</vt:lpstr>
      <vt:lpstr>'PRESUPUESTO COLISEO MENOR'!_Toc144106986</vt:lpstr>
      <vt:lpstr>'PRESUPUESTO COLISEO MENOR'!_Toc144106987</vt:lpstr>
      <vt:lpstr>'PRESUPUESTO COLISEO MENOR'!_Toc144106988</vt:lpstr>
      <vt:lpstr>'PRESUPUESTO COLISEO MENOR'!_Toc144106989</vt:lpstr>
      <vt:lpstr>'PRESUPUESTO COLISEO MENOR'!_Toc144106990</vt:lpstr>
      <vt:lpstr>'PRESUPUESTO COLISEO MENOR'!_Toc144106991</vt:lpstr>
      <vt:lpstr>'PRESUPUESTO COLISEO MENOR'!_Toc144106992</vt:lpstr>
      <vt:lpstr>'PRESUPUESTO COLISEO MENOR'!_Toc144106993</vt:lpstr>
      <vt:lpstr>'PRESUPUESTO COLISEO MENOR'!_Toc144106994</vt:lpstr>
      <vt:lpstr>'PRESUPUESTO COLISEO MENOR'!_Toc144106995</vt:lpstr>
      <vt:lpstr>'PRESUPUESTO COLISEO MENOR'!_Toc144106996</vt:lpstr>
      <vt:lpstr>'PRESUPUESTO COLISEO MENOR'!_Toc144106997</vt:lpstr>
      <vt:lpstr>'PRESUPUESTO COLISEO MENOR'!_Toc144106998</vt:lpstr>
      <vt:lpstr>'PRESUPUESTO COLISEO MENOR'!_Toc144106999</vt:lpstr>
      <vt:lpstr>'PRESUPUESTO COLISEO MENOR'!_Toc144107000</vt:lpstr>
      <vt:lpstr>'PRESUPUESTO COLISEO MENOR'!_Toc144107001</vt:lpstr>
      <vt:lpstr>'PRESUPUESTO COLISEO MENOR'!_Toc144107002</vt:lpstr>
      <vt:lpstr>'PRESUPUESTO COLISEO MENOR'!_Toc144107003</vt:lpstr>
      <vt:lpstr>'PRESUPUESTO COLISEO MENOR'!_Toc144107004</vt:lpstr>
      <vt:lpstr>'PRESUPUESTO COLISEO MENOR'!_Toc144107005</vt:lpstr>
      <vt:lpstr>'PRESUPUESTO COLISEO MENOR'!_Toc144107006</vt:lpstr>
      <vt:lpstr>'PRESUPUESTO COLISEO MENOR'!_Toc144107007</vt:lpstr>
      <vt:lpstr>'PRESUPUESTO COLISEO MENOR'!_Toc144107008</vt:lpstr>
      <vt:lpstr>'PRESUPUESTO COLISEO MENOR'!_Toc144107009</vt:lpstr>
      <vt:lpstr>'PRESUPUESTO COLISEO MENOR'!_Toc144107010</vt:lpstr>
      <vt:lpstr>'PRESUPUESTO COLISEO MENOR'!_Toc144107011</vt:lpstr>
      <vt:lpstr>'PRESUPUESTO COLISEO MENOR'!_Toc144107012</vt:lpstr>
      <vt:lpstr>'PRESUPUESTO COLISEO MENOR'!_Toc144107013</vt:lpstr>
      <vt:lpstr>'PRESUPUESTO COLISEO MENOR'!_Toc144107014</vt:lpstr>
      <vt:lpstr>'PRESUPUESTO COLISEO MENOR'!_Toc144107015</vt:lpstr>
      <vt:lpstr>'PRESUPUESTO COLISEO MENOR'!_Toc144107016</vt:lpstr>
      <vt:lpstr>'PRESUPUESTO COLISEO MENOR'!_Toc144107017</vt:lpstr>
      <vt:lpstr>'PRESUPUESTO COLISEO MENOR'!_Toc144107018</vt:lpstr>
      <vt:lpstr>'PRESUPUESTO COLISEO MENOR'!_Toc144107019</vt:lpstr>
      <vt:lpstr>'PRESUPUESTO COLISEO MENOR'!_Toc144107020</vt:lpstr>
      <vt:lpstr>'PRESUPUESTO COLISEO MENOR'!_Toc144107021</vt:lpstr>
      <vt:lpstr>'PRESUPUESTO COLISEO MENOR'!_Toc144107022</vt:lpstr>
      <vt:lpstr>'PRESUPUESTO COLISEO MENOR'!_Toc144107023</vt:lpstr>
      <vt:lpstr>'PRESUPUESTO COLISEO MENOR'!_Toc144107024</vt:lpstr>
      <vt:lpstr>'PRESUPUESTO COLISEO MENOR'!_Toc144107025</vt:lpstr>
      <vt:lpstr>'PRESUPUESTO COLISEO MENOR'!_Toc144107026</vt:lpstr>
      <vt:lpstr>'PRESUPUESTO COLISEO MENOR'!_Toc144107027</vt:lpstr>
      <vt:lpstr>'PRESUPUESTO COLISEO MENOR'!_Toc144107028</vt:lpstr>
      <vt:lpstr>'PRESUPUESTO COLISEO MENOR'!_Toc144107029</vt:lpstr>
      <vt:lpstr>'PRESUPUESTO COLISEO MENOR'!_Toc144107030</vt:lpstr>
      <vt:lpstr>'PRESUPUESTO COLISEO MENOR'!_Toc144107031</vt:lpstr>
      <vt:lpstr>'PRESUPUESTO COLISEO MENOR'!_Toc144107032</vt:lpstr>
      <vt:lpstr>'PRESUPUESTO COLISEO MENOR'!_Toc144107033</vt:lpstr>
      <vt:lpstr>'PRESUPUESTO COLISEO MENOR'!_Toc144107034</vt:lpstr>
      <vt:lpstr>'PRESUPUESTO COLISEO MENOR'!_Toc144107035</vt:lpstr>
      <vt:lpstr>'PRESUPUESTO COLISEO MENOR'!_Toc144107036</vt:lpstr>
      <vt:lpstr>'PRESUPUESTO COLISEO MENOR'!_Toc144107037</vt:lpstr>
      <vt:lpstr>'PRESUPUESTO COLISEO MENOR'!_Toc144107038</vt:lpstr>
      <vt:lpstr>'PRESUPUESTO COLISEO MENOR'!_Toc144107039</vt:lpstr>
      <vt:lpstr>'PRESUPUESTO COLISEO MENOR'!_Toc144107040</vt:lpstr>
      <vt:lpstr>'PRESUPUESTO COLISEO MENOR'!_Toc144107041</vt:lpstr>
      <vt:lpstr>'PRESUPUESTO COLISEO MENOR'!_Toc144107042</vt:lpstr>
      <vt:lpstr>'PRESUPUESTO COLISEO MENOR'!_Toc144107043</vt:lpstr>
      <vt:lpstr>'PRESUPUESTO COLISEO MENOR'!_Toc144107044</vt:lpstr>
      <vt:lpstr>'PRESUPUESTO COLISEO MENOR'!_Toc144107045</vt:lpstr>
      <vt:lpstr>'PRESUPUESTO COLISEO MENOR'!_Toc144107046</vt:lpstr>
      <vt:lpstr>'PRESUPUESTO COLISEO MENOR'!_Toc144107047</vt:lpstr>
      <vt:lpstr>'PRESUPUESTO COLISEO MENOR'!_Toc144107048</vt:lpstr>
      <vt:lpstr>'PRESUPUESTO COLISEO MENOR'!_Toc144107049</vt:lpstr>
      <vt:lpstr>'PRESUPUESTO COLISEO MENOR'!_Toc144107050</vt:lpstr>
      <vt:lpstr>'PRESUPUESTO COLISEO MENOR'!_Toc144107051</vt:lpstr>
      <vt:lpstr>'PRESUPUESTO COLISEO MENOR'!_Toc144107052</vt:lpstr>
      <vt:lpstr>'PRESUPUESTO COLISEO MENOR'!_Toc144107053</vt:lpstr>
      <vt:lpstr>'PRESUPUESTO COLISEO MENOR'!_Toc144107054</vt:lpstr>
      <vt:lpstr>'PRESUPUESTO COLISEO MENOR'!_Toc144107055</vt:lpstr>
      <vt:lpstr>'PRESUPUESTO COLISEO MENOR'!_Toc144107056</vt:lpstr>
      <vt:lpstr>'PRESUPUESTO COLISEO MENOR'!_Toc144107057</vt:lpstr>
      <vt:lpstr>'PRESUPUESTO COLISEO MENOR'!_Toc144107058</vt:lpstr>
      <vt:lpstr>'PRESUPUESTO COLISEO MENOR'!_Toc144107060</vt:lpstr>
      <vt:lpstr>'PRESUPUESTO COLISEO MENOR'!_Toc144107061</vt:lpstr>
      <vt:lpstr>'PRESUPUESTO COLISEO MENOR'!_Toc144107062</vt:lpstr>
      <vt:lpstr>'PRESUPUESTO COLISEO MENOR'!_Toc144107063</vt:lpstr>
      <vt:lpstr>'PRESUPUESTO COLISEO MENOR'!_Toc144107064</vt:lpstr>
      <vt:lpstr>'PRESUPUESTO COLISEO MENOR'!_Toc144107065</vt:lpstr>
      <vt:lpstr>'PRESUPUESTO COLISEO MENOR'!_Toc144107066</vt:lpstr>
      <vt:lpstr>'PRESUPUESTO COLISEO MENOR'!_Toc144107067</vt:lpstr>
      <vt:lpstr>'PRESUPUESTO COLISEO MENOR'!_Toc144107068</vt:lpstr>
      <vt:lpstr>'PRESUPUESTO COLISEO MENOR'!_Toc144107069</vt:lpstr>
      <vt:lpstr>'PRESUPUESTO COLISEO MENOR'!_Toc144107070</vt:lpstr>
      <vt:lpstr>'PRESUPUESTO COLISEO MENOR'!_Toc144107071</vt:lpstr>
      <vt:lpstr>'PRESUPUESTO COLISEO MENOR'!_Toc144107072</vt:lpstr>
      <vt:lpstr>'PRESUPUESTO COLISEO MENOR'!_Toc144107073</vt:lpstr>
      <vt:lpstr>'PRESUPUESTO COLISEO MENOR'!_Toc144107074</vt:lpstr>
      <vt:lpstr>'PRESUPUESTO COLISEO MENOR'!_Toc144107075</vt:lpstr>
      <vt:lpstr>'PRESUPUESTO COLISEO MENOR'!_Toc144107076</vt:lpstr>
      <vt:lpstr>'PRESUPUESTO COLISEO MENOR'!_Toc144107077</vt:lpstr>
      <vt:lpstr>'PRESUPUESTO COLISEO MENOR'!_Toc144107078</vt:lpstr>
      <vt:lpstr>'PRESUPUESTO COLISEO MENOR'!_Toc144107079</vt:lpstr>
      <vt:lpstr>'PRESUPUESTO COLISEO MENOR'!_Toc144107080</vt:lpstr>
      <vt:lpstr>'PRESUPUESTO COLISEO MENOR'!_Toc144107081</vt:lpstr>
      <vt:lpstr>'PRESUPUESTO COLISEO MENOR'!_Toc144107082</vt:lpstr>
      <vt:lpstr>'PRESUPUESTO COLISEO MENOR'!_Toc144107083</vt:lpstr>
      <vt:lpstr>'PRESUPUESTO COLISEO MENOR'!_Toc144107084</vt:lpstr>
      <vt:lpstr>'PRESUPUESTO COLISEO MENOR'!_Toc144107085</vt:lpstr>
      <vt:lpstr>'PRESUPUESTO COLISEO MENOR'!_Toc144107086</vt:lpstr>
      <vt:lpstr>'PRESUPUESTO COLISEO MENOR'!_Toc144107087</vt:lpstr>
      <vt:lpstr>'PRESUPUESTO COLISEO MENOR'!_Toc144107088</vt:lpstr>
      <vt:lpstr>'PRESUPUESTO COLISEO MENOR'!_Toc144107089</vt:lpstr>
      <vt:lpstr>'PRESUPUESTO COLISEO MENOR'!_Toc144107090</vt:lpstr>
      <vt:lpstr>'PRESUPUESTO COLISEO MENOR'!_Toc144107091</vt:lpstr>
      <vt:lpstr>'PRESUPUESTO COLISEO MENOR'!_Toc144107092</vt:lpstr>
      <vt:lpstr>'PRESUPUESTO COLISEO MENOR'!_Toc144107093</vt:lpstr>
      <vt:lpstr>'PRESUPUESTO COLISEO MENOR'!_Toc144107094</vt:lpstr>
      <vt:lpstr>'PRESUPUESTO COLISEO MENOR'!_Toc144107095</vt:lpstr>
      <vt:lpstr>'PRESUPUESTO COLISEO MENOR'!_Toc144107096</vt:lpstr>
      <vt:lpstr>'PRESUPUESTO COLISEO MENOR'!_Toc144107097</vt:lpstr>
      <vt:lpstr>'PRESUPUESTO COLISEO MENOR'!_Toc144107098</vt:lpstr>
      <vt:lpstr>'PRESUPUESTO COLISEO MENOR'!_Toc144107099</vt:lpstr>
      <vt:lpstr>'PRESUPUESTO COLISEO MENOR'!_Toc144107100</vt:lpstr>
      <vt:lpstr>'PRESUPUESTO COLISEO MENOR'!_Toc144107101</vt:lpstr>
      <vt:lpstr>'PRESUPUESTO COLISEO MENOR'!_Toc144107102</vt:lpstr>
      <vt:lpstr>'PRESUPUESTO COLISEO MENOR'!_Toc144107103</vt:lpstr>
      <vt:lpstr>'PRESUPUESTO COLISEO MENOR'!_Toc144107104</vt:lpstr>
      <vt:lpstr>'PRESUPUESTO COLISEO MENOR'!_Toc144107105</vt:lpstr>
      <vt:lpstr>'PRESUPUESTO COLISEO MENOR'!_Toc144107106</vt:lpstr>
      <vt:lpstr>'PRESUPUESTO COLISEO MENOR'!Área_de_impresión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Aristizabal Parra</dc:creator>
  <cp:lastModifiedBy>Andres Felipe Rendon Llanos</cp:lastModifiedBy>
  <cp:lastPrinted>2020-04-03T15:11:20Z</cp:lastPrinted>
  <dcterms:created xsi:type="dcterms:W3CDTF">1996-11-27T10:00:04Z</dcterms:created>
  <dcterms:modified xsi:type="dcterms:W3CDTF">2022-05-16T23:04:35Z</dcterms:modified>
</cp:coreProperties>
</file>