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1.xml" ContentType="application/vnd.openxmlformats-officedocument.spreadsheetml.comment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225"/>
  <workbookPr checkCompatibility="1" defaultThemeVersion="124226"/>
  <mc:AlternateContent xmlns:mc="http://schemas.openxmlformats.org/markup-compatibility/2006">
    <mc:Choice Requires="x15">
      <x15ac:absPath xmlns:x15ac="http://schemas.microsoft.com/office/spreadsheetml/2010/11/ac" url="C:\Users\USUARIO\Documents\GOBERNACION 2022\INFORMES\JHON E LINARES\INFORMES\MAYO\"/>
    </mc:Choice>
  </mc:AlternateContent>
  <xr:revisionPtr revIDLastSave="0" documentId="13_ncr:1_{CE973EC5-41CF-48A5-B872-1A14C5DE9992}" xr6:coauthVersionLast="47" xr6:coauthVersionMax="47" xr10:uidLastSave="{00000000-0000-0000-0000-000000000000}"/>
  <bookViews>
    <workbookView xWindow="-120" yWindow="-120" windowWidth="20730" windowHeight="11310" firstSheet="6" activeTab="7" xr2:uid="{00000000-000D-0000-FFFF-FFFF00000000}"/>
  </bookViews>
  <sheets>
    <sheet name="CRONOGRAMA PRUEBAS " sheetId="17" r:id="rId1"/>
    <sheet name=" ANTROPOMETRICAS INICIACIÓN" sheetId="12" r:id="rId2"/>
    <sheet name=" ANTROPOMETRICAS FUNDAMENTACIÓN" sheetId="26" r:id="rId3"/>
    <sheet name=" ANTROPOMETRICAS PERFECCIONAMIE" sheetId="27" r:id="rId4"/>
    <sheet name="TEST NIÑOS(AS) HASTA &lt;9 AÑOS " sheetId="24" r:id="rId5"/>
    <sheet name="TEST NIÑOS(AS) 9 a 10 AÑOS (2)" sheetId="21" r:id="rId6"/>
    <sheet name="TEST NIÑOS(AS) 11 a 13 AÑOS (2" sheetId="25" r:id="rId7"/>
    <sheet name="TEST NIÑOS(AS) 14 a 17 AÑOS" sheetId="23" r:id="rId8"/>
  </sheets>
  <definedNames>
    <definedName name="_xlnm.Print_Area" localSheetId="2">' ANTROPOMETRICAS FUNDAMENTACIÓN'!$A$1:$T$40</definedName>
    <definedName name="_xlnm.Print_Area" localSheetId="1">' ANTROPOMETRICAS INICIACIÓN'!$A$1:$T$40</definedName>
    <definedName name="_xlnm.Print_Area" localSheetId="3">' ANTROPOMETRICAS PERFECCIONAMIE'!$A$1:$T$39</definedName>
    <definedName name="_xlnm.Print_Area" localSheetId="6">'TEST NIÑOS(AS) 11 a 13 AÑOS (2'!$A$32:$S$32</definedName>
    <definedName name="_xlnm.Print_Area" localSheetId="7">'TEST NIÑOS(AS) 14 a 17 AÑOS'!$A$1:$S$36</definedName>
    <definedName name="_xlnm.Print_Area" localSheetId="5">'TEST NIÑOS(AS) 9 a 10 AÑOS (2)'!$A$1:$S$39</definedName>
    <definedName name="_xlnm.Print_Area" localSheetId="4">'TEST NIÑOS(AS) HASTA &lt;9 AÑOS '!$A$1:$S$39</definedName>
    <definedName name="_xlnm.Print_Titles" localSheetId="2">' ANTROPOMETRICAS FUNDAMENTACIÓN'!$1:$13</definedName>
    <definedName name="_xlnm.Print_Titles" localSheetId="1">' ANTROPOMETRICAS INICIACIÓN'!$1:$13</definedName>
    <definedName name="_xlnm.Print_Titles" localSheetId="3">' ANTROPOMETRICAS PERFECCIONAMIE'!$1:$13</definedName>
    <definedName name="_xlnm.Print_Titles" localSheetId="6">'TEST NIÑOS(AS) 11 a 13 AÑOS (2'!$1:$9</definedName>
    <definedName name="_xlnm.Print_Titles" localSheetId="7">'TEST NIÑOS(AS) 14 a 17 AÑOS'!$1:$9</definedName>
    <definedName name="_xlnm.Print_Titles" localSheetId="5">'TEST NIÑOS(AS) 9 a 10 AÑOS (2)'!$1:$11</definedName>
    <definedName name="_xlnm.Print_Titles" localSheetId="4">'TEST NIÑOS(AS) HASTA &lt;9 AÑOS '!$1:$11</definedName>
    <definedName name="Z_403ABB64_77C3_4918_85DD_62B30B06A1BB_.wvu.PrintTitles" localSheetId="2" hidden="1">' ANTROPOMETRICAS FUNDAMENTACIÓN'!$7:$13</definedName>
    <definedName name="Z_403ABB64_77C3_4918_85DD_62B30B06A1BB_.wvu.PrintTitles" localSheetId="1" hidden="1">' ANTROPOMETRICAS INICIACIÓN'!$7:$13</definedName>
    <definedName name="Z_403ABB64_77C3_4918_85DD_62B30B06A1BB_.wvu.PrintTitles" localSheetId="3" hidden="1">' ANTROPOMETRICAS PERFECCIONAMIE'!$7:$13</definedName>
    <definedName name="Z_403ABB64_77C3_4918_85DD_62B30B06A1BB_.wvu.PrintTitles" localSheetId="6" hidden="1">'TEST NIÑOS(AS) 11 a 13 AÑOS (2'!$7:$9</definedName>
    <definedName name="Z_403ABB64_77C3_4918_85DD_62B30B06A1BB_.wvu.PrintTitles" localSheetId="7" hidden="1">'TEST NIÑOS(AS) 14 a 17 AÑOS'!$7:$9</definedName>
    <definedName name="Z_403ABB64_77C3_4918_85DD_62B30B06A1BB_.wvu.PrintTitles" localSheetId="5" hidden="1">'TEST NIÑOS(AS) 9 a 10 AÑOS (2)'!$8:$11</definedName>
    <definedName name="Z_403ABB64_77C3_4918_85DD_62B30B06A1BB_.wvu.PrintTitles" localSheetId="4" hidden="1">'TEST NIÑOS(AS) HASTA &lt;9 AÑOS '!$8:$11</definedName>
  </definedNames>
  <calcPr calcId="181029"/>
  <customWorkbookViews>
    <customWorkbookView name="YESID GUZMAN - Vista personalizada" guid="{403ABB64-77C3-4918-85DD-62B30B06A1BB}" mergeInterval="0" personalView="1" maximized="1" windowWidth="1362" windowHeight="522" activeSheetId="1"/>
  </customWorkbookViews>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F12" i="25" l="1"/>
  <c r="F13" i="25"/>
  <c r="F14" i="25"/>
  <c r="F15" i="25"/>
  <c r="F16" i="25"/>
  <c r="F17" i="25"/>
  <c r="F18" i="25"/>
  <c r="F19" i="25"/>
  <c r="F20" i="25"/>
  <c r="P19" i="21"/>
  <c r="I14" i="21"/>
  <c r="I15" i="21"/>
  <c r="I16" i="21"/>
  <c r="I17" i="21"/>
  <c r="I18" i="21"/>
  <c r="I19" i="21"/>
  <c r="I20" i="21"/>
  <c r="I21" i="21"/>
  <c r="I22" i="21"/>
  <c r="I23" i="21"/>
  <c r="I13" i="21"/>
  <c r="H14" i="27"/>
  <c r="L14" i="27"/>
  <c r="P14" i="27"/>
  <c r="T14" i="27"/>
  <c r="T14" i="26" l="1"/>
  <c r="P14" i="26"/>
  <c r="L14" i="26"/>
  <c r="H14" i="26"/>
  <c r="T14" i="12" l="1"/>
  <c r="P14" i="12"/>
  <c r="L14" i="12"/>
  <c r="H14" i="12"/>
  <c r="P37" i="24"/>
  <c r="P36" i="24"/>
  <c r="P35" i="24"/>
  <c r="P34" i="24"/>
  <c r="P33" i="24"/>
  <c r="P32" i="24"/>
  <c r="P31" i="24"/>
  <c r="P30" i="24"/>
  <c r="P29" i="24"/>
  <c r="P28" i="24"/>
  <c r="P27" i="24"/>
  <c r="P26" i="24"/>
  <c r="P25" i="24"/>
  <c r="P24" i="24"/>
  <c r="P23" i="24"/>
  <c r="P22" i="24"/>
  <c r="P21" i="24"/>
  <c r="P20" i="24"/>
  <c r="P19" i="24"/>
  <c r="P18" i="24"/>
  <c r="P17" i="24"/>
  <c r="P16" i="24"/>
  <c r="P15" i="24"/>
  <c r="P14" i="24"/>
  <c r="P13" i="24"/>
  <c r="S34" i="23"/>
  <c r="S33" i="23"/>
  <c r="S32" i="23"/>
  <c r="S31" i="23"/>
  <c r="S30" i="23"/>
  <c r="S29" i="23"/>
  <c r="S28" i="23"/>
  <c r="S27" i="23"/>
  <c r="S26" i="23"/>
  <c r="S25" i="23"/>
  <c r="S24" i="23"/>
  <c r="S23" i="23"/>
  <c r="S22" i="23"/>
  <c r="S21" i="23"/>
  <c r="S20" i="23"/>
  <c r="S19" i="23"/>
  <c r="S18" i="23"/>
  <c r="S17" i="23"/>
  <c r="S16" i="23"/>
  <c r="S15" i="23"/>
  <c r="S14" i="23"/>
  <c r="S13" i="23"/>
  <c r="S12" i="23"/>
  <c r="I34" i="23"/>
  <c r="I33" i="23"/>
  <c r="I32" i="23"/>
  <c r="I31" i="23"/>
  <c r="I30" i="23"/>
  <c r="I29" i="23"/>
  <c r="I28" i="23"/>
  <c r="I27" i="23"/>
  <c r="I26" i="23"/>
  <c r="I25" i="23"/>
  <c r="I24" i="23"/>
  <c r="I23" i="23"/>
  <c r="I22" i="23"/>
  <c r="I21" i="23"/>
  <c r="I20" i="23"/>
  <c r="I19" i="23"/>
  <c r="I18" i="23"/>
  <c r="I17" i="23"/>
  <c r="I16" i="23"/>
  <c r="I15" i="23"/>
  <c r="I14" i="23"/>
  <c r="I13" i="23"/>
  <c r="I12" i="23"/>
  <c r="I30" i="25"/>
  <c r="I29" i="25"/>
  <c r="I28" i="25"/>
  <c r="I27" i="25"/>
  <c r="I26" i="25"/>
  <c r="I25" i="25"/>
  <c r="I24" i="25"/>
  <c r="I23" i="25"/>
  <c r="I22" i="25"/>
  <c r="I21" i="25"/>
  <c r="I20" i="25"/>
  <c r="I19" i="25"/>
  <c r="I18" i="25"/>
  <c r="I17" i="25"/>
  <c r="I16" i="25"/>
  <c r="I15" i="25"/>
  <c r="I14" i="25"/>
  <c r="I13" i="25"/>
  <c r="S30" i="25"/>
  <c r="S29" i="25"/>
  <c r="S28" i="25"/>
  <c r="S27" i="25"/>
  <c r="S26" i="25"/>
  <c r="S25" i="25"/>
  <c r="S24" i="25"/>
  <c r="S23" i="25"/>
  <c r="S22" i="25"/>
  <c r="S21" i="25"/>
  <c r="S20" i="25"/>
  <c r="S19" i="25"/>
  <c r="S18" i="25"/>
  <c r="S17" i="25"/>
  <c r="S16" i="25"/>
  <c r="S15" i="25"/>
  <c r="S14" i="25"/>
  <c r="S13" i="25"/>
  <c r="S12" i="25"/>
  <c r="P34" i="23" l="1"/>
  <c r="Q34" i="23" s="1"/>
  <c r="P33" i="23"/>
  <c r="Q33" i="23" s="1"/>
  <c r="P32" i="23"/>
  <c r="Q32" i="23" s="1"/>
  <c r="P31" i="23"/>
  <c r="Q31" i="23" s="1"/>
  <c r="P30" i="23"/>
  <c r="Q30" i="23" s="1"/>
  <c r="P29" i="23"/>
  <c r="Q29" i="23" s="1"/>
  <c r="P28" i="23"/>
  <c r="Q28" i="23" s="1"/>
  <c r="P27" i="23"/>
  <c r="Q27" i="23" s="1"/>
  <c r="P26" i="23"/>
  <c r="Q26" i="23" s="1"/>
  <c r="P25" i="23"/>
  <c r="Q25" i="23" s="1"/>
  <c r="P24" i="23"/>
  <c r="Q24" i="23" s="1"/>
  <c r="P23" i="23"/>
  <c r="Q23" i="23" s="1"/>
  <c r="P22" i="23"/>
  <c r="Q22" i="23" s="1"/>
  <c r="P21" i="23"/>
  <c r="Q21" i="23" s="1"/>
  <c r="P20" i="23"/>
  <c r="Q20" i="23" s="1"/>
  <c r="P19" i="23"/>
  <c r="Q19" i="23" s="1"/>
  <c r="P18" i="23"/>
  <c r="Q18" i="23" s="1"/>
  <c r="P17" i="23"/>
  <c r="Q17" i="23" s="1"/>
  <c r="P16" i="23"/>
  <c r="Q16" i="23" s="1"/>
  <c r="P15" i="23"/>
  <c r="Q15" i="23" s="1"/>
  <c r="P14" i="23"/>
  <c r="Q14" i="23" s="1"/>
  <c r="P13" i="23"/>
  <c r="Q13" i="23" s="1"/>
  <c r="F30" i="25"/>
  <c r="G30" i="25" s="1"/>
  <c r="F29" i="25"/>
  <c r="G29" i="25" s="1"/>
  <c r="F28" i="25"/>
  <c r="G28" i="25" s="1"/>
  <c r="F27" i="25"/>
  <c r="G27" i="25" s="1"/>
  <c r="F26" i="25"/>
  <c r="G26" i="25" s="1"/>
  <c r="F25" i="25"/>
  <c r="G25" i="25" s="1"/>
  <c r="F24" i="25"/>
  <c r="G24" i="25" s="1"/>
  <c r="F23" i="25"/>
  <c r="G23" i="25" s="1"/>
  <c r="F22" i="25"/>
  <c r="G22" i="25" s="1"/>
  <c r="F21" i="25"/>
  <c r="G21" i="25" s="1"/>
  <c r="G20" i="25"/>
  <c r="G19" i="25"/>
  <c r="G18" i="25"/>
  <c r="G17" i="25"/>
  <c r="G16" i="25"/>
  <c r="G15" i="25"/>
  <c r="G14" i="25"/>
  <c r="G13" i="25"/>
  <c r="G12" i="25"/>
  <c r="P37" i="21"/>
  <c r="Q37" i="21" s="1"/>
  <c r="P36" i="21"/>
  <c r="Q36" i="21" s="1"/>
  <c r="P35" i="21"/>
  <c r="Q35" i="21" s="1"/>
  <c r="P34" i="21"/>
  <c r="Q34" i="21" s="1"/>
  <c r="P33" i="21"/>
  <c r="Q33" i="21" s="1"/>
  <c r="P32" i="21"/>
  <c r="Q32" i="21" s="1"/>
  <c r="P31" i="21"/>
  <c r="Q31" i="21" s="1"/>
  <c r="P30" i="21"/>
  <c r="Q30" i="21" s="1"/>
  <c r="P29" i="21"/>
  <c r="Q29" i="21" s="1"/>
  <c r="P28" i="21"/>
  <c r="Q28" i="21" s="1"/>
  <c r="P27" i="21"/>
  <c r="Q27" i="21" s="1"/>
  <c r="P26" i="21"/>
  <c r="Q26" i="21" s="1"/>
  <c r="P25" i="21"/>
  <c r="Q25" i="21" s="1"/>
  <c r="P24" i="21"/>
  <c r="Q24" i="21" s="1"/>
  <c r="P23" i="21"/>
  <c r="Q23" i="21" s="1"/>
  <c r="P22" i="21"/>
  <c r="Q22" i="21" s="1"/>
  <c r="P21" i="21"/>
  <c r="Q21" i="21" s="1"/>
  <c r="P20" i="21"/>
  <c r="Q20" i="21" s="1"/>
  <c r="Q19" i="21"/>
  <c r="P18" i="21"/>
  <c r="Q18" i="21" s="1"/>
  <c r="P17" i="21"/>
  <c r="Q17" i="21" s="1"/>
  <c r="P16" i="21"/>
  <c r="Q16" i="21" s="1"/>
  <c r="P15" i="21"/>
  <c r="Q15" i="21" s="1"/>
  <c r="P14" i="21"/>
  <c r="Q14" i="21" s="1"/>
  <c r="F37" i="21"/>
  <c r="G37" i="21" s="1"/>
  <c r="F36" i="21"/>
  <c r="G36" i="21" s="1"/>
  <c r="F35" i="21"/>
  <c r="G35" i="21" s="1"/>
  <c r="F34" i="21"/>
  <c r="G34" i="21" s="1"/>
  <c r="F33" i="21"/>
  <c r="G33" i="21" s="1"/>
  <c r="F32" i="21"/>
  <c r="G32" i="21" s="1"/>
  <c r="F31" i="21"/>
  <c r="G31" i="21" s="1"/>
  <c r="F30" i="21"/>
  <c r="G30" i="21" s="1"/>
  <c r="F29" i="21"/>
  <c r="G29" i="21" s="1"/>
  <c r="F28" i="21"/>
  <c r="G28" i="21" s="1"/>
  <c r="F27" i="21"/>
  <c r="G27" i="21" s="1"/>
  <c r="F26" i="21"/>
  <c r="G26" i="21" s="1"/>
  <c r="F25" i="21"/>
  <c r="G25" i="21" s="1"/>
  <c r="F24" i="21"/>
  <c r="G24" i="21" s="1"/>
  <c r="F23" i="21"/>
  <c r="G23" i="21" s="1"/>
  <c r="F22" i="21"/>
  <c r="G22" i="21" s="1"/>
  <c r="F21" i="21"/>
  <c r="G21" i="21" s="1"/>
  <c r="F20" i="21"/>
  <c r="G20" i="21" s="1"/>
  <c r="F19" i="21"/>
  <c r="G19" i="21" s="1"/>
  <c r="F18" i="21"/>
  <c r="G18" i="21" s="1"/>
  <c r="F17" i="21"/>
  <c r="G17" i="21" s="1"/>
  <c r="F16" i="21"/>
  <c r="G16" i="21" s="1"/>
  <c r="F15" i="21"/>
  <c r="G15" i="21" s="1"/>
  <c r="F14" i="21"/>
  <c r="G14" i="21" s="1"/>
  <c r="Q37" i="24"/>
  <c r="Q36" i="24"/>
  <c r="Q35" i="24"/>
  <c r="Q34" i="24"/>
  <c r="Q33" i="24"/>
  <c r="Q32" i="24"/>
  <c r="Q31" i="24"/>
  <c r="Q30" i="24"/>
  <c r="Q29" i="24"/>
  <c r="Q28" i="24"/>
  <c r="Q27" i="24"/>
  <c r="Q26" i="24"/>
  <c r="Q25" i="24"/>
  <c r="Q24" i="24"/>
  <c r="Q23" i="24"/>
  <c r="Q22" i="24"/>
  <c r="Q21" i="24"/>
  <c r="Q20" i="24"/>
  <c r="Q19" i="24"/>
  <c r="Q18" i="24"/>
  <c r="Q17" i="24"/>
  <c r="Q16" i="24"/>
  <c r="Q15" i="24"/>
  <c r="Q14" i="24"/>
  <c r="F37" i="24"/>
  <c r="G37" i="24" s="1"/>
  <c r="F36" i="24"/>
  <c r="G36" i="24" s="1"/>
  <c r="F35" i="24"/>
  <c r="G35" i="24" s="1"/>
  <c r="F34" i="24"/>
  <c r="G34" i="24" s="1"/>
  <c r="F33" i="24"/>
  <c r="G33" i="24" s="1"/>
  <c r="F32" i="24"/>
  <c r="G32" i="24" s="1"/>
  <c r="F31" i="24"/>
  <c r="G31" i="24" s="1"/>
  <c r="F30" i="24"/>
  <c r="G30" i="24" s="1"/>
  <c r="F29" i="24"/>
  <c r="G29" i="24" s="1"/>
  <c r="F28" i="24"/>
  <c r="G28" i="24" s="1"/>
  <c r="F27" i="24"/>
  <c r="G27" i="24" s="1"/>
  <c r="F26" i="24"/>
  <c r="G26" i="24" s="1"/>
  <c r="F25" i="24"/>
  <c r="G25" i="24" s="1"/>
  <c r="F24" i="24"/>
  <c r="G24" i="24" s="1"/>
  <c r="F23" i="24"/>
  <c r="G23" i="24" s="1"/>
  <c r="F22" i="24"/>
  <c r="G22" i="24" s="1"/>
  <c r="F21" i="24"/>
  <c r="G21" i="24" s="1"/>
  <c r="F20" i="24"/>
  <c r="G20" i="24" s="1"/>
  <c r="F19" i="24"/>
  <c r="G19" i="24" s="1"/>
  <c r="F18" i="24"/>
  <c r="G18" i="24" s="1"/>
  <c r="F17" i="24"/>
  <c r="G17" i="24" s="1"/>
  <c r="F16" i="24"/>
  <c r="G16" i="24" s="1"/>
  <c r="F15" i="24"/>
  <c r="G15" i="24" s="1"/>
  <c r="F14" i="24"/>
  <c r="G14" i="24" s="1"/>
  <c r="F13" i="24"/>
  <c r="G13" i="24" s="1"/>
  <c r="Q13" i="24"/>
  <c r="P13" i="21" l="1"/>
  <c r="Q13" i="21" s="1"/>
  <c r="F13" i="21"/>
  <c r="G13" i="21" s="1"/>
  <c r="P30" i="25"/>
  <c r="Q30" i="25" s="1"/>
  <c r="P29" i="25"/>
  <c r="Q29" i="25" s="1"/>
  <c r="P28" i="25"/>
  <c r="Q28" i="25" s="1"/>
  <c r="P27" i="25"/>
  <c r="Q27" i="25" s="1"/>
  <c r="P26" i="25"/>
  <c r="Q26" i="25" s="1"/>
  <c r="P25" i="25"/>
  <c r="Q25" i="25" s="1"/>
  <c r="P24" i="25"/>
  <c r="Q24" i="25" s="1"/>
  <c r="P23" i="25"/>
  <c r="Q23" i="25" s="1"/>
  <c r="P22" i="25"/>
  <c r="Q22" i="25" s="1"/>
  <c r="P21" i="25"/>
  <c r="Q21" i="25" s="1"/>
  <c r="P20" i="25"/>
  <c r="Q20" i="25" s="1"/>
  <c r="P19" i="25"/>
  <c r="Q19" i="25" s="1"/>
  <c r="P18" i="25"/>
  <c r="Q18" i="25" s="1"/>
  <c r="P17" i="25"/>
  <c r="Q17" i="25" s="1"/>
  <c r="P16" i="25"/>
  <c r="Q16" i="25" s="1"/>
  <c r="P15" i="25"/>
  <c r="Q15" i="25" s="1"/>
  <c r="P14" i="25"/>
  <c r="Q14" i="25" s="1"/>
  <c r="P13" i="25"/>
  <c r="Q13" i="25" s="1"/>
  <c r="P12" i="25"/>
  <c r="Q12" i="25" s="1"/>
  <c r="L12" i="23" l="1"/>
  <c r="F13" i="23"/>
  <c r="G13" i="23" s="1"/>
  <c r="F14" i="23"/>
  <c r="G14" i="23"/>
  <c r="F15" i="23"/>
  <c r="G15" i="23" s="1"/>
  <c r="F16" i="23"/>
  <c r="G16" i="23"/>
  <c r="F17" i="23"/>
  <c r="G17" i="23" s="1"/>
  <c r="F18" i="23"/>
  <c r="G18" i="23" s="1"/>
  <c r="F19" i="23"/>
  <c r="G19" i="23" s="1"/>
  <c r="F20" i="23"/>
  <c r="G20" i="23"/>
  <c r="F21" i="23"/>
  <c r="G21" i="23" s="1"/>
  <c r="F22" i="23"/>
  <c r="G22" i="23" s="1"/>
  <c r="F23" i="23"/>
  <c r="G23" i="23" s="1"/>
  <c r="F24" i="23"/>
  <c r="G24" i="23" s="1"/>
  <c r="F25" i="23"/>
  <c r="G25" i="23" s="1"/>
  <c r="F26" i="23"/>
  <c r="G26" i="23" s="1"/>
  <c r="F27" i="23"/>
  <c r="G27" i="23" s="1"/>
  <c r="F28" i="23"/>
  <c r="G28" i="23" s="1"/>
  <c r="F29" i="23"/>
  <c r="G29" i="23" s="1"/>
  <c r="F30" i="23"/>
  <c r="G30" i="23" s="1"/>
  <c r="F31" i="23"/>
  <c r="G31" i="23" s="1"/>
  <c r="F32" i="23"/>
  <c r="G32" i="23"/>
  <c r="F33" i="23"/>
  <c r="G33" i="23" s="1"/>
  <c r="F34" i="23"/>
  <c r="G34" i="23" s="1"/>
  <c r="F12" i="23"/>
  <c r="G12" i="23" s="1"/>
  <c r="P12" i="23"/>
  <c r="Q12" i="2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tc={FC591A80-39C5-4D43-BAA7-C26256F5D9FB}</author>
  </authors>
  <commentList>
    <comment ref="R13" authorId="0" shapeId="0" xr:uid="{00000000-0006-0000-0400-00000100000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el primer número sera el segundo seguido de una coma(,) el segundo número seran las milesimas</t>
        </r>
      </text>
    </comment>
  </commentList>
</comments>
</file>

<file path=xl/sharedStrings.xml><?xml version="1.0" encoding="utf-8"?>
<sst xmlns="http://schemas.openxmlformats.org/spreadsheetml/2006/main" count="664" uniqueCount="92">
  <si>
    <t>GOBERNACION DE CUNDINAMARCA</t>
  </si>
  <si>
    <t>INDEPORTES CUNDINAMARCA</t>
  </si>
  <si>
    <t>DEPORTE FORMATIV0</t>
  </si>
  <si>
    <t>PLANILLA DE EVALUACION: PRUEBAS MOTRICES</t>
  </si>
  <si>
    <t>:</t>
  </si>
  <si>
    <t>CMS.</t>
  </si>
  <si>
    <t>#</t>
  </si>
  <si>
    <t>PESO CORPORAL</t>
  </si>
  <si>
    <t>KG</t>
  </si>
  <si>
    <t>ESTATURA DE PIE</t>
  </si>
  <si>
    <t>ESTATURA SENTADO</t>
  </si>
  <si>
    <t xml:space="preserve">EDAD </t>
  </si>
  <si>
    <t>MUNICIPIO EVALUADO:</t>
  </si>
  <si>
    <t>NOMBRES Y APELLIDOS</t>
  </si>
  <si>
    <t>"CUNDINAMARCA REGION QUE PROGRESA"</t>
  </si>
  <si>
    <t>NIVEL:   NIÑOS(AS)  9 a 10 AÑOS</t>
  </si>
  <si>
    <t>NIVEL:   NIÑOS(AS)  11 a 13 AÑOS</t>
  </si>
  <si>
    <t>DEPORTE FORMATIVO</t>
  </si>
  <si>
    <t>1 INTENTO</t>
  </si>
  <si>
    <t>2 INTENTO</t>
  </si>
  <si>
    <t>AGARRE BASTON  (CENTIMETROS)</t>
  </si>
  <si>
    <t>RESULTADO</t>
  </si>
  <si>
    <t>PROMEDIO</t>
  </si>
  <si>
    <t>20 METROS LANZADOS (SEGUNDOS Y MILESIMAS POR INTENTO)</t>
  </si>
  <si>
    <t>NIVEL:   NIÑOS(AS)  HASTA &lt;9 AÑOS</t>
  </si>
  <si>
    <t>PERIMETRO DE CINTURA</t>
  </si>
  <si>
    <t>SALTO LARGO SIN IMPULSO  (CENTIMETROS)</t>
  </si>
  <si>
    <t>FORMADOR :</t>
  </si>
  <si>
    <t>1                      INTENTO</t>
  </si>
  <si>
    <t>FORMADOR:</t>
  </si>
  <si>
    <t>NIVEL:   NIÑOS(AS)  14 a 17 AÑOS</t>
  </si>
  <si>
    <t>MES DE  MAYO  DEL 2022</t>
  </si>
  <si>
    <t>NUMERO DE IDENTIFICACIÓN (SOLO NÚMERO, SIN UTILIZAR COMA(,) NI PUNTO (.)</t>
  </si>
  <si>
    <t>MAYO</t>
  </si>
  <si>
    <t>MES DE  OCTUBRE  DEL 2022</t>
  </si>
  <si>
    <t>OCTUBRE</t>
  </si>
  <si>
    <t>SHUTTLE RUN SEGUNDOS Y MILESIMAS</t>
  </si>
  <si>
    <t>RESULTADO (MEJOR INTENTO)</t>
  </si>
  <si>
    <t>COURSE NAVETTE VO2 MAX  (recorrido)</t>
  </si>
  <si>
    <t>CRONOGRAMA ELABORACION DE PRUEBAS  ESCUELAS DE FORMACION DEPORTIVA 2022</t>
  </si>
  <si>
    <t>NIVEL: INICIACIÓN</t>
  </si>
  <si>
    <t>GUATAVITA</t>
  </si>
  <si>
    <t>NIVEL: FUNDAMENTACIÓN</t>
  </si>
  <si>
    <t>NIVEL: PERFECCIONAMIENTO</t>
  </si>
  <si>
    <t>ANDRES FELIPE VELANDIA</t>
  </si>
  <si>
    <t xml:space="preserve">GUATAVITA </t>
  </si>
  <si>
    <t>KEVIN JHOHAN GALINDO</t>
  </si>
  <si>
    <t xml:space="preserve">STIVEN GALINDO </t>
  </si>
  <si>
    <t xml:space="preserve">FEDERICO REYES DIAZ </t>
  </si>
  <si>
    <t xml:space="preserve">NICOLAS DAVID DIAZ </t>
  </si>
  <si>
    <t>SAMUEL LEONARDO NIVIA</t>
  </si>
  <si>
    <t>DAVID SANTIAGO SEPULVEDA</t>
  </si>
  <si>
    <t>SAMUEL ALEJANDRO PIÑEROS</t>
  </si>
  <si>
    <t>YARIN JOEL TORRES ROZO</t>
  </si>
  <si>
    <t xml:space="preserve">MARYANGEL VELANDIA </t>
  </si>
  <si>
    <t xml:space="preserve">JOSE RODRIGUEZ </t>
  </si>
  <si>
    <t xml:space="preserve">JUAN DIEGO HUEDA ROMERO </t>
  </si>
  <si>
    <t xml:space="preserve">KAROL LIZETH PEÑUELA MUÑOS </t>
  </si>
  <si>
    <t xml:space="preserve">ALIX JULIETA GARCIA RICO </t>
  </si>
  <si>
    <t xml:space="preserve">EILEEN BIANETH MONTOYA ALFONSO </t>
  </si>
  <si>
    <t xml:space="preserve">CAMILA ANDREA RODRIGUEZ PIÑEROS </t>
  </si>
  <si>
    <t xml:space="preserve">VERONICA DAYANA ROZO HERNANDEZ </t>
  </si>
  <si>
    <t xml:space="preserve">VALERY JULIANA BARON BECERRA </t>
  </si>
  <si>
    <t xml:space="preserve">MARIA FERNANDA SASTOQUE RUEDA </t>
  </si>
  <si>
    <t xml:space="preserve">MARIA SIRLEY MASMELA RODRIGUEZ </t>
  </si>
  <si>
    <t>JUAN ESTEBAN FETIVA</t>
  </si>
  <si>
    <t>JUAN PABLO PRIETO</t>
  </si>
  <si>
    <t>DIEGO ALEJANDRO RAMOS</t>
  </si>
  <si>
    <t xml:space="preserve">DANNA MAXURY NIETO PISCO </t>
  </si>
  <si>
    <t xml:space="preserve">ALEJANDRA MARTINEZ CORTES </t>
  </si>
  <si>
    <t xml:space="preserve">JHON EDWIN LINARES </t>
  </si>
  <si>
    <t xml:space="preserve">LINA MARIA GARNICA CANDIL </t>
  </si>
  <si>
    <t xml:space="preserve">ISABELLA BAEZ CAZAS </t>
  </si>
  <si>
    <t>NICOL DAYANA RAMOS</t>
  </si>
  <si>
    <t xml:space="preserve">LINA MARIA PEDRAZA </t>
  </si>
  <si>
    <t>LAURA ALEJANDRA PRIETO LUNA</t>
  </si>
  <si>
    <t xml:space="preserve">RUBY VANESSA PRIETO LUNA </t>
  </si>
  <si>
    <t xml:space="preserve">ERIKA SOFIA CANDIL </t>
  </si>
  <si>
    <t xml:space="preserve">LINA PAOLA CARDENAS RINCON </t>
  </si>
  <si>
    <t xml:space="preserve">MARIA JOSE RAMOS </t>
  </si>
  <si>
    <t xml:space="preserve">DAVID MONTES CIFUENTES </t>
  </si>
  <si>
    <t xml:space="preserve">KAREN VANESSA  REYES </t>
  </si>
  <si>
    <t xml:space="preserve">BRAYAN ANDREY JIMENEZ NUSTES </t>
  </si>
  <si>
    <t xml:space="preserve">GUILGAL ROZO </t>
  </si>
  <si>
    <t>LEIDY JOHANA BERNAL</t>
  </si>
  <si>
    <t xml:space="preserve">KAREN LIZETH PEÑUELA MILA </t>
  </si>
  <si>
    <t xml:space="preserve">ALEJANDRA RODRIGUEZ MURILLO </t>
  </si>
  <si>
    <t xml:space="preserve">LINA MANUELA CHAVES CASTILLO </t>
  </si>
  <si>
    <t>DUVAN CARREÑO</t>
  </si>
  <si>
    <t>YAIR JASED RODRIGUEZ PERDOMO</t>
  </si>
  <si>
    <t>ISABELLA TORRES ORTIZ</t>
  </si>
  <si>
    <t>JUAN DIEGO HUEDA ROMERO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</si>
</sst>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x14ac:knownFonts="1">
    <font>
      <sz val="11"/>
      <color theme="1"/>
      <name val="Calibri"/>
      <family val="2"/>
      <scheme val="minor"/>
    </font>
    <font>
      <b/>
      <sz val="11"/>
      <color theme="1"/>
      <name val="Calibri"/>
      <family val="2"/>
      <scheme val="minor"/>
    </font>
    <font>
      <b/>
      <sz val="20"/>
      <color theme="1"/>
      <name val="Calibri"/>
      <family val="2"/>
      <scheme val="minor"/>
    </font>
    <font>
      <b/>
      <sz val="14"/>
      <color theme="1"/>
      <name val="Calibri"/>
      <family val="2"/>
      <scheme val="minor"/>
    </font>
    <font>
      <b/>
      <sz val="36"/>
      <color theme="1"/>
      <name val="Calibri"/>
      <family val="2"/>
      <scheme val="minor"/>
    </font>
    <font>
      <b/>
      <sz val="24"/>
      <color theme="1"/>
      <name val="Calibri"/>
      <family val="2"/>
      <scheme val="minor"/>
    </font>
    <font>
      <b/>
      <sz val="18"/>
      <color theme="1"/>
      <name val="Calibri"/>
      <family val="2"/>
      <scheme val="minor"/>
    </font>
    <font>
      <b/>
      <sz val="28"/>
      <color theme="1"/>
      <name val="Calibri"/>
      <family val="2"/>
      <scheme val="minor"/>
    </font>
    <font>
      <b/>
      <sz val="16"/>
      <color theme="1"/>
      <name val="Calibri"/>
      <family val="2"/>
      <scheme val="minor"/>
    </font>
    <font>
      <sz val="16"/>
      <color theme="1"/>
      <name val="Calibri"/>
      <family val="2"/>
      <scheme val="minor"/>
    </font>
    <font>
      <sz val="11"/>
      <color theme="1"/>
      <name val="Arial"/>
      <family val="2"/>
    </font>
    <font>
      <b/>
      <sz val="22"/>
      <color theme="1"/>
      <name val="Calibri"/>
      <family val="2"/>
      <scheme val="minor"/>
    </font>
    <font>
      <sz val="24"/>
      <color theme="1"/>
      <name val="Calibri"/>
      <family val="2"/>
      <scheme val="minor"/>
    </font>
    <font>
      <sz val="28"/>
      <color theme="1"/>
      <name val="Calibri"/>
      <family val="2"/>
      <scheme val="minor"/>
    </font>
    <font>
      <sz val="18"/>
      <color theme="1"/>
      <name val="Calibri"/>
      <family val="2"/>
      <scheme val="minor"/>
    </font>
    <font>
      <sz val="14"/>
      <color theme="1"/>
      <name val="Arial"/>
      <family val="2"/>
    </font>
    <font>
      <b/>
      <sz val="12"/>
      <color theme="1"/>
      <name val="Arial"/>
      <family val="2"/>
    </font>
    <font>
      <sz val="8"/>
      <color theme="1"/>
      <name val="Calibri"/>
      <family val="2"/>
      <scheme val="minor"/>
    </font>
    <font>
      <b/>
      <sz val="11"/>
      <name val="Arial"/>
      <family val="2"/>
    </font>
    <font>
      <b/>
      <sz val="16"/>
      <color rgb="FF00B050"/>
      <name val="Calibri"/>
      <family val="2"/>
      <scheme val="minor"/>
    </font>
    <font>
      <b/>
      <sz val="16"/>
      <color theme="9" tint="-0.249977111117893"/>
      <name val="Calibri"/>
      <family val="2"/>
      <scheme val="minor"/>
    </font>
    <font>
      <b/>
      <sz val="14"/>
      <color theme="1"/>
      <name val="Arial"/>
      <family val="2"/>
    </font>
    <font>
      <b/>
      <sz val="16"/>
      <name val="Calibri"/>
      <family val="2"/>
      <scheme val="minor"/>
    </font>
    <font>
      <b/>
      <sz val="12"/>
      <color theme="1"/>
      <name val="Calibri"/>
      <family val="2"/>
      <scheme val="minor"/>
    </font>
    <font>
      <sz val="12"/>
      <color rgb="FF000000"/>
      <name val="Arial"/>
      <family val="2"/>
    </font>
    <font>
      <sz val="14"/>
      <color theme="1"/>
      <name val="Calibri"/>
      <family val="2"/>
      <scheme val="minor"/>
    </font>
    <font>
      <sz val="10"/>
      <color theme="1"/>
      <name val="Arial"/>
      <family val="2"/>
    </font>
    <font>
      <sz val="10"/>
      <color rgb="FF000000"/>
      <name val="Arial"/>
      <family val="2"/>
    </font>
    <font>
      <b/>
      <sz val="12"/>
      <color rgb="FF000000"/>
      <name val="Calibri"/>
      <family val="2"/>
      <scheme val="minor"/>
    </font>
    <font>
      <sz val="12"/>
      <color theme="1"/>
      <name val="Arial"/>
      <family val="2"/>
    </font>
    <font>
      <sz val="11"/>
      <color rgb="FF000000"/>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8" tint="0.79998168889431442"/>
        <bgColor indexed="64"/>
      </patternFill>
    </fill>
    <fill>
      <patternFill patternType="solid">
        <fgColor rgb="FF00B050"/>
        <bgColor indexed="64"/>
      </patternFill>
    </fill>
    <fill>
      <patternFill patternType="solid">
        <fgColor theme="0"/>
        <bgColor indexed="64"/>
      </patternFill>
    </fill>
    <fill>
      <patternFill patternType="solid">
        <fgColor theme="9" tint="-0.249977111117893"/>
        <bgColor indexed="64"/>
      </patternFill>
    </fill>
    <fill>
      <patternFill patternType="solid">
        <fgColor theme="8" tint="0.59999389629810485"/>
        <bgColor indexed="64"/>
      </patternFill>
    </fill>
    <fill>
      <patternFill patternType="solid">
        <fgColor rgb="FFFFFFFF"/>
        <bgColor rgb="FFFFFFFF"/>
      </patternFill>
    </fill>
  </fills>
  <borders count="44">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top/>
      <bottom/>
      <diagonal/>
    </border>
    <border>
      <left style="medium">
        <color indexed="64"/>
      </left>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diagonal/>
    </border>
    <border>
      <left style="medium">
        <color indexed="64"/>
      </left>
      <right/>
      <top/>
      <bottom style="medium">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style="medium">
        <color indexed="64"/>
      </left>
      <right/>
      <top/>
      <bottom style="thin">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thin">
        <color rgb="FF000000"/>
      </left>
      <right/>
      <top style="thin">
        <color rgb="FF000000"/>
      </top>
      <bottom style="thin">
        <color rgb="FF000000"/>
      </bottom>
      <diagonal/>
    </border>
    <border>
      <left/>
      <right/>
      <top style="thin">
        <color indexed="64"/>
      </top>
      <bottom style="medium">
        <color indexed="64"/>
      </bottom>
      <diagonal/>
    </border>
    <border>
      <left/>
      <right/>
      <top style="thin">
        <color indexed="64"/>
      </top>
      <bottom/>
      <diagonal/>
    </border>
    <border>
      <left/>
      <right style="medium">
        <color indexed="64"/>
      </right>
      <top style="thin">
        <color indexed="64"/>
      </top>
      <bottom style="medium">
        <color indexed="64"/>
      </bottom>
      <diagonal/>
    </border>
  </borders>
  <cellStyleXfs count="1">
    <xf numFmtId="0" fontId="0" fillId="0" borderId="0"/>
  </cellStyleXfs>
  <cellXfs count="238">
    <xf numFmtId="0" fontId="0" fillId="0" borderId="0" xfId="0"/>
    <xf numFmtId="0" fontId="0" fillId="0" borderId="0" xfId="0" applyAlignment="1">
      <alignment vertical="center" wrapText="1"/>
    </xf>
    <xf numFmtId="0" fontId="0" fillId="0" borderId="0" xfId="0" applyFill="1"/>
    <xf numFmtId="0" fontId="6" fillId="3" borderId="10" xfId="0" applyFont="1" applyFill="1" applyBorder="1" applyAlignment="1">
      <alignment horizontal="center" vertical="center" wrapText="1"/>
    </xf>
    <xf numFmtId="0" fontId="9" fillId="0" borderId="8" xfId="0" applyFont="1" applyBorder="1" applyAlignment="1">
      <alignment horizontal="center" vertical="center" wrapText="1"/>
    </xf>
    <xf numFmtId="0" fontId="8" fillId="0" borderId="8" xfId="0" applyFont="1" applyBorder="1" applyAlignment="1">
      <alignment horizontal="center" vertical="center" wrapText="1"/>
    </xf>
    <xf numFmtId="0" fontId="9" fillId="0" borderId="8" xfId="0" applyFont="1" applyFill="1" applyBorder="1" applyAlignment="1">
      <alignment horizontal="center" vertical="center" wrapText="1"/>
    </xf>
    <xf numFmtId="0" fontId="9" fillId="0" borderId="25"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0" xfId="0" applyFont="1" applyBorder="1" applyAlignment="1">
      <alignment horizontal="center" vertical="center" wrapText="1"/>
    </xf>
    <xf numFmtId="0" fontId="9" fillId="0" borderId="19" xfId="0" applyFont="1" applyFill="1" applyBorder="1" applyAlignment="1">
      <alignment horizontal="center" vertical="center" wrapText="1"/>
    </xf>
    <xf numFmtId="0" fontId="9" fillId="0" borderId="20" xfId="0" applyFont="1" applyFill="1" applyBorder="1" applyAlignment="1">
      <alignment horizontal="center" vertical="center" wrapText="1"/>
    </xf>
    <xf numFmtId="0" fontId="6" fillId="3" borderId="29" xfId="0" applyFont="1" applyFill="1" applyBorder="1" applyAlignment="1">
      <alignment horizontal="center" vertical="center" wrapText="1"/>
    </xf>
    <xf numFmtId="0" fontId="9" fillId="0" borderId="26" xfId="0" applyFont="1" applyBorder="1" applyAlignment="1">
      <alignment horizontal="center" vertical="center" wrapText="1"/>
    </xf>
    <xf numFmtId="0" fontId="9" fillId="0" borderId="23" xfId="0" applyFont="1" applyBorder="1" applyAlignment="1">
      <alignment horizontal="center" vertical="center" wrapText="1"/>
    </xf>
    <xf numFmtId="0" fontId="8" fillId="0" borderId="23" xfId="0" applyFont="1" applyBorder="1" applyAlignment="1">
      <alignment horizontal="center" vertical="center" wrapText="1"/>
    </xf>
    <xf numFmtId="0" fontId="9" fillId="0" borderId="27" xfId="0" applyFont="1" applyBorder="1" applyAlignment="1">
      <alignment horizontal="center" vertical="center" wrapText="1"/>
    </xf>
    <xf numFmtId="0" fontId="8" fillId="3" borderId="4" xfId="0" applyFont="1" applyFill="1" applyBorder="1" applyAlignment="1">
      <alignment horizontal="center" vertical="center" wrapText="1"/>
    </xf>
    <xf numFmtId="0" fontId="1" fillId="0" borderId="0" xfId="0" applyFont="1" applyBorder="1" applyAlignment="1">
      <alignment vertical="center"/>
    </xf>
    <xf numFmtId="0" fontId="8" fillId="0" borderId="19" xfId="0" applyFont="1" applyFill="1" applyBorder="1" applyAlignment="1">
      <alignment horizontal="center" vertical="center" wrapText="1"/>
    </xf>
    <xf numFmtId="0" fontId="14" fillId="0" borderId="5" xfId="0" applyFont="1" applyBorder="1" applyAlignment="1">
      <alignment horizontal="center" vertical="center"/>
    </xf>
    <xf numFmtId="1" fontId="9" fillId="0" borderId="5" xfId="0" applyNumberFormat="1" applyFont="1" applyBorder="1" applyAlignment="1">
      <alignment horizontal="center" vertical="center"/>
    </xf>
    <xf numFmtId="0" fontId="9" fillId="0" borderId="24" xfId="0" applyFont="1" applyBorder="1" applyAlignment="1">
      <alignment horizontal="center" vertical="center" wrapText="1"/>
    </xf>
    <xf numFmtId="0" fontId="7" fillId="0" borderId="13" xfId="0" applyFont="1" applyBorder="1" applyAlignment="1">
      <alignment vertical="center"/>
    </xf>
    <xf numFmtId="0" fontId="4" fillId="0" borderId="0" xfId="0" applyFont="1" applyFill="1" applyBorder="1" applyAlignment="1">
      <alignment vertical="center"/>
    </xf>
    <xf numFmtId="0" fontId="7" fillId="0" borderId="0" xfId="0" applyFont="1" applyBorder="1" applyAlignment="1">
      <alignment vertical="center"/>
    </xf>
    <xf numFmtId="0" fontId="7" fillId="0" borderId="18" xfId="0" applyFont="1" applyBorder="1" applyAlignment="1">
      <alignment vertical="center"/>
    </xf>
    <xf numFmtId="0" fontId="11" fillId="0" borderId="0" xfId="0" applyFont="1" applyBorder="1" applyAlignment="1">
      <alignment vertical="center"/>
    </xf>
    <xf numFmtId="0" fontId="13" fillId="0" borderId="22" xfId="0" applyFont="1" applyBorder="1" applyAlignment="1">
      <alignment horizontal="center"/>
    </xf>
    <xf numFmtId="0" fontId="13" fillId="0" borderId="7" xfId="0" applyFont="1" applyBorder="1"/>
    <xf numFmtId="0" fontId="13" fillId="0" borderId="7" xfId="0" applyFont="1" applyBorder="1" applyAlignment="1">
      <alignment horizontal="center"/>
    </xf>
    <xf numFmtId="0" fontId="13" fillId="0" borderId="30" xfId="0" applyFont="1" applyBorder="1"/>
    <xf numFmtId="0" fontId="5" fillId="0" borderId="13" xfId="0" applyFont="1" applyBorder="1" applyAlignment="1">
      <alignment vertical="center"/>
    </xf>
    <xf numFmtId="0" fontId="5" fillId="0" borderId="0" xfId="0" applyFont="1" applyBorder="1" applyAlignment="1">
      <alignment vertical="center"/>
    </xf>
    <xf numFmtId="0" fontId="15" fillId="6" borderId="8" xfId="0" applyFont="1" applyFill="1" applyBorder="1" applyAlignment="1">
      <alignment horizontal="center" vertical="center"/>
    </xf>
    <xf numFmtId="0" fontId="16" fillId="6" borderId="8" xfId="0" applyFont="1" applyFill="1" applyBorder="1" applyAlignment="1">
      <alignment horizontal="left" vertical="center"/>
    </xf>
    <xf numFmtId="0" fontId="17" fillId="0" borderId="23" xfId="0" applyFont="1" applyBorder="1"/>
    <xf numFmtId="0" fontId="17" fillId="3" borderId="23" xfId="0" applyFont="1" applyFill="1" applyBorder="1"/>
    <xf numFmtId="0" fontId="17" fillId="5" borderId="23" xfId="0" applyFont="1" applyFill="1" applyBorder="1"/>
    <xf numFmtId="0" fontId="17" fillId="6" borderId="23" xfId="0" applyFont="1" applyFill="1" applyBorder="1"/>
    <xf numFmtId="0" fontId="17" fillId="0" borderId="26" xfId="0" applyFont="1" applyBorder="1"/>
    <xf numFmtId="0" fontId="17" fillId="0" borderId="27" xfId="0" applyFont="1" applyBorder="1"/>
    <xf numFmtId="0" fontId="2" fillId="3" borderId="8" xfId="0" applyFont="1" applyFill="1" applyBorder="1" applyAlignment="1">
      <alignment horizontal="center" vertical="center" wrapText="1"/>
    </xf>
    <xf numFmtId="0" fontId="14" fillId="0" borderId="8" xfId="0" applyFont="1" applyBorder="1" applyAlignment="1">
      <alignment horizontal="center" vertical="center"/>
    </xf>
    <xf numFmtId="1" fontId="9" fillId="6" borderId="8" xfId="0" applyNumberFormat="1" applyFont="1" applyFill="1" applyBorder="1" applyAlignment="1">
      <alignment horizontal="center" vertical="center"/>
    </xf>
    <xf numFmtId="0" fontId="2" fillId="3" borderId="13" xfId="0" applyFont="1" applyFill="1" applyBorder="1" applyAlignment="1">
      <alignment horizontal="center" vertical="center" wrapText="1"/>
    </xf>
    <xf numFmtId="0" fontId="18" fillId="8" borderId="8" xfId="0" applyFont="1" applyFill="1" applyBorder="1" applyAlignment="1">
      <alignment horizontal="center" vertical="center" wrapText="1"/>
    </xf>
    <xf numFmtId="0" fontId="0" fillId="0" borderId="8" xfId="0" applyBorder="1"/>
    <xf numFmtId="0" fontId="20" fillId="6" borderId="8" xfId="0" applyFont="1" applyFill="1" applyBorder="1" applyAlignment="1">
      <alignment horizontal="center" vertical="center" wrapText="1"/>
    </xf>
    <xf numFmtId="0" fontId="12" fillId="0" borderId="13" xfId="0" applyFont="1" applyBorder="1" applyAlignment="1">
      <alignment horizontal="center"/>
    </xf>
    <xf numFmtId="0" fontId="12" fillId="0" borderId="0" xfId="0" applyFont="1" applyBorder="1" applyAlignment="1">
      <alignment horizontal="center"/>
    </xf>
    <xf numFmtId="0" fontId="12" fillId="0" borderId="0" xfId="0" applyFont="1" applyBorder="1"/>
    <xf numFmtId="0" fontId="19" fillId="0" borderId="8" xfId="0" applyNumberFormat="1" applyFont="1" applyBorder="1" applyAlignment="1">
      <alignment horizontal="center" vertical="center" wrapText="1"/>
    </xf>
    <xf numFmtId="4" fontId="9" fillId="0" borderId="8" xfId="0" applyNumberFormat="1" applyFont="1" applyBorder="1" applyAlignment="1">
      <alignment horizontal="center" vertical="center" wrapText="1"/>
    </xf>
    <xf numFmtId="0" fontId="0" fillId="0" borderId="0" xfId="0" applyProtection="1">
      <protection locked="0"/>
    </xf>
    <xf numFmtId="0" fontId="5" fillId="0" borderId="13" xfId="0" applyFont="1" applyBorder="1" applyAlignment="1" applyProtection="1">
      <alignment vertical="center"/>
      <protection locked="0"/>
    </xf>
    <xf numFmtId="0" fontId="5" fillId="0" borderId="0" xfId="0" applyFont="1" applyBorder="1" applyAlignment="1" applyProtection="1">
      <alignment vertical="center"/>
      <protection locked="0"/>
    </xf>
    <xf numFmtId="0" fontId="12" fillId="0" borderId="13" xfId="0" applyFont="1" applyBorder="1" applyAlignment="1" applyProtection="1">
      <alignment horizontal="center"/>
      <protection locked="0"/>
    </xf>
    <xf numFmtId="0" fontId="12" fillId="0" borderId="0" xfId="0" applyFont="1" applyBorder="1" applyAlignment="1" applyProtection="1">
      <alignment horizontal="center"/>
      <protection locked="0"/>
    </xf>
    <xf numFmtId="0" fontId="12" fillId="0" borderId="0" xfId="0" applyFont="1" applyBorder="1" applyProtection="1">
      <protection locked="0"/>
    </xf>
    <xf numFmtId="0" fontId="18" fillId="8" borderId="8" xfId="0" applyFont="1" applyFill="1" applyBorder="1" applyAlignment="1" applyProtection="1">
      <alignment horizontal="center" vertical="center" wrapText="1"/>
      <protection locked="0"/>
    </xf>
    <xf numFmtId="0" fontId="2" fillId="3" borderId="8" xfId="0" applyFont="1" applyFill="1" applyBorder="1" applyAlignment="1" applyProtection="1">
      <alignment horizontal="center" vertical="center" wrapText="1"/>
      <protection locked="0"/>
    </xf>
    <xf numFmtId="0" fontId="16" fillId="6" borderId="8" xfId="0" applyFont="1" applyFill="1" applyBorder="1" applyAlignment="1" applyProtection="1">
      <alignment horizontal="left" vertical="center"/>
      <protection locked="0"/>
    </xf>
    <xf numFmtId="0" fontId="15" fillId="6" borderId="8" xfId="0" applyFont="1" applyFill="1" applyBorder="1" applyAlignment="1" applyProtection="1">
      <alignment horizontal="center" vertical="center"/>
      <protection locked="0"/>
    </xf>
    <xf numFmtId="0" fontId="9" fillId="0" borderId="8" xfId="0" applyFont="1" applyBorder="1" applyAlignment="1" applyProtection="1">
      <alignment horizontal="center" vertical="center" wrapText="1"/>
      <protection locked="0"/>
    </xf>
    <xf numFmtId="0" fontId="19" fillId="0" borderId="8" xfId="0" applyNumberFormat="1" applyFont="1" applyBorder="1" applyAlignment="1" applyProtection="1">
      <alignment horizontal="center" vertical="center" wrapText="1"/>
      <protection locked="0"/>
    </xf>
    <xf numFmtId="2" fontId="9" fillId="0" borderId="8" xfId="0" applyNumberFormat="1" applyFont="1" applyBorder="1" applyAlignment="1" applyProtection="1">
      <alignment horizontal="center" vertical="center" wrapText="1"/>
      <protection locked="0"/>
    </xf>
    <xf numFmtId="0" fontId="20" fillId="6" borderId="8" xfId="0" applyFont="1" applyFill="1" applyBorder="1" applyAlignment="1" applyProtection="1">
      <alignment horizontal="center" vertical="center" wrapText="1"/>
      <protection locked="0"/>
    </xf>
    <xf numFmtId="0" fontId="0" fillId="0" borderId="8" xfId="0" applyBorder="1" applyProtection="1">
      <protection locked="0"/>
    </xf>
    <xf numFmtId="0" fontId="14" fillId="0" borderId="8" xfId="0" applyFont="1" applyBorder="1" applyAlignment="1" applyProtection="1">
      <alignment horizontal="center" vertical="center"/>
      <protection locked="0"/>
    </xf>
    <xf numFmtId="1" fontId="9" fillId="6" borderId="8" xfId="0" applyNumberFormat="1" applyFont="1" applyFill="1" applyBorder="1" applyAlignment="1" applyProtection="1">
      <alignment horizontal="center" vertical="center"/>
      <protection locked="0"/>
    </xf>
    <xf numFmtId="0" fontId="1" fillId="0" borderId="0" xfId="0" applyFont="1" applyBorder="1" applyAlignment="1" applyProtection="1">
      <alignment vertical="center"/>
      <protection locked="0"/>
    </xf>
    <xf numFmtId="0" fontId="9" fillId="0" borderId="8" xfId="0" applyFont="1" applyBorder="1" applyAlignment="1" applyProtection="1">
      <alignment horizontal="center" vertical="center" wrapText="1"/>
      <protection hidden="1"/>
    </xf>
    <xf numFmtId="4" fontId="9" fillId="0" borderId="8" xfId="0" applyNumberFormat="1" applyFont="1" applyBorder="1" applyAlignment="1" applyProtection="1">
      <alignment horizontal="center" vertical="center" wrapText="1"/>
      <protection hidden="1"/>
    </xf>
    <xf numFmtId="0" fontId="19" fillId="0" borderId="8" xfId="0" applyNumberFormat="1" applyFont="1" applyBorder="1" applyAlignment="1" applyProtection="1">
      <alignment horizontal="center" vertical="center" wrapText="1"/>
      <protection hidden="1"/>
    </xf>
    <xf numFmtId="0" fontId="20" fillId="6" borderId="8" xfId="0" applyFont="1" applyFill="1" applyBorder="1" applyAlignment="1" applyProtection="1">
      <alignment horizontal="center" vertical="center" wrapText="1"/>
      <protection hidden="1"/>
    </xf>
    <xf numFmtId="0" fontId="0" fillId="0" borderId="8" xfId="0" applyBorder="1" applyProtection="1">
      <protection hidden="1"/>
    </xf>
    <xf numFmtId="0" fontId="12" fillId="0" borderId="22" xfId="0" applyFont="1" applyBorder="1" applyAlignment="1" applyProtection="1">
      <alignment horizontal="center"/>
      <protection locked="0"/>
    </xf>
    <xf numFmtId="0" fontId="12" fillId="0" borderId="7" xfId="0" applyFont="1" applyBorder="1" applyAlignment="1" applyProtection="1">
      <alignment horizontal="center"/>
      <protection locked="0"/>
    </xf>
    <xf numFmtId="0" fontId="12" fillId="0" borderId="7" xfId="0" applyFont="1" applyBorder="1" applyProtection="1">
      <protection locked="0"/>
    </xf>
    <xf numFmtId="0" fontId="18" fillId="8" borderId="0" xfId="0" applyFont="1" applyFill="1" applyBorder="1" applyAlignment="1" applyProtection="1">
      <alignment horizontal="center" vertical="center" wrapText="1"/>
      <protection locked="0"/>
    </xf>
    <xf numFmtId="0" fontId="2" fillId="3" borderId="13" xfId="0" applyFont="1" applyFill="1" applyBorder="1" applyAlignment="1" applyProtection="1">
      <alignment horizontal="center" vertical="center" wrapText="1"/>
      <protection locked="0"/>
    </xf>
    <xf numFmtId="0" fontId="9" fillId="0" borderId="8" xfId="0" applyNumberFormat="1" applyFont="1" applyBorder="1" applyAlignment="1" applyProtection="1">
      <alignment horizontal="center" vertical="center" wrapText="1"/>
      <protection locked="0"/>
    </xf>
    <xf numFmtId="0" fontId="22" fillId="0" borderId="8" xfId="0" applyNumberFormat="1" applyFont="1" applyBorder="1" applyAlignment="1" applyProtection="1">
      <alignment horizontal="center" vertical="center" wrapText="1"/>
      <protection locked="0"/>
    </xf>
    <xf numFmtId="0" fontId="14" fillId="0" borderId="34" xfId="0" applyFont="1" applyBorder="1" applyAlignment="1" applyProtection="1">
      <alignment horizontal="center" vertical="center"/>
      <protection locked="0"/>
    </xf>
    <xf numFmtId="0" fontId="8" fillId="3" borderId="2"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1" fillId="3" borderId="28" xfId="0" applyFont="1" applyFill="1" applyBorder="1" applyAlignment="1">
      <alignment horizontal="center" vertical="center" wrapText="1"/>
    </xf>
    <xf numFmtId="0" fontId="17" fillId="0" borderId="23" xfId="0" applyFont="1" applyFill="1" applyBorder="1"/>
    <xf numFmtId="0" fontId="8" fillId="3" borderId="35" xfId="0" applyFont="1" applyFill="1" applyBorder="1" applyAlignment="1">
      <alignment horizontal="center" vertical="center" wrapText="1"/>
    </xf>
    <xf numFmtId="0" fontId="23" fillId="3" borderId="4" xfId="0" applyFont="1" applyFill="1" applyBorder="1" applyAlignment="1">
      <alignment horizontal="center" vertical="center" wrapText="1"/>
    </xf>
    <xf numFmtId="0" fontId="8" fillId="3" borderId="2"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1" fillId="3" borderId="28" xfId="0" applyFont="1" applyFill="1" applyBorder="1" applyAlignment="1">
      <alignment horizontal="center" vertical="center" wrapText="1"/>
    </xf>
    <xf numFmtId="0" fontId="16" fillId="6" borderId="8" xfId="0" applyFont="1" applyFill="1" applyBorder="1" applyAlignment="1">
      <alignment horizontal="center" vertical="center"/>
    </xf>
    <xf numFmtId="0" fontId="24" fillId="9" borderId="36" xfId="0" applyFont="1" applyFill="1" applyBorder="1" applyAlignment="1">
      <alignment horizontal="center"/>
    </xf>
    <xf numFmtId="0" fontId="24" fillId="9" borderId="36" xfId="0" applyFont="1" applyFill="1" applyBorder="1" applyAlignment="1">
      <alignment horizontal="center" vertical="center"/>
    </xf>
    <xf numFmtId="0" fontId="24" fillId="0" borderId="37" xfId="0" applyFont="1" applyBorder="1" applyAlignment="1">
      <alignment horizontal="center" vertical="center" wrapText="1"/>
    </xf>
    <xf numFmtId="0" fontId="25" fillId="0" borderId="5" xfId="0" applyFont="1" applyBorder="1" applyAlignment="1">
      <alignment horizontal="left" vertical="center"/>
    </xf>
    <xf numFmtId="0" fontId="26" fillId="0" borderId="36" xfId="0" applyFont="1" applyBorder="1" applyAlignment="1">
      <alignment vertical="center"/>
    </xf>
    <xf numFmtId="0" fontId="27" fillId="9" borderId="36" xfId="0" applyFont="1" applyFill="1" applyBorder="1" applyAlignment="1">
      <alignment horizontal="left" vertical="center"/>
    </xf>
    <xf numFmtId="0" fontId="23" fillId="0" borderId="36" xfId="0" applyFont="1" applyBorder="1" applyAlignment="1">
      <alignment vertical="center"/>
    </xf>
    <xf numFmtId="0" fontId="28" fillId="9" borderId="36" xfId="0" applyFont="1" applyFill="1" applyBorder="1" applyAlignment="1">
      <alignment horizontal="left"/>
    </xf>
    <xf numFmtId="0" fontId="23" fillId="0" borderId="8" xfId="0" applyFont="1" applyBorder="1" applyAlignment="1">
      <alignment vertical="center"/>
    </xf>
    <xf numFmtId="0" fontId="0" fillId="0" borderId="15" xfId="0" applyBorder="1" applyAlignment="1">
      <alignment horizontal="center"/>
    </xf>
    <xf numFmtId="0" fontId="0" fillId="0" borderId="16" xfId="0" applyBorder="1" applyAlignment="1">
      <alignment horizontal="center"/>
    </xf>
    <xf numFmtId="0" fontId="0" fillId="0" borderId="17" xfId="0" applyBorder="1" applyAlignment="1">
      <alignment horizontal="center"/>
    </xf>
    <xf numFmtId="0" fontId="0" fillId="0" borderId="13" xfId="0" applyBorder="1" applyAlignment="1">
      <alignment horizontal="center"/>
    </xf>
    <xf numFmtId="0" fontId="0" fillId="0" borderId="0" xfId="0" applyBorder="1" applyAlignment="1">
      <alignment horizontal="center"/>
    </xf>
    <xf numFmtId="0" fontId="0" fillId="0" borderId="18" xfId="0" applyBorder="1" applyAlignment="1">
      <alignment horizontal="center"/>
    </xf>
    <xf numFmtId="0" fontId="0" fillId="0" borderId="22" xfId="0" applyBorder="1" applyAlignment="1">
      <alignment horizontal="center"/>
    </xf>
    <xf numFmtId="0" fontId="0" fillId="0" borderId="7" xfId="0" applyBorder="1" applyAlignment="1">
      <alignment horizontal="center"/>
    </xf>
    <xf numFmtId="0" fontId="0" fillId="0" borderId="30" xfId="0" applyBorder="1" applyAlignment="1">
      <alignment horizontal="center"/>
    </xf>
    <xf numFmtId="0" fontId="0" fillId="0" borderId="31" xfId="0" applyBorder="1" applyAlignment="1">
      <alignment horizontal="center"/>
    </xf>
    <xf numFmtId="0" fontId="0" fillId="0" borderId="32" xfId="0" applyBorder="1" applyAlignment="1">
      <alignment horizontal="center"/>
    </xf>
    <xf numFmtId="0" fontId="0" fillId="0" borderId="33" xfId="0" applyBorder="1" applyAlignment="1">
      <alignment horizontal="center"/>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28"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0" xfId="0" applyFont="1" applyFill="1" applyBorder="1" applyAlignment="1">
      <alignment horizontal="center" vertical="center" wrapText="1"/>
    </xf>
    <xf numFmtId="0" fontId="7" fillId="4" borderId="1" xfId="0" applyFont="1" applyFill="1" applyBorder="1" applyAlignment="1">
      <alignment horizontal="center" vertical="center" wrapText="1"/>
    </xf>
    <xf numFmtId="0" fontId="7" fillId="4" borderId="2" xfId="0" applyFont="1" applyFill="1" applyBorder="1" applyAlignment="1">
      <alignment horizontal="center" vertical="center" wrapText="1"/>
    </xf>
    <xf numFmtId="0" fontId="7" fillId="4" borderId="28" xfId="0" applyFont="1" applyFill="1" applyBorder="1" applyAlignment="1">
      <alignment horizontal="center" vertical="center" wrapText="1"/>
    </xf>
    <xf numFmtId="0" fontId="2" fillId="3" borderId="12"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3" fillId="3" borderId="15"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8" fillId="3" borderId="2" xfId="0" applyFont="1" applyFill="1" applyBorder="1" applyAlignment="1">
      <alignment horizontal="center" vertical="center" wrapText="1"/>
    </xf>
    <xf numFmtId="0" fontId="8" fillId="3" borderId="28"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1" fillId="3" borderId="28" xfId="0" applyFont="1" applyFill="1" applyBorder="1" applyAlignment="1">
      <alignment horizontal="center" vertical="center" wrapText="1"/>
    </xf>
    <xf numFmtId="0" fontId="1" fillId="3" borderId="15"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7" fillId="0" borderId="13" xfId="0" applyFont="1" applyBorder="1" applyAlignment="1">
      <alignment horizontal="center" vertical="center" wrapText="1"/>
    </xf>
    <xf numFmtId="0" fontId="7" fillId="0" borderId="0"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7" xfId="0" applyFont="1" applyBorder="1" applyAlignment="1">
      <alignment horizontal="center" vertical="center"/>
    </xf>
    <xf numFmtId="0" fontId="7" fillId="0" borderId="13" xfId="0" applyFont="1" applyBorder="1" applyAlignment="1">
      <alignment horizontal="center" vertical="center"/>
    </xf>
    <xf numFmtId="0" fontId="7" fillId="0" borderId="0" xfId="0" applyFont="1" applyBorder="1" applyAlignment="1">
      <alignment horizontal="center" vertical="center"/>
    </xf>
    <xf numFmtId="0" fontId="7" fillId="0" borderId="18" xfId="0" applyFont="1" applyBorder="1" applyAlignment="1">
      <alignment horizontal="center" vertical="center"/>
    </xf>
    <xf numFmtId="0" fontId="2" fillId="2" borderId="22" xfId="0" applyFont="1" applyFill="1" applyBorder="1" applyAlignment="1" applyProtection="1">
      <alignment horizontal="center" vertical="center" wrapText="1"/>
      <protection locked="0"/>
    </xf>
    <xf numFmtId="0" fontId="2" fillId="2" borderId="7"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0" fontId="3" fillId="3" borderId="23" xfId="0" applyFont="1" applyFill="1" applyBorder="1" applyAlignment="1" applyProtection="1">
      <alignment horizontal="center" vertical="center" wrapText="1"/>
      <protection locked="0"/>
    </xf>
    <xf numFmtId="0" fontId="3" fillId="3" borderId="8" xfId="0" applyFont="1" applyFill="1" applyBorder="1" applyAlignment="1" applyProtection="1">
      <alignment horizontal="center" vertical="center" wrapText="1"/>
      <protection locked="0"/>
    </xf>
    <xf numFmtId="0" fontId="21" fillId="3" borderId="23" xfId="0" applyFont="1" applyFill="1" applyBorder="1" applyAlignment="1" applyProtection="1">
      <alignment horizontal="center" vertical="center" wrapText="1"/>
      <protection locked="0"/>
    </xf>
    <xf numFmtId="0" fontId="21" fillId="3" borderId="8" xfId="0" applyFont="1" applyFill="1" applyBorder="1" applyAlignment="1" applyProtection="1">
      <alignment horizontal="center" vertical="center" wrapText="1"/>
      <protection locked="0"/>
    </xf>
    <xf numFmtId="0" fontId="18" fillId="8" borderId="23" xfId="0" applyFont="1" applyFill="1" applyBorder="1" applyAlignment="1" applyProtection="1">
      <alignment horizontal="center" vertical="center" wrapText="1"/>
      <protection locked="0"/>
    </xf>
    <xf numFmtId="0" fontId="18" fillId="8" borderId="8" xfId="0" applyFont="1" applyFill="1" applyBorder="1" applyAlignment="1" applyProtection="1">
      <alignment horizontal="center" vertical="center" wrapText="1"/>
      <protection locked="0"/>
    </xf>
    <xf numFmtId="0" fontId="2" fillId="2" borderId="28" xfId="0" applyFont="1" applyFill="1" applyBorder="1" applyAlignment="1" applyProtection="1">
      <alignment horizontal="center" vertical="center" wrapText="1"/>
      <protection locked="0"/>
    </xf>
    <xf numFmtId="0" fontId="18" fillId="5" borderId="23" xfId="0" applyFont="1" applyFill="1" applyBorder="1" applyAlignment="1" applyProtection="1">
      <alignment horizontal="center" vertical="center" wrapText="1"/>
      <protection locked="0"/>
    </xf>
    <xf numFmtId="0" fontId="18" fillId="5" borderId="8" xfId="0" applyFont="1" applyFill="1" applyBorder="1" applyAlignment="1" applyProtection="1">
      <alignment horizontal="center" vertical="center" wrapText="1"/>
      <protection locked="0"/>
    </xf>
    <xf numFmtId="0" fontId="18" fillId="7" borderId="23" xfId="0" applyFont="1" applyFill="1" applyBorder="1" applyAlignment="1" applyProtection="1">
      <alignment horizontal="center" vertical="center" wrapText="1"/>
      <protection locked="0"/>
    </xf>
    <xf numFmtId="0" fontId="5" fillId="4" borderId="1" xfId="0" applyFont="1" applyFill="1" applyBorder="1" applyAlignment="1" applyProtection="1">
      <alignment horizontal="center" vertical="center" wrapText="1"/>
      <protection locked="0"/>
    </xf>
    <xf numFmtId="0" fontId="5" fillId="4" borderId="2" xfId="0" applyFont="1" applyFill="1" applyBorder="1" applyAlignment="1" applyProtection="1">
      <alignment horizontal="center" vertical="center" wrapText="1"/>
      <protection locked="0"/>
    </xf>
    <xf numFmtId="0" fontId="5" fillId="4" borderId="28" xfId="0" applyFont="1" applyFill="1" applyBorder="1" applyAlignment="1" applyProtection="1">
      <alignment horizontal="center" vertical="center" wrapText="1"/>
      <protection locked="0"/>
    </xf>
    <xf numFmtId="0" fontId="5" fillId="0" borderId="13" xfId="0" applyFont="1" applyBorder="1" applyAlignment="1" applyProtection="1">
      <alignment horizontal="center" vertical="center" wrapText="1"/>
      <protection locked="0"/>
    </xf>
    <xf numFmtId="0" fontId="5" fillId="0" borderId="0" xfId="0" applyFont="1" applyBorder="1" applyAlignment="1" applyProtection="1">
      <alignment horizontal="center" vertical="center" wrapText="1"/>
      <protection locked="0"/>
    </xf>
    <xf numFmtId="0" fontId="5" fillId="0" borderId="15" xfId="0" applyFont="1" applyBorder="1" applyAlignment="1" applyProtection="1">
      <alignment horizontal="center" vertical="center"/>
      <protection locked="0"/>
    </xf>
    <xf numFmtId="0" fontId="5" fillId="0" borderId="16" xfId="0" applyFont="1" applyBorder="1" applyAlignment="1" applyProtection="1">
      <alignment horizontal="center" vertical="center"/>
      <protection locked="0"/>
    </xf>
    <xf numFmtId="0" fontId="5" fillId="0" borderId="13" xfId="0" applyFont="1" applyBorder="1" applyAlignment="1" applyProtection="1">
      <alignment horizontal="center" vertical="center"/>
      <protection locked="0"/>
    </xf>
    <xf numFmtId="0" fontId="5" fillId="0" borderId="0" xfId="0" applyFont="1" applyBorder="1" applyAlignment="1" applyProtection="1">
      <alignment horizontal="center" vertical="center"/>
      <protection locked="0"/>
    </xf>
    <xf numFmtId="0" fontId="5" fillId="2" borderId="13" xfId="0" applyFont="1" applyFill="1" applyBorder="1" applyAlignment="1" applyProtection="1">
      <alignment horizontal="center" vertical="center" wrapText="1"/>
      <protection locked="0"/>
    </xf>
    <xf numFmtId="0" fontId="5" fillId="2" borderId="0" xfId="0" applyFont="1" applyFill="1" applyBorder="1" applyAlignment="1" applyProtection="1">
      <alignment horizontal="center" vertical="center" wrapText="1"/>
      <protection locked="0"/>
    </xf>
    <xf numFmtId="0" fontId="18" fillId="5" borderId="23" xfId="0" applyFont="1" applyFill="1" applyBorder="1" applyAlignment="1">
      <alignment horizontal="center" vertical="center" wrapText="1"/>
    </xf>
    <xf numFmtId="0" fontId="18" fillId="5" borderId="8" xfId="0" applyFont="1" applyFill="1" applyBorder="1" applyAlignment="1">
      <alignment horizontal="center" vertical="center" wrapText="1"/>
    </xf>
    <xf numFmtId="0" fontId="18" fillId="8" borderId="23" xfId="0" applyFont="1" applyFill="1" applyBorder="1" applyAlignment="1">
      <alignment horizontal="center" vertical="center" wrapText="1"/>
    </xf>
    <xf numFmtId="0" fontId="18" fillId="8" borderId="8"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5" fillId="4" borderId="28" xfId="0" applyFont="1" applyFill="1" applyBorder="1" applyAlignment="1">
      <alignment horizontal="center" vertical="center" wrapText="1"/>
    </xf>
    <xf numFmtId="0" fontId="3" fillId="3" borderId="23" xfId="0" applyFont="1" applyFill="1" applyBorder="1" applyAlignment="1">
      <alignment horizontal="center" vertical="center" wrapText="1"/>
    </xf>
    <xf numFmtId="0" fontId="3" fillId="3" borderId="8" xfId="0" applyFont="1" applyFill="1" applyBorder="1" applyAlignment="1">
      <alignment horizontal="center" vertical="center" wrapText="1"/>
    </xf>
    <xf numFmtId="0" fontId="18" fillId="7" borderId="23" xfId="0" applyFont="1" applyFill="1" applyBorder="1" applyAlignment="1">
      <alignment horizontal="center" vertical="center" wrapText="1"/>
    </xf>
    <xf numFmtId="0" fontId="21" fillId="3" borderId="23" xfId="0" applyFont="1" applyFill="1" applyBorder="1" applyAlignment="1">
      <alignment horizontal="center" vertical="center" wrapText="1"/>
    </xf>
    <xf numFmtId="0" fontId="21" fillId="3" borderId="8"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22" xfId="0" applyFont="1" applyFill="1" applyBorder="1" applyAlignment="1">
      <alignment horizontal="center" vertical="center" wrapText="1"/>
    </xf>
    <xf numFmtId="0" fontId="5" fillId="0" borderId="13" xfId="0" applyFont="1" applyBorder="1" applyAlignment="1">
      <alignment horizontal="center" vertical="center" wrapText="1"/>
    </xf>
    <xf numFmtId="0" fontId="5" fillId="0" borderId="0" xfId="0" applyFont="1" applyBorder="1" applyAlignment="1">
      <alignment horizontal="center" vertical="center" wrapText="1"/>
    </xf>
    <xf numFmtId="0" fontId="5" fillId="0" borderId="15" xfId="0" applyFont="1" applyBorder="1" applyAlignment="1">
      <alignment horizontal="center" vertical="center"/>
    </xf>
    <xf numFmtId="0" fontId="5" fillId="0" borderId="16" xfId="0" applyFont="1" applyBorder="1" applyAlignment="1">
      <alignment horizontal="center" vertical="center"/>
    </xf>
    <xf numFmtId="0" fontId="5" fillId="0" borderId="13" xfId="0" applyFont="1" applyBorder="1" applyAlignment="1">
      <alignment horizontal="center" vertical="center"/>
    </xf>
    <xf numFmtId="0" fontId="5" fillId="0" borderId="0" xfId="0" applyFont="1" applyBorder="1" applyAlignment="1">
      <alignment horizontal="center" vertical="center"/>
    </xf>
    <xf numFmtId="0" fontId="5" fillId="2" borderId="13"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5" fillId="4" borderId="15" xfId="0" applyFont="1" applyFill="1" applyBorder="1" applyAlignment="1" applyProtection="1">
      <alignment horizontal="center" vertical="center" wrapText="1"/>
      <protection locked="0"/>
    </xf>
    <xf numFmtId="0" fontId="5" fillId="4" borderId="16" xfId="0" applyFont="1" applyFill="1" applyBorder="1" applyAlignment="1" applyProtection="1">
      <alignment horizontal="center" vertical="center" wrapText="1"/>
      <protection locked="0"/>
    </xf>
    <xf numFmtId="0" fontId="18" fillId="7" borderId="8" xfId="0" applyFont="1" applyFill="1" applyBorder="1" applyAlignment="1" applyProtection="1">
      <alignment horizontal="center" vertical="center" wrapText="1"/>
      <protection locked="0"/>
    </xf>
    <xf numFmtId="0" fontId="29" fillId="0" borderId="36" xfId="0" applyFont="1" applyBorder="1" applyAlignment="1">
      <alignment horizontal="center" vertical="center"/>
    </xf>
    <xf numFmtId="0" fontId="26" fillId="0" borderId="8" xfId="0" applyFont="1" applyBorder="1" applyAlignment="1">
      <alignment vertical="center"/>
    </xf>
    <xf numFmtId="0" fontId="29" fillId="0" borderId="8" xfId="0" applyFont="1" applyBorder="1" applyAlignment="1">
      <alignment vertical="center"/>
    </xf>
    <xf numFmtId="0" fontId="29" fillId="0" borderId="8" xfId="0" applyFont="1" applyBorder="1" applyAlignment="1">
      <alignment horizontal="center" vertical="center"/>
    </xf>
    <xf numFmtId="0" fontId="10" fillId="0" borderId="8" xfId="0" applyFont="1" applyBorder="1" applyAlignment="1">
      <alignment horizontal="center" vertical="center"/>
    </xf>
    <xf numFmtId="0" fontId="30" fillId="9" borderId="36" xfId="0" applyFont="1" applyFill="1" applyBorder="1" applyAlignment="1">
      <alignment horizontal="center"/>
    </xf>
    <xf numFmtId="0" fontId="30" fillId="9" borderId="36" xfId="0" applyFont="1" applyFill="1" applyBorder="1" applyAlignment="1">
      <alignment horizontal="center" vertical="center"/>
    </xf>
    <xf numFmtId="0" fontId="30" fillId="0" borderId="37" xfId="0" applyFont="1" applyBorder="1" applyAlignment="1">
      <alignment horizontal="center" vertical="center" wrapText="1"/>
    </xf>
    <xf numFmtId="0" fontId="30" fillId="9" borderId="8" xfId="0" applyFont="1" applyFill="1" applyBorder="1" applyAlignment="1">
      <alignment horizontal="center" vertical="center"/>
    </xf>
    <xf numFmtId="0" fontId="30" fillId="9" borderId="8" xfId="0" applyFont="1" applyFill="1" applyBorder="1" applyAlignment="1">
      <alignment horizontal="left" vertical="center"/>
    </xf>
    <xf numFmtId="0" fontId="24" fillId="9" borderId="8" xfId="0" applyFont="1" applyFill="1" applyBorder="1" applyAlignment="1">
      <alignment vertical="center"/>
    </xf>
    <xf numFmtId="0" fontId="24" fillId="9" borderId="8" xfId="0" applyFont="1" applyFill="1" applyBorder="1" applyAlignment="1">
      <alignment horizontal="center" vertical="center"/>
    </xf>
    <xf numFmtId="0" fontId="2" fillId="3" borderId="34" xfId="0" applyFont="1" applyFill="1" applyBorder="1" applyAlignment="1" applyProtection="1">
      <alignment horizontal="center" vertical="center" wrapText="1"/>
      <protection locked="0"/>
    </xf>
    <xf numFmtId="0" fontId="21" fillId="3" borderId="38" xfId="0" applyFont="1" applyFill="1" applyBorder="1" applyAlignment="1" applyProtection="1">
      <alignment horizontal="center" vertical="center" wrapText="1"/>
      <protection locked="0"/>
    </xf>
    <xf numFmtId="0" fontId="18" fillId="8" borderId="38" xfId="0" applyFont="1" applyFill="1" applyBorder="1" applyAlignment="1" applyProtection="1">
      <alignment horizontal="center" vertical="center" wrapText="1"/>
      <protection locked="0"/>
    </xf>
    <xf numFmtId="0" fontId="18" fillId="8" borderId="38" xfId="0" applyFont="1" applyFill="1" applyBorder="1" applyAlignment="1" applyProtection="1">
      <alignment horizontal="center" vertical="center" wrapText="1"/>
      <protection locked="0"/>
    </xf>
    <xf numFmtId="0" fontId="18" fillId="5" borderId="38" xfId="0" applyFont="1" applyFill="1" applyBorder="1" applyAlignment="1" applyProtection="1">
      <alignment horizontal="center" vertical="center" wrapText="1"/>
      <protection locked="0"/>
    </xf>
    <xf numFmtId="0" fontId="14" fillId="0" borderId="39" xfId="0" applyFont="1" applyBorder="1" applyAlignment="1" applyProtection="1">
      <alignment horizontal="center" vertical="center"/>
      <protection locked="0"/>
    </xf>
    <xf numFmtId="1" fontId="9" fillId="6" borderId="23" xfId="0" applyNumberFormat="1" applyFont="1" applyFill="1" applyBorder="1" applyAlignment="1" applyProtection="1">
      <alignment horizontal="center" vertical="center"/>
      <protection locked="0"/>
    </xf>
    <xf numFmtId="0" fontId="9" fillId="0" borderId="23" xfId="0" applyFont="1" applyBorder="1" applyAlignment="1" applyProtection="1">
      <alignment horizontal="center" vertical="center" wrapText="1"/>
      <protection locked="0"/>
    </xf>
    <xf numFmtId="4" fontId="9" fillId="0" borderId="23" xfId="0" applyNumberFormat="1" applyFont="1" applyBorder="1" applyAlignment="1" applyProtection="1">
      <alignment horizontal="center" vertical="center" wrapText="1"/>
      <protection hidden="1"/>
    </xf>
    <xf numFmtId="0" fontId="19" fillId="0" borderId="23" xfId="0" applyNumberFormat="1" applyFont="1" applyBorder="1" applyAlignment="1" applyProtection="1">
      <alignment horizontal="center" vertical="center" wrapText="1"/>
      <protection hidden="1"/>
    </xf>
    <xf numFmtId="0" fontId="9" fillId="0" borderId="23" xfId="0" applyNumberFormat="1" applyFont="1" applyBorder="1" applyAlignment="1" applyProtection="1">
      <alignment horizontal="center" vertical="center" wrapText="1"/>
      <protection locked="0"/>
    </xf>
    <xf numFmtId="0" fontId="9" fillId="0" borderId="23" xfId="0" applyFont="1" applyBorder="1" applyAlignment="1" applyProtection="1">
      <alignment horizontal="center" vertical="center" wrapText="1"/>
      <protection hidden="1"/>
    </xf>
    <xf numFmtId="0" fontId="20" fillId="6" borderId="23" xfId="0" applyFont="1" applyFill="1" applyBorder="1" applyAlignment="1" applyProtection="1">
      <alignment horizontal="center" vertical="center" wrapText="1"/>
      <protection hidden="1"/>
    </xf>
    <xf numFmtId="0" fontId="28" fillId="9" borderId="8" xfId="0" applyFont="1" applyFill="1" applyBorder="1" applyAlignment="1">
      <alignment horizontal="left"/>
    </xf>
    <xf numFmtId="0" fontId="8" fillId="3" borderId="12"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27" fillId="9" borderId="8" xfId="0" applyFont="1" applyFill="1" applyBorder="1" applyAlignment="1">
      <alignment horizontal="left" vertical="center"/>
    </xf>
    <xf numFmtId="0" fontId="8" fillId="0" borderId="8" xfId="0" applyFont="1" applyFill="1" applyBorder="1" applyAlignment="1">
      <alignment horizontal="center" vertical="center" wrapText="1"/>
    </xf>
    <xf numFmtId="1" fontId="9" fillId="0" borderId="8" xfId="0" applyNumberFormat="1" applyFont="1" applyBorder="1" applyAlignment="1">
      <alignment horizontal="center" vertical="center"/>
    </xf>
    <xf numFmtId="0" fontId="26" fillId="0" borderId="40" xfId="0" applyFont="1" applyBorder="1" applyAlignment="1">
      <alignment vertical="center"/>
    </xf>
    <xf numFmtId="0" fontId="27" fillId="9" borderId="40" xfId="0" applyFont="1" applyFill="1" applyBorder="1" applyAlignment="1">
      <alignment horizontal="left" vertical="center"/>
    </xf>
    <xf numFmtId="2" fontId="9" fillId="0" borderId="8" xfId="0" applyNumberFormat="1" applyFont="1" applyBorder="1" applyAlignment="1">
      <alignment horizontal="center" vertical="center" wrapText="1"/>
    </xf>
    <xf numFmtId="0" fontId="24" fillId="9" borderId="8" xfId="0" applyFont="1" applyFill="1" applyBorder="1" applyAlignment="1">
      <alignment horizontal="center"/>
    </xf>
    <xf numFmtId="0" fontId="2" fillId="2" borderId="11" xfId="0" applyFont="1" applyFill="1" applyBorder="1" applyAlignment="1" applyProtection="1">
      <alignment horizontal="center" vertical="center" wrapText="1"/>
      <protection locked="0"/>
    </xf>
    <xf numFmtId="0" fontId="2" fillId="2" borderId="41" xfId="0" applyFont="1" applyFill="1" applyBorder="1" applyAlignment="1" applyProtection="1">
      <alignment horizontal="center" vertical="center" wrapText="1"/>
      <protection locked="0"/>
    </xf>
    <xf numFmtId="0" fontId="2" fillId="2" borderId="21" xfId="0" applyFont="1" applyFill="1" applyBorder="1" applyAlignment="1">
      <alignment horizontal="center" vertical="center" wrapText="1"/>
    </xf>
    <xf numFmtId="0" fontId="2" fillId="2" borderId="42" xfId="0" applyFont="1" applyFill="1" applyBorder="1" applyAlignment="1">
      <alignment horizontal="center" vertical="center" wrapText="1"/>
    </xf>
    <xf numFmtId="0" fontId="2" fillId="2" borderId="43"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microsoft.com/office/2017/10/relationships/person" Target="persons/perso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4.jpeg"/></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4.jpeg"/></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5.jpeg"/></Relationships>
</file>

<file path=xl/drawings/_rels/drawing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5.jpeg"/></Relationships>
</file>

<file path=xl/drawings/_rels/drawing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5.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5.jpeg"/></Relationships>
</file>

<file path=xl/drawings/drawing1.xml><?xml version="1.0" encoding="utf-8"?>
<xdr:wsDr xmlns:xdr="http://schemas.openxmlformats.org/drawingml/2006/spreadsheetDrawing" xmlns:a="http://schemas.openxmlformats.org/drawingml/2006/main">
  <xdr:twoCellAnchor editAs="oneCell">
    <xdr:from>
      <xdr:col>0</xdr:col>
      <xdr:colOff>37464</xdr:colOff>
      <xdr:row>0</xdr:row>
      <xdr:rowOff>92034</xdr:rowOff>
    </xdr:from>
    <xdr:to>
      <xdr:col>4</xdr:col>
      <xdr:colOff>84339</xdr:colOff>
      <xdr:row>2</xdr:row>
      <xdr:rowOff>304085</xdr:rowOff>
    </xdr:to>
    <xdr:pic>
      <xdr:nvPicPr>
        <xdr:cNvPr id="2" name="1 Imagen">
          <a:extLst>
            <a:ext uri="{FF2B5EF4-FFF2-40B4-BE49-F238E27FC236}">
              <a16:creationId xmlns:a16="http://schemas.microsoft.com/office/drawing/2014/main" id="{00000000-0008-0000-0000-000002000000}"/>
            </a:ext>
          </a:extLst>
        </xdr:cNvPr>
        <xdr:cNvPicPr/>
      </xdr:nvPicPr>
      <xdr:blipFill rotWithShape="1">
        <a:blip xmlns:r="http://schemas.openxmlformats.org/officeDocument/2006/relationships" r:embed="rId1"/>
        <a:srcRect l="43981" t="40361" r="41412" b="46564"/>
        <a:stretch/>
      </xdr:blipFill>
      <xdr:spPr bwMode="auto">
        <a:xfrm rot="21079829">
          <a:off x="37464" y="92034"/>
          <a:ext cx="1266075" cy="593051"/>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24</xdr:col>
      <xdr:colOff>209550</xdr:colOff>
      <xdr:row>0</xdr:row>
      <xdr:rowOff>152400</xdr:rowOff>
    </xdr:from>
    <xdr:to>
      <xdr:col>30</xdr:col>
      <xdr:colOff>123825</xdr:colOff>
      <xdr:row>2</xdr:row>
      <xdr:rowOff>295275</xdr:rowOff>
    </xdr:to>
    <xdr:pic>
      <xdr:nvPicPr>
        <xdr:cNvPr id="3" name="2 Imagen" descr="C:\Users\eeandrade\Desktop\logo largo.jpg">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067550" y="152400"/>
          <a:ext cx="1457325" cy="523875"/>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12</xdr:col>
      <xdr:colOff>327423</xdr:colOff>
      <xdr:row>0</xdr:row>
      <xdr:rowOff>126993</xdr:rowOff>
    </xdr:from>
    <xdr:to>
      <xdr:col>17</xdr:col>
      <xdr:colOff>535801</xdr:colOff>
      <xdr:row>4</xdr:row>
      <xdr:rowOff>29766</xdr:rowOff>
    </xdr:to>
    <xdr:pic>
      <xdr:nvPicPr>
        <xdr:cNvPr id="3" name="2 Imagen" descr="C:\Users\eeandrade\Desktop\logo largo.jpg">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72814" y="126993"/>
          <a:ext cx="3113504" cy="1376171"/>
        </a:xfrm>
        <a:prstGeom prst="rect">
          <a:avLst/>
        </a:prstGeom>
        <a:noFill/>
        <a:ln>
          <a:noFill/>
        </a:ln>
      </xdr:spPr>
    </xdr:pic>
    <xdr:clientData/>
  </xdr:twoCellAnchor>
  <xdr:twoCellAnchor editAs="oneCell">
    <xdr:from>
      <xdr:col>0</xdr:col>
      <xdr:colOff>208360</xdr:colOff>
      <xdr:row>0</xdr:row>
      <xdr:rowOff>342304</xdr:rowOff>
    </xdr:from>
    <xdr:to>
      <xdr:col>2</xdr:col>
      <xdr:colOff>711749</xdr:colOff>
      <xdr:row>3</xdr:row>
      <xdr:rowOff>213348</xdr:rowOff>
    </xdr:to>
    <xdr:pic>
      <xdr:nvPicPr>
        <xdr:cNvPr id="4" name="3 Imagen">
          <a:extLst>
            <a:ext uri="{FF2B5EF4-FFF2-40B4-BE49-F238E27FC236}">
              <a16:creationId xmlns:a16="http://schemas.microsoft.com/office/drawing/2014/main" id="{00000000-0008-0000-0100-000004000000}"/>
            </a:ext>
          </a:extLst>
        </xdr:cNvPr>
        <xdr:cNvPicPr/>
      </xdr:nvPicPr>
      <xdr:blipFill rotWithShape="1">
        <a:blip xmlns:r="http://schemas.openxmlformats.org/officeDocument/2006/relationships" r:embed="rId2"/>
        <a:srcRect l="43981" t="40361" r="41412" b="46564"/>
        <a:stretch/>
      </xdr:blipFill>
      <xdr:spPr bwMode="auto">
        <a:xfrm rot="21079829">
          <a:off x="208360" y="342304"/>
          <a:ext cx="2622702" cy="883075"/>
        </a:xfrm>
        <a:prstGeom prst="rect">
          <a:avLst/>
        </a:prstGeom>
        <a:ln>
          <a:noFill/>
        </a:ln>
        <a:extLst>
          <a:ext uri="{53640926-AAD7-44D8-BBD7-CCE9431645EC}">
            <a14:shadowObscured xmlns:a14="http://schemas.microsoft.com/office/drawing/2010/main"/>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12</xdr:col>
      <xdr:colOff>327423</xdr:colOff>
      <xdr:row>0</xdr:row>
      <xdr:rowOff>126993</xdr:rowOff>
    </xdr:from>
    <xdr:to>
      <xdr:col>17</xdr:col>
      <xdr:colOff>535801</xdr:colOff>
      <xdr:row>4</xdr:row>
      <xdr:rowOff>29766</xdr:rowOff>
    </xdr:to>
    <xdr:pic>
      <xdr:nvPicPr>
        <xdr:cNvPr id="2" name="2 Imagen" descr="C:\Users\eeandrade\Desktop\logo largo.jpg">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395348" y="126993"/>
          <a:ext cx="3065878" cy="1360098"/>
        </a:xfrm>
        <a:prstGeom prst="rect">
          <a:avLst/>
        </a:prstGeom>
        <a:noFill/>
        <a:ln>
          <a:noFill/>
        </a:ln>
      </xdr:spPr>
    </xdr:pic>
    <xdr:clientData/>
  </xdr:twoCellAnchor>
  <xdr:twoCellAnchor editAs="oneCell">
    <xdr:from>
      <xdr:col>0</xdr:col>
      <xdr:colOff>208360</xdr:colOff>
      <xdr:row>0</xdr:row>
      <xdr:rowOff>342304</xdr:rowOff>
    </xdr:from>
    <xdr:to>
      <xdr:col>2</xdr:col>
      <xdr:colOff>711749</xdr:colOff>
      <xdr:row>3</xdr:row>
      <xdr:rowOff>213348</xdr:rowOff>
    </xdr:to>
    <xdr:pic>
      <xdr:nvPicPr>
        <xdr:cNvPr id="3" name="3 Imagen">
          <a:extLst>
            <a:ext uri="{FF2B5EF4-FFF2-40B4-BE49-F238E27FC236}">
              <a16:creationId xmlns:a16="http://schemas.microsoft.com/office/drawing/2014/main" id="{00000000-0008-0000-0200-000003000000}"/>
            </a:ext>
          </a:extLst>
        </xdr:cNvPr>
        <xdr:cNvPicPr/>
      </xdr:nvPicPr>
      <xdr:blipFill rotWithShape="1">
        <a:blip xmlns:r="http://schemas.openxmlformats.org/officeDocument/2006/relationships" r:embed="rId2"/>
        <a:srcRect l="43981" t="40361" r="41412" b="46564"/>
        <a:stretch/>
      </xdr:blipFill>
      <xdr:spPr bwMode="auto">
        <a:xfrm rot="21079829">
          <a:off x="208360" y="342304"/>
          <a:ext cx="2617939" cy="871169"/>
        </a:xfrm>
        <a:prstGeom prst="rect">
          <a:avLst/>
        </a:prstGeom>
        <a:ln>
          <a:noFill/>
        </a:ln>
        <a:extLst>
          <a:ext uri="{53640926-AAD7-44D8-BBD7-CCE9431645EC}">
            <a14:shadowObscured xmlns:a14="http://schemas.microsoft.com/office/drawing/2010/main"/>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12</xdr:col>
      <xdr:colOff>327423</xdr:colOff>
      <xdr:row>0</xdr:row>
      <xdr:rowOff>126993</xdr:rowOff>
    </xdr:from>
    <xdr:to>
      <xdr:col>17</xdr:col>
      <xdr:colOff>535801</xdr:colOff>
      <xdr:row>4</xdr:row>
      <xdr:rowOff>29766</xdr:rowOff>
    </xdr:to>
    <xdr:pic>
      <xdr:nvPicPr>
        <xdr:cNvPr id="2" name="2 Imagen" descr="C:\Users\eeandrade\Desktop\logo largo.jpg">
          <a:extLst>
            <a:ext uri="{FF2B5EF4-FFF2-40B4-BE49-F238E27FC236}">
              <a16:creationId xmlns:a16="http://schemas.microsoft.com/office/drawing/2014/main" id="{00000000-0008-0000-03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395348" y="126993"/>
          <a:ext cx="3065878" cy="1360098"/>
        </a:xfrm>
        <a:prstGeom prst="rect">
          <a:avLst/>
        </a:prstGeom>
        <a:noFill/>
        <a:ln>
          <a:noFill/>
        </a:ln>
      </xdr:spPr>
    </xdr:pic>
    <xdr:clientData/>
  </xdr:twoCellAnchor>
  <xdr:twoCellAnchor editAs="oneCell">
    <xdr:from>
      <xdr:col>0</xdr:col>
      <xdr:colOff>208360</xdr:colOff>
      <xdr:row>0</xdr:row>
      <xdr:rowOff>342304</xdr:rowOff>
    </xdr:from>
    <xdr:to>
      <xdr:col>2</xdr:col>
      <xdr:colOff>711749</xdr:colOff>
      <xdr:row>3</xdr:row>
      <xdr:rowOff>213348</xdr:rowOff>
    </xdr:to>
    <xdr:pic>
      <xdr:nvPicPr>
        <xdr:cNvPr id="3" name="3 Imagen">
          <a:extLst>
            <a:ext uri="{FF2B5EF4-FFF2-40B4-BE49-F238E27FC236}">
              <a16:creationId xmlns:a16="http://schemas.microsoft.com/office/drawing/2014/main" id="{00000000-0008-0000-0300-000003000000}"/>
            </a:ext>
          </a:extLst>
        </xdr:cNvPr>
        <xdr:cNvPicPr/>
      </xdr:nvPicPr>
      <xdr:blipFill rotWithShape="1">
        <a:blip xmlns:r="http://schemas.openxmlformats.org/officeDocument/2006/relationships" r:embed="rId2"/>
        <a:srcRect l="43981" t="40361" r="41412" b="46564"/>
        <a:stretch/>
      </xdr:blipFill>
      <xdr:spPr bwMode="auto">
        <a:xfrm rot="21079829">
          <a:off x="208360" y="342304"/>
          <a:ext cx="2617939" cy="871169"/>
        </a:xfrm>
        <a:prstGeom prst="rect">
          <a:avLst/>
        </a:prstGeom>
        <a:ln>
          <a:noFill/>
        </a:ln>
        <a:extLst>
          <a:ext uri="{53640926-AAD7-44D8-BBD7-CCE9431645EC}">
            <a14:shadowObscured xmlns:a14="http://schemas.microsoft.com/office/drawing/2010/main"/>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9</xdr:col>
      <xdr:colOff>0</xdr:colOff>
      <xdr:row>1</xdr:row>
      <xdr:rowOff>65958</xdr:rowOff>
    </xdr:from>
    <xdr:to>
      <xdr:col>11</xdr:col>
      <xdr:colOff>159788</xdr:colOff>
      <xdr:row>4</xdr:row>
      <xdr:rowOff>247910</xdr:rowOff>
    </xdr:to>
    <xdr:pic>
      <xdr:nvPicPr>
        <xdr:cNvPr id="2" name="2 Imagen" descr="C:\Users\eeandrade\Desktop\logo largo.jpg">
          <a:extLst>
            <a:ext uri="{FF2B5EF4-FFF2-40B4-BE49-F238E27FC236}">
              <a16:creationId xmlns:a16="http://schemas.microsoft.com/office/drawing/2014/main" id="{00000000-0008-0000-04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213274" y="446958"/>
          <a:ext cx="2143640" cy="1115402"/>
        </a:xfrm>
        <a:prstGeom prst="rect">
          <a:avLst/>
        </a:prstGeom>
        <a:noFill/>
        <a:ln>
          <a:noFill/>
        </a:ln>
      </xdr:spPr>
    </xdr:pic>
    <xdr:clientData/>
  </xdr:twoCellAnchor>
  <xdr:twoCellAnchor editAs="oneCell">
    <xdr:from>
      <xdr:col>0</xdr:col>
      <xdr:colOff>13644</xdr:colOff>
      <xdr:row>0</xdr:row>
      <xdr:rowOff>260860</xdr:rowOff>
    </xdr:from>
    <xdr:to>
      <xdr:col>1</xdr:col>
      <xdr:colOff>1603588</xdr:colOff>
      <xdr:row>3</xdr:row>
      <xdr:rowOff>318345</xdr:rowOff>
    </xdr:to>
    <xdr:pic>
      <xdr:nvPicPr>
        <xdr:cNvPr id="3" name="3 Imagen">
          <a:extLst>
            <a:ext uri="{FF2B5EF4-FFF2-40B4-BE49-F238E27FC236}">
              <a16:creationId xmlns:a16="http://schemas.microsoft.com/office/drawing/2014/main" id="{00000000-0008-0000-0400-000003000000}"/>
            </a:ext>
          </a:extLst>
        </xdr:cNvPr>
        <xdr:cNvPicPr/>
      </xdr:nvPicPr>
      <xdr:blipFill rotWithShape="1">
        <a:blip xmlns:r="http://schemas.openxmlformats.org/officeDocument/2006/relationships" r:embed="rId2"/>
        <a:srcRect l="43981" t="40361" r="41412" b="46564"/>
        <a:stretch/>
      </xdr:blipFill>
      <xdr:spPr bwMode="auto">
        <a:xfrm rot="21079829">
          <a:off x="13644" y="260860"/>
          <a:ext cx="2132869" cy="990935"/>
        </a:xfrm>
        <a:prstGeom prst="rect">
          <a:avLst/>
        </a:prstGeom>
        <a:ln>
          <a:noFill/>
        </a:ln>
        <a:extLst>
          <a:ext uri="{53640926-AAD7-44D8-BBD7-CCE9431645EC}">
            <a14:shadowObscured xmlns:a14="http://schemas.microsoft.com/office/drawing/2010/main"/>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9</xdr:col>
      <xdr:colOff>0</xdr:colOff>
      <xdr:row>1</xdr:row>
      <xdr:rowOff>65958</xdr:rowOff>
    </xdr:from>
    <xdr:to>
      <xdr:col>11</xdr:col>
      <xdr:colOff>693883</xdr:colOff>
      <xdr:row>4</xdr:row>
      <xdr:rowOff>247910</xdr:rowOff>
    </xdr:to>
    <xdr:pic>
      <xdr:nvPicPr>
        <xdr:cNvPr id="2" name="2 Imagen" descr="C:\Users\eeandrade\Desktop\logo largo.jpg">
          <a:extLst>
            <a:ext uri="{FF2B5EF4-FFF2-40B4-BE49-F238E27FC236}">
              <a16:creationId xmlns:a16="http://schemas.microsoft.com/office/drawing/2014/main" id="{00000000-0008-0000-05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413049" y="446958"/>
          <a:ext cx="2130071" cy="1115402"/>
        </a:xfrm>
        <a:prstGeom prst="rect">
          <a:avLst/>
        </a:prstGeom>
        <a:noFill/>
        <a:ln>
          <a:noFill/>
        </a:ln>
      </xdr:spPr>
    </xdr:pic>
    <xdr:clientData/>
  </xdr:twoCellAnchor>
  <xdr:twoCellAnchor editAs="oneCell">
    <xdr:from>
      <xdr:col>0</xdr:col>
      <xdr:colOff>13644</xdr:colOff>
      <xdr:row>0</xdr:row>
      <xdr:rowOff>260860</xdr:rowOff>
    </xdr:from>
    <xdr:to>
      <xdr:col>1</xdr:col>
      <xdr:colOff>1603588</xdr:colOff>
      <xdr:row>3</xdr:row>
      <xdr:rowOff>318345</xdr:rowOff>
    </xdr:to>
    <xdr:pic>
      <xdr:nvPicPr>
        <xdr:cNvPr id="3" name="3 Imagen">
          <a:extLst>
            <a:ext uri="{FF2B5EF4-FFF2-40B4-BE49-F238E27FC236}">
              <a16:creationId xmlns:a16="http://schemas.microsoft.com/office/drawing/2014/main" id="{00000000-0008-0000-0500-000003000000}"/>
            </a:ext>
          </a:extLst>
        </xdr:cNvPr>
        <xdr:cNvPicPr/>
      </xdr:nvPicPr>
      <xdr:blipFill rotWithShape="1">
        <a:blip xmlns:r="http://schemas.openxmlformats.org/officeDocument/2006/relationships" r:embed="rId2"/>
        <a:srcRect l="43981" t="40361" r="41412" b="46564"/>
        <a:stretch/>
      </xdr:blipFill>
      <xdr:spPr bwMode="auto">
        <a:xfrm rot="21079829">
          <a:off x="13644" y="260860"/>
          <a:ext cx="2132869" cy="990935"/>
        </a:xfrm>
        <a:prstGeom prst="rect">
          <a:avLst/>
        </a:prstGeom>
        <a:ln>
          <a:noFill/>
        </a:ln>
        <a:extLst>
          <a:ext uri="{53640926-AAD7-44D8-BBD7-CCE9431645EC}">
            <a14:shadowObscured xmlns:a14="http://schemas.microsoft.com/office/drawing/2010/main"/>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17</xdr:col>
      <xdr:colOff>106123</xdr:colOff>
      <xdr:row>1</xdr:row>
      <xdr:rowOff>288208</xdr:rowOff>
    </xdr:from>
    <xdr:to>
      <xdr:col>18</xdr:col>
      <xdr:colOff>710410</xdr:colOff>
      <xdr:row>5</xdr:row>
      <xdr:rowOff>89160</xdr:rowOff>
    </xdr:to>
    <xdr:pic>
      <xdr:nvPicPr>
        <xdr:cNvPr id="2" name="2 Imagen" descr="C:\Users\eeandrade\Desktop\logo largo.jpg">
          <a:extLst>
            <a:ext uri="{FF2B5EF4-FFF2-40B4-BE49-F238E27FC236}">
              <a16:creationId xmlns:a16="http://schemas.microsoft.com/office/drawing/2014/main" id="{00000000-0008-0000-06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108623" y="669208"/>
          <a:ext cx="2112412" cy="1118577"/>
        </a:xfrm>
        <a:prstGeom prst="rect">
          <a:avLst/>
        </a:prstGeom>
        <a:noFill/>
        <a:ln>
          <a:noFill/>
        </a:ln>
      </xdr:spPr>
    </xdr:pic>
    <xdr:clientData/>
  </xdr:twoCellAnchor>
  <xdr:twoCellAnchor editAs="oneCell">
    <xdr:from>
      <xdr:col>1</xdr:col>
      <xdr:colOff>1871019</xdr:colOff>
      <xdr:row>1</xdr:row>
      <xdr:rowOff>197359</xdr:rowOff>
    </xdr:from>
    <xdr:to>
      <xdr:col>2</xdr:col>
      <xdr:colOff>317713</xdr:colOff>
      <xdr:row>4</xdr:row>
      <xdr:rowOff>254844</xdr:rowOff>
    </xdr:to>
    <xdr:pic>
      <xdr:nvPicPr>
        <xdr:cNvPr id="3" name="3 Imagen">
          <a:extLst>
            <a:ext uri="{FF2B5EF4-FFF2-40B4-BE49-F238E27FC236}">
              <a16:creationId xmlns:a16="http://schemas.microsoft.com/office/drawing/2014/main" id="{00000000-0008-0000-0600-000003000000}"/>
            </a:ext>
          </a:extLst>
        </xdr:cNvPr>
        <xdr:cNvPicPr/>
      </xdr:nvPicPr>
      <xdr:blipFill rotWithShape="1">
        <a:blip xmlns:r="http://schemas.openxmlformats.org/officeDocument/2006/relationships" r:embed="rId2"/>
        <a:srcRect l="43981" t="40361" r="41412" b="46564"/>
        <a:stretch/>
      </xdr:blipFill>
      <xdr:spPr bwMode="auto">
        <a:xfrm rot="21079829">
          <a:off x="2410769" y="578359"/>
          <a:ext cx="2129694" cy="994110"/>
        </a:xfrm>
        <a:prstGeom prst="rect">
          <a:avLst/>
        </a:prstGeom>
        <a:ln>
          <a:noFill/>
        </a:ln>
        <a:extLst>
          <a:ext uri="{53640926-AAD7-44D8-BBD7-CCE9431645EC}">
            <a14:shadowObscured xmlns:a14="http://schemas.microsoft.com/office/drawing/2010/main"/>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17</xdr:col>
      <xdr:colOff>1122123</xdr:colOff>
      <xdr:row>1</xdr:row>
      <xdr:rowOff>65958</xdr:rowOff>
    </xdr:from>
    <xdr:to>
      <xdr:col>19</xdr:col>
      <xdr:colOff>472285</xdr:colOff>
      <xdr:row>4</xdr:row>
      <xdr:rowOff>247910</xdr:rowOff>
    </xdr:to>
    <xdr:pic>
      <xdr:nvPicPr>
        <xdr:cNvPr id="2" name="2 Imagen" descr="C:\Users\eeandrade\Desktop\logo largo.jpg">
          <a:extLst>
            <a:ext uri="{FF2B5EF4-FFF2-40B4-BE49-F238E27FC236}">
              <a16:creationId xmlns:a16="http://schemas.microsoft.com/office/drawing/2014/main" id="{00000000-0008-0000-07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4096423" y="446958"/>
          <a:ext cx="2125112" cy="1115402"/>
        </a:xfrm>
        <a:prstGeom prst="rect">
          <a:avLst/>
        </a:prstGeom>
        <a:noFill/>
        <a:ln>
          <a:noFill/>
        </a:ln>
      </xdr:spPr>
    </xdr:pic>
    <xdr:clientData/>
  </xdr:twoCellAnchor>
  <xdr:twoCellAnchor editAs="oneCell">
    <xdr:from>
      <xdr:col>1</xdr:col>
      <xdr:colOff>228</xdr:colOff>
      <xdr:row>1</xdr:row>
      <xdr:rowOff>19381</xdr:rowOff>
    </xdr:from>
    <xdr:to>
      <xdr:col>1</xdr:col>
      <xdr:colOff>2126792</xdr:colOff>
      <xdr:row>4</xdr:row>
      <xdr:rowOff>76866</xdr:rowOff>
    </xdr:to>
    <xdr:pic>
      <xdr:nvPicPr>
        <xdr:cNvPr id="3" name="3 Imagen">
          <a:extLst>
            <a:ext uri="{FF2B5EF4-FFF2-40B4-BE49-F238E27FC236}">
              <a16:creationId xmlns:a16="http://schemas.microsoft.com/office/drawing/2014/main" id="{00000000-0008-0000-0700-000003000000}"/>
            </a:ext>
          </a:extLst>
        </xdr:cNvPr>
        <xdr:cNvPicPr/>
      </xdr:nvPicPr>
      <xdr:blipFill rotWithShape="1">
        <a:blip xmlns:r="http://schemas.openxmlformats.org/officeDocument/2006/relationships" r:embed="rId2"/>
        <a:srcRect l="43981" t="40361" r="41412" b="46564"/>
        <a:stretch/>
      </xdr:blipFill>
      <xdr:spPr bwMode="auto">
        <a:xfrm rot="21079829">
          <a:off x="536848" y="395015"/>
          <a:ext cx="2126564" cy="983154"/>
        </a:xfrm>
        <a:prstGeom prst="rect">
          <a:avLst/>
        </a:prstGeom>
        <a:ln>
          <a:noFill/>
        </a:ln>
        <a:extLst>
          <a:ext uri="{53640926-AAD7-44D8-BBD7-CCE9431645EC}">
            <a14:shadowObscured xmlns:a14="http://schemas.microsoft.com/office/drawing/2010/main"/>
          </a:ext>
        </a:extLst>
      </xdr:spPr>
    </xdr:pic>
    <xdr:clientData/>
  </xdr:twoCellAnchor>
</xdr:wsDr>
</file>

<file path=xl/persons/person.xml><?xml version="1.0" encoding="utf-8"?>
<personList xmlns="http://schemas.microsoft.com/office/spreadsheetml/2018/threadedcomments" xmlns:x="http://schemas.openxmlformats.org/spreadsheetml/2006/main">
  <person displayName="Prieto Diaz Juan David" id="{EC1B03F3-25CB-46EF-8F2A-1D818FB00F43}" userId="S::juan.prieto-d@uniminuto.edu.co::1a994f8f-968e-4326-bf69-9a38e35ba88a"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D13" dT="2022-05-21T01:35:14.29" personId="{EC1B03F3-25CB-46EF-8F2A-1D818FB00F43}" id="{BBB1C288-9FDC-479E-AA60-E17A8647D27B}">
    <text>el primer número sera el segundo seguido de una coma(,) el segundo numero seran las milesimas</text>
  </threadedComment>
  <threadedComment ref="H13" dT="2022-05-21T01:33:29.63" personId="{EC1B03F3-25CB-46EF-8F2A-1D818FB00F43}" id="{4706F706-4458-4AC6-92E0-DB3EE9F4F268}">
    <text>El tiempo se registra segun la etapa en la que termino la persona (el primer número sera el minuto seguido de una coma (,)el siguiente numero sera el segundo). recuerde que apenas inicie la prueba tomar el tiempo y hacer la prueba con grupos maximo de a 5 personas para llevar un buen control.</text>
  </threadedComment>
  <threadedComment ref="R13" dT="2022-05-21T01:41:17.80" personId="{EC1B03F3-25CB-46EF-8F2A-1D818FB00F43}" id="{FC591A80-39C5-4D43-BAA7-C26256F5D9FB}">
    <text>el primer número sera el segundo seguido de una coma(,) el segundo número seran las milesimas</text>
  </threadedComment>
</ThreadedComments>
</file>

<file path=xl/threadedComments/threadedComment2.xml><?xml version="1.0" encoding="utf-8"?>
<ThreadedComments xmlns="http://schemas.microsoft.com/office/spreadsheetml/2018/threadedcomments" xmlns:x="http://schemas.openxmlformats.org/spreadsheetml/2006/main">
  <threadedComment ref="D12" dT="2022-05-22T00:37:51.53" personId="{EC1B03F3-25CB-46EF-8F2A-1D818FB00F43}" id="{7345BC77-BECB-4578-914B-5ECD8AB43BA0}">
    <text>el primer número sera el segundo seguido de una coma(,) el segundo numero seran las milesimas</text>
  </threadedComment>
  <threadedComment ref="H12" dT="2022-05-21T02:56:44.66" personId="{EC1B03F3-25CB-46EF-8F2A-1D818FB00F43}" id="{1954CD99-1907-425E-8FDF-9A978B94EC86}">
    <text>se debe registrar el número de recorridos realizado por la persona, como se puede ver en el ejemplo la persona realizo 32 recorridos.</text>
  </threadedComment>
  <threadedComment ref="R12" dT="2022-05-21T03:00:25.53" personId="{EC1B03F3-25CB-46EF-8F2A-1D818FB00F43}" id="{CADD2D26-EAB4-44F8-8178-DEFD97E44926}">
    <text>el resultado se debe digitar en numeros (ejemplo: 7,89) el primer numero corresponde a los segundos es decir el 7 luego se coloca la coma (,) para separar las milesimas es decir el 89.</text>
  </threadedComment>
</ThreadedComments>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5.xml"/><Relationship Id="rId1" Type="http://schemas.openxmlformats.org/officeDocument/2006/relationships/printerSettings" Target="../printerSettings/printerSettings4.bin"/><Relationship Id="rId6" Type="http://schemas.microsoft.com/office/2017/10/relationships/threadedComment" Target="../threadedComments/threadedComment1.xml"/><Relationship Id="rId5" Type="http://schemas.openxmlformats.org/officeDocument/2006/relationships/comments" Target="../comments1.xml"/><Relationship Id="rId4" Type="http://schemas.openxmlformats.org/officeDocument/2006/relationships/image" Target="../media/image3.png"/></Relationships>
</file>

<file path=xl/worksheets/_rels/sheet6.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drawing" Target="../drawings/drawing8.xml"/><Relationship Id="rId1" Type="http://schemas.openxmlformats.org/officeDocument/2006/relationships/printerSettings" Target="../printerSettings/printerSettings7.bin"/><Relationship Id="rId6" Type="http://schemas.microsoft.com/office/2017/10/relationships/threadedComment" Target="../threadedComments/threadedComment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7"/>
  <sheetViews>
    <sheetView workbookViewId="0">
      <selection activeCell="A4" sqref="A4:AE4"/>
    </sheetView>
  </sheetViews>
  <sheetFormatPr baseColWidth="10" defaultRowHeight="15" x14ac:dyDescent="0.25"/>
  <cols>
    <col min="1" max="1" width="5.28515625" customWidth="1"/>
    <col min="2" max="2" width="4.140625" customWidth="1"/>
    <col min="3" max="3" width="4.28515625" customWidth="1"/>
    <col min="4" max="4" width="4.5703125" customWidth="1"/>
    <col min="5" max="5" width="3.7109375" customWidth="1"/>
    <col min="6" max="6" width="4" customWidth="1"/>
    <col min="7" max="7" width="3.85546875" customWidth="1"/>
    <col min="8" max="8" width="4.28515625" customWidth="1"/>
    <col min="9" max="9" width="4.42578125" customWidth="1"/>
    <col min="10" max="10" width="4.85546875" customWidth="1"/>
    <col min="11" max="12" width="4.42578125" customWidth="1"/>
    <col min="13" max="13" width="3.85546875" customWidth="1"/>
    <col min="14" max="15" width="4" customWidth="1"/>
    <col min="16" max="16" width="3.42578125" customWidth="1"/>
    <col min="17" max="17" width="4.42578125" customWidth="1"/>
    <col min="18" max="18" width="4.28515625" customWidth="1"/>
    <col min="19" max="19" width="3.85546875" customWidth="1"/>
    <col min="20" max="20" width="3.7109375" customWidth="1"/>
    <col min="21" max="21" width="5" customWidth="1"/>
    <col min="22" max="22" width="4.42578125" customWidth="1"/>
    <col min="23" max="23" width="5.140625" customWidth="1"/>
    <col min="24" max="24" width="4.42578125" customWidth="1"/>
    <col min="25" max="25" width="3.85546875" customWidth="1"/>
    <col min="26" max="26" width="3.42578125" customWidth="1"/>
    <col min="27" max="28" width="3.85546875" customWidth="1"/>
    <col min="29" max="29" width="4.85546875" customWidth="1"/>
    <col min="30" max="30" width="3.28515625" customWidth="1"/>
    <col min="31" max="31" width="4.140625" customWidth="1"/>
  </cols>
  <sheetData>
    <row r="1" spans="1:31" x14ac:dyDescent="0.25">
      <c r="A1" s="104" t="s">
        <v>39</v>
      </c>
      <c r="B1" s="105"/>
      <c r="C1" s="105"/>
      <c r="D1" s="105"/>
      <c r="E1" s="105"/>
      <c r="F1" s="105"/>
      <c r="G1" s="105"/>
      <c r="H1" s="105"/>
      <c r="I1" s="105"/>
      <c r="J1" s="105"/>
      <c r="K1" s="105"/>
      <c r="L1" s="105"/>
      <c r="M1" s="105"/>
      <c r="N1" s="105"/>
      <c r="O1" s="105"/>
      <c r="P1" s="105"/>
      <c r="Q1" s="105"/>
      <c r="R1" s="105"/>
      <c r="S1" s="105"/>
      <c r="T1" s="105"/>
      <c r="U1" s="105"/>
      <c r="V1" s="105"/>
      <c r="W1" s="105"/>
      <c r="X1" s="105"/>
      <c r="Y1" s="105"/>
      <c r="Z1" s="105"/>
      <c r="AA1" s="105"/>
      <c r="AB1" s="105"/>
      <c r="AC1" s="105"/>
      <c r="AD1" s="105"/>
      <c r="AE1" s="106"/>
    </row>
    <row r="2" spans="1:31" x14ac:dyDescent="0.25">
      <c r="A2" s="107"/>
      <c r="B2" s="108"/>
      <c r="C2" s="108"/>
      <c r="D2" s="108"/>
      <c r="E2" s="108"/>
      <c r="F2" s="108"/>
      <c r="G2" s="108"/>
      <c r="H2" s="108"/>
      <c r="I2" s="108"/>
      <c r="J2" s="108"/>
      <c r="K2" s="108"/>
      <c r="L2" s="108"/>
      <c r="M2" s="108"/>
      <c r="N2" s="108"/>
      <c r="O2" s="108"/>
      <c r="P2" s="108"/>
      <c r="Q2" s="108"/>
      <c r="R2" s="108"/>
      <c r="S2" s="108"/>
      <c r="T2" s="108"/>
      <c r="U2" s="108"/>
      <c r="V2" s="108"/>
      <c r="W2" s="108"/>
      <c r="X2" s="108"/>
      <c r="Y2" s="108"/>
      <c r="Z2" s="108"/>
      <c r="AA2" s="108"/>
      <c r="AB2" s="108"/>
      <c r="AC2" s="108"/>
      <c r="AD2" s="108"/>
      <c r="AE2" s="109"/>
    </row>
    <row r="3" spans="1:31" ht="29.25" customHeight="1" thickBot="1" x14ac:dyDescent="0.3">
      <c r="A3" s="110"/>
      <c r="B3" s="111"/>
      <c r="C3" s="111"/>
      <c r="D3" s="111"/>
      <c r="E3" s="111"/>
      <c r="F3" s="111"/>
      <c r="G3" s="111"/>
      <c r="H3" s="111"/>
      <c r="I3" s="111"/>
      <c r="J3" s="111"/>
      <c r="K3" s="111"/>
      <c r="L3" s="111"/>
      <c r="M3" s="111"/>
      <c r="N3" s="111"/>
      <c r="O3" s="111"/>
      <c r="P3" s="111"/>
      <c r="Q3" s="111"/>
      <c r="R3" s="111"/>
      <c r="S3" s="111"/>
      <c r="T3" s="111"/>
      <c r="U3" s="111"/>
      <c r="V3" s="111"/>
      <c r="W3" s="111"/>
      <c r="X3" s="111"/>
      <c r="Y3" s="111"/>
      <c r="Z3" s="111"/>
      <c r="AA3" s="111"/>
      <c r="AB3" s="111"/>
      <c r="AC3" s="111"/>
      <c r="AD3" s="111"/>
      <c r="AE3" s="112"/>
    </row>
    <row r="4" spans="1:31" ht="15.75" thickBot="1" x14ac:dyDescent="0.3">
      <c r="A4" s="113" t="s">
        <v>31</v>
      </c>
      <c r="B4" s="114"/>
      <c r="C4" s="114"/>
      <c r="D4" s="114"/>
      <c r="E4" s="114"/>
      <c r="F4" s="114"/>
      <c r="G4" s="114"/>
      <c r="H4" s="114"/>
      <c r="I4" s="114"/>
      <c r="J4" s="114"/>
      <c r="K4" s="114"/>
      <c r="L4" s="114"/>
      <c r="M4" s="114"/>
      <c r="N4" s="114"/>
      <c r="O4" s="114"/>
      <c r="P4" s="114"/>
      <c r="Q4" s="114"/>
      <c r="R4" s="114"/>
      <c r="S4" s="114"/>
      <c r="T4" s="114"/>
      <c r="U4" s="114"/>
      <c r="V4" s="114"/>
      <c r="W4" s="114"/>
      <c r="X4" s="114"/>
      <c r="Y4" s="114"/>
      <c r="Z4" s="114"/>
      <c r="AA4" s="114"/>
      <c r="AB4" s="114"/>
      <c r="AC4" s="114"/>
      <c r="AD4" s="114"/>
      <c r="AE4" s="115"/>
    </row>
    <row r="5" spans="1:31" ht="15.75" thickBot="1" x14ac:dyDescent="0.3">
      <c r="A5" s="40">
        <v>1</v>
      </c>
      <c r="B5" s="36">
        <v>2</v>
      </c>
      <c r="C5" s="36">
        <v>3</v>
      </c>
      <c r="D5" s="36">
        <v>4</v>
      </c>
      <c r="E5" s="36">
        <v>5</v>
      </c>
      <c r="F5" s="36">
        <v>6</v>
      </c>
      <c r="G5" s="36">
        <v>7</v>
      </c>
      <c r="H5" s="36">
        <v>8</v>
      </c>
      <c r="I5" s="36">
        <v>9</v>
      </c>
      <c r="J5" s="88">
        <v>10</v>
      </c>
      <c r="K5" s="88">
        <v>11</v>
      </c>
      <c r="L5" s="88">
        <v>12</v>
      </c>
      <c r="M5" s="88">
        <v>13</v>
      </c>
      <c r="N5" s="88">
        <v>14</v>
      </c>
      <c r="O5" s="88">
        <v>15</v>
      </c>
      <c r="P5" s="37">
        <v>16</v>
      </c>
      <c r="Q5" s="37">
        <v>17</v>
      </c>
      <c r="R5" s="37">
        <v>18</v>
      </c>
      <c r="S5" s="37">
        <v>19</v>
      </c>
      <c r="T5" s="37">
        <v>20</v>
      </c>
      <c r="U5" s="37">
        <v>21</v>
      </c>
      <c r="V5" s="36">
        <v>22</v>
      </c>
      <c r="W5" s="36">
        <v>23</v>
      </c>
      <c r="X5" s="36">
        <v>24</v>
      </c>
      <c r="Y5" s="36">
        <v>25</v>
      </c>
      <c r="Z5" s="36">
        <v>26</v>
      </c>
      <c r="AA5" s="36">
        <v>27</v>
      </c>
      <c r="AB5" s="36">
        <v>28</v>
      </c>
      <c r="AC5" s="36">
        <v>29</v>
      </c>
      <c r="AD5" s="36">
        <v>30</v>
      </c>
      <c r="AE5" s="41">
        <v>31</v>
      </c>
    </row>
    <row r="6" spans="1:31" ht="15.75" thickBot="1" x14ac:dyDescent="0.3">
      <c r="A6" s="113" t="s">
        <v>34</v>
      </c>
      <c r="B6" s="114"/>
      <c r="C6" s="114"/>
      <c r="D6" s="114"/>
      <c r="E6" s="114"/>
      <c r="F6" s="114"/>
      <c r="G6" s="114"/>
      <c r="H6" s="114"/>
      <c r="I6" s="114"/>
      <c r="J6" s="114"/>
      <c r="K6" s="114"/>
      <c r="L6" s="114"/>
      <c r="M6" s="114"/>
      <c r="N6" s="114"/>
      <c r="O6" s="114"/>
      <c r="P6" s="114"/>
      <c r="Q6" s="114"/>
      <c r="R6" s="114"/>
      <c r="S6" s="114"/>
      <c r="T6" s="114"/>
      <c r="U6" s="114"/>
      <c r="V6" s="114"/>
      <c r="W6" s="114"/>
      <c r="X6" s="114"/>
      <c r="Y6" s="114"/>
      <c r="Z6" s="114"/>
      <c r="AA6" s="114"/>
      <c r="AB6" s="114"/>
      <c r="AC6" s="114"/>
      <c r="AD6" s="114"/>
      <c r="AE6" s="115"/>
    </row>
    <row r="7" spans="1:31" x14ac:dyDescent="0.25">
      <c r="A7" s="40">
        <v>1</v>
      </c>
      <c r="B7" s="36">
        <v>2</v>
      </c>
      <c r="C7" s="36">
        <v>3</v>
      </c>
      <c r="D7" s="36">
        <v>4</v>
      </c>
      <c r="E7" s="36">
        <v>5</v>
      </c>
      <c r="F7" s="36">
        <v>6</v>
      </c>
      <c r="G7" s="36">
        <v>7</v>
      </c>
      <c r="H7" s="36">
        <v>8</v>
      </c>
      <c r="I7" s="88">
        <v>9</v>
      </c>
      <c r="J7" s="88">
        <v>10</v>
      </c>
      <c r="K7" s="88">
        <v>11</v>
      </c>
      <c r="L7" s="88">
        <v>12</v>
      </c>
      <c r="M7" s="88">
        <v>13</v>
      </c>
      <c r="N7" s="88">
        <v>14</v>
      </c>
      <c r="O7" s="88">
        <v>15</v>
      </c>
      <c r="P7" s="39">
        <v>16</v>
      </c>
      <c r="Q7" s="38">
        <v>17</v>
      </c>
      <c r="R7" s="38">
        <v>18</v>
      </c>
      <c r="S7" s="38">
        <v>19</v>
      </c>
      <c r="T7" s="38">
        <v>20</v>
      </c>
      <c r="U7" s="38">
        <v>21</v>
      </c>
      <c r="V7" s="38">
        <v>22</v>
      </c>
      <c r="W7" s="88">
        <v>23</v>
      </c>
      <c r="X7" s="88">
        <v>24</v>
      </c>
      <c r="Y7" s="36">
        <v>25</v>
      </c>
      <c r="Z7" s="36">
        <v>26</v>
      </c>
      <c r="AA7" s="36">
        <v>27</v>
      </c>
      <c r="AB7" s="36">
        <v>28</v>
      </c>
      <c r="AC7" s="36">
        <v>29</v>
      </c>
      <c r="AD7" s="36">
        <v>30</v>
      </c>
      <c r="AE7" s="41">
        <v>31</v>
      </c>
    </row>
  </sheetData>
  <mergeCells count="3">
    <mergeCell ref="A1:AE3"/>
    <mergeCell ref="A4:AE4"/>
    <mergeCell ref="A6:AE6"/>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41"/>
  <sheetViews>
    <sheetView view="pageBreakPreview" topLeftCell="A32" zoomScaleNormal="100" zoomScaleSheetLayoutView="100" workbookViewId="0">
      <selection sqref="A1:T40"/>
    </sheetView>
  </sheetViews>
  <sheetFormatPr baseColWidth="10" defaultRowHeight="15" x14ac:dyDescent="0.25"/>
  <cols>
    <col min="1" max="1" width="7.28515625" bestFit="1" customWidth="1"/>
    <col min="2" max="2" width="24.42578125" style="2" customWidth="1"/>
    <col min="3" max="3" width="38.140625" customWidth="1"/>
    <col min="4" max="4" width="10.85546875" bestFit="1" customWidth="1"/>
    <col min="5" max="5" width="7.140625" customWidth="1"/>
    <col min="6" max="6" width="13.7109375" customWidth="1"/>
    <col min="7" max="7" width="3.28515625" customWidth="1"/>
    <col min="8" max="8" width="11.140625" customWidth="1"/>
    <col min="9" max="9" width="7.85546875" customWidth="1"/>
    <col min="10" max="10" width="12.7109375" customWidth="1"/>
    <col min="11" max="11" width="3.28515625" customWidth="1"/>
    <col min="12" max="12" width="11.140625" customWidth="1"/>
    <col min="13" max="13" width="7.85546875" customWidth="1"/>
    <col min="14" max="14" width="12.7109375" customWidth="1"/>
    <col min="15" max="15" width="3.28515625" customWidth="1"/>
    <col min="16" max="16" width="11.140625" customWidth="1"/>
    <col min="17" max="17" width="7.85546875" customWidth="1"/>
    <col min="18" max="18" width="12.7109375" customWidth="1"/>
    <col min="19" max="19" width="3.28515625" customWidth="1"/>
    <col min="20" max="20" width="11.140625" customWidth="1"/>
  </cols>
  <sheetData>
    <row r="1" spans="1:20" ht="36" x14ac:dyDescent="0.25">
      <c r="A1" s="143" t="s">
        <v>0</v>
      </c>
      <c r="B1" s="144"/>
      <c r="C1" s="144"/>
      <c r="D1" s="144"/>
      <c r="E1" s="144"/>
      <c r="F1" s="144"/>
      <c r="G1" s="144"/>
      <c r="H1" s="144"/>
      <c r="I1" s="144"/>
      <c r="J1" s="144"/>
      <c r="K1" s="144"/>
      <c r="L1" s="144"/>
      <c r="M1" s="144"/>
      <c r="N1" s="144"/>
      <c r="O1" s="144"/>
      <c r="P1" s="144"/>
      <c r="Q1" s="144"/>
      <c r="R1" s="144"/>
      <c r="S1" s="144"/>
      <c r="T1" s="145"/>
    </row>
    <row r="2" spans="1:20" ht="36" x14ac:dyDescent="0.25">
      <c r="A2" s="146" t="s">
        <v>14</v>
      </c>
      <c r="B2" s="147"/>
      <c r="C2" s="147"/>
      <c r="D2" s="147"/>
      <c r="E2" s="147"/>
      <c r="F2" s="147"/>
      <c r="G2" s="147"/>
      <c r="H2" s="147"/>
      <c r="I2" s="147"/>
      <c r="J2" s="147"/>
      <c r="K2" s="147"/>
      <c r="L2" s="147"/>
      <c r="M2" s="147"/>
      <c r="N2" s="147"/>
      <c r="O2" s="147"/>
      <c r="P2" s="147"/>
      <c r="Q2" s="147"/>
      <c r="R2" s="147"/>
      <c r="S2" s="147"/>
      <c r="T2" s="148"/>
    </row>
    <row r="3" spans="1:20" ht="6.75" customHeight="1" x14ac:dyDescent="0.25">
      <c r="A3" s="23"/>
      <c r="B3" s="24"/>
      <c r="C3" s="25"/>
      <c r="D3" s="25"/>
      <c r="E3" s="25"/>
      <c r="F3" s="25"/>
      <c r="G3" s="25"/>
      <c r="H3" s="25"/>
      <c r="I3" s="25"/>
      <c r="J3" s="25"/>
      <c r="K3" s="25"/>
      <c r="L3" s="25"/>
      <c r="M3" s="25"/>
      <c r="N3" s="25"/>
      <c r="O3" s="25"/>
      <c r="P3" s="25"/>
      <c r="Q3" s="25"/>
      <c r="R3" s="25"/>
      <c r="S3" s="25"/>
      <c r="T3" s="26"/>
    </row>
    <row r="4" spans="1:20" ht="36" x14ac:dyDescent="0.25">
      <c r="A4" s="146" t="s">
        <v>1</v>
      </c>
      <c r="B4" s="147"/>
      <c r="C4" s="147"/>
      <c r="D4" s="147"/>
      <c r="E4" s="147"/>
      <c r="F4" s="147"/>
      <c r="G4" s="147"/>
      <c r="H4" s="147"/>
      <c r="I4" s="147"/>
      <c r="J4" s="147"/>
      <c r="K4" s="147"/>
      <c r="L4" s="147"/>
      <c r="M4" s="147"/>
      <c r="N4" s="147"/>
      <c r="O4" s="147"/>
      <c r="P4" s="147"/>
      <c r="Q4" s="147"/>
      <c r="R4" s="147"/>
      <c r="S4" s="147"/>
      <c r="T4" s="148"/>
    </row>
    <row r="5" spans="1:20" ht="36" x14ac:dyDescent="0.25">
      <c r="A5" s="146" t="s">
        <v>2</v>
      </c>
      <c r="B5" s="147"/>
      <c r="C5" s="147"/>
      <c r="D5" s="147"/>
      <c r="E5" s="147"/>
      <c r="F5" s="147"/>
      <c r="G5" s="147"/>
      <c r="H5" s="147"/>
      <c r="I5" s="147"/>
      <c r="J5" s="147"/>
      <c r="K5" s="147"/>
      <c r="L5" s="147"/>
      <c r="M5" s="147"/>
      <c r="N5" s="147"/>
      <c r="O5" s="147"/>
      <c r="P5" s="147"/>
      <c r="Q5" s="147"/>
      <c r="R5" s="147"/>
      <c r="S5" s="147"/>
      <c r="T5" s="148"/>
    </row>
    <row r="6" spans="1:20" ht="10.5" customHeight="1" x14ac:dyDescent="0.25">
      <c r="A6" s="23"/>
      <c r="B6" s="27"/>
      <c r="C6" s="25"/>
      <c r="D6" s="25"/>
      <c r="E6" s="25"/>
      <c r="F6" s="25"/>
      <c r="G6" s="25"/>
      <c r="H6" s="25"/>
      <c r="I6" s="25"/>
      <c r="J6" s="25"/>
      <c r="K6" s="25"/>
      <c r="L6" s="25"/>
      <c r="M6" s="25"/>
      <c r="N6" s="25"/>
      <c r="O6" s="25"/>
      <c r="P6" s="25"/>
      <c r="Q6" s="25"/>
      <c r="R6" s="25"/>
      <c r="S6" s="25"/>
      <c r="T6" s="26"/>
    </row>
    <row r="7" spans="1:20" ht="36" customHeight="1" x14ac:dyDescent="0.25">
      <c r="A7" s="140" t="s">
        <v>3</v>
      </c>
      <c r="B7" s="141"/>
      <c r="C7" s="141"/>
      <c r="D7" s="141"/>
      <c r="E7" s="141"/>
      <c r="F7" s="141"/>
      <c r="G7" s="141"/>
      <c r="H7" s="141"/>
      <c r="I7" s="141"/>
      <c r="J7" s="141"/>
      <c r="K7" s="141"/>
      <c r="L7" s="141"/>
      <c r="M7" s="141"/>
      <c r="N7" s="141"/>
      <c r="O7" s="141"/>
      <c r="P7" s="141"/>
      <c r="Q7" s="141"/>
      <c r="R7" s="141"/>
      <c r="S7" s="141"/>
      <c r="T7" s="142"/>
    </row>
    <row r="8" spans="1:20" ht="12" customHeight="1" thickBot="1" x14ac:dyDescent="0.6">
      <c r="A8" s="28"/>
      <c r="B8" s="29"/>
      <c r="C8" s="30"/>
      <c r="D8" s="29"/>
      <c r="E8" s="29"/>
      <c r="F8" s="29"/>
      <c r="G8" s="29"/>
      <c r="H8" s="29"/>
      <c r="I8" s="29"/>
      <c r="J8" s="29"/>
      <c r="K8" s="29"/>
      <c r="L8" s="29"/>
      <c r="M8" s="29"/>
      <c r="N8" s="29"/>
      <c r="O8" s="29"/>
      <c r="P8" s="29"/>
      <c r="Q8" s="29"/>
      <c r="R8" s="29"/>
      <c r="S8" s="29"/>
      <c r="T8" s="31"/>
    </row>
    <row r="9" spans="1:20" ht="40.5" customHeight="1" thickBot="1" x14ac:dyDescent="0.3">
      <c r="A9" s="121" t="s">
        <v>40</v>
      </c>
      <c r="B9" s="122"/>
      <c r="C9" s="122"/>
      <c r="D9" s="122"/>
      <c r="E9" s="122"/>
      <c r="F9" s="122"/>
      <c r="G9" s="122"/>
      <c r="H9" s="122"/>
      <c r="I9" s="122"/>
      <c r="J9" s="122"/>
      <c r="K9" s="122"/>
      <c r="L9" s="122"/>
      <c r="M9" s="122"/>
      <c r="N9" s="122"/>
      <c r="O9" s="122"/>
      <c r="P9" s="122"/>
      <c r="Q9" s="122"/>
      <c r="R9" s="122"/>
      <c r="S9" s="122"/>
      <c r="T9" s="123"/>
    </row>
    <row r="10" spans="1:20" ht="36" customHeight="1" thickBot="1" x14ac:dyDescent="0.3">
      <c r="A10" s="135"/>
      <c r="B10" s="126" t="s">
        <v>32</v>
      </c>
      <c r="C10" s="138" t="s">
        <v>13</v>
      </c>
      <c r="D10" s="124" t="s">
        <v>11</v>
      </c>
      <c r="E10" s="128" t="s">
        <v>7</v>
      </c>
      <c r="F10" s="129"/>
      <c r="G10" s="129"/>
      <c r="H10" s="130"/>
      <c r="I10" s="128" t="s">
        <v>9</v>
      </c>
      <c r="J10" s="129"/>
      <c r="K10" s="129"/>
      <c r="L10" s="130"/>
      <c r="M10" s="128" t="s">
        <v>10</v>
      </c>
      <c r="N10" s="129"/>
      <c r="O10" s="129"/>
      <c r="P10" s="130"/>
      <c r="Q10" s="128" t="s">
        <v>25</v>
      </c>
      <c r="R10" s="129"/>
      <c r="S10" s="129"/>
      <c r="T10" s="130"/>
    </row>
    <row r="11" spans="1:20" ht="29.45" customHeight="1" thickBot="1" x14ac:dyDescent="0.3">
      <c r="A11" s="136"/>
      <c r="B11" s="127"/>
      <c r="C11" s="125"/>
      <c r="D11" s="125"/>
      <c r="E11" s="128" t="s">
        <v>8</v>
      </c>
      <c r="F11" s="129"/>
      <c r="G11" s="129"/>
      <c r="H11" s="130"/>
      <c r="I11" s="131" t="s">
        <v>5</v>
      </c>
      <c r="J11" s="132"/>
      <c r="K11" s="132"/>
      <c r="L11" s="133"/>
      <c r="M11" s="134" t="s">
        <v>5</v>
      </c>
      <c r="N11" s="132"/>
      <c r="O11" s="132"/>
      <c r="P11" s="133"/>
      <c r="Q11" s="131" t="s">
        <v>5</v>
      </c>
      <c r="R11" s="132"/>
      <c r="S11" s="132"/>
      <c r="T11" s="133"/>
    </row>
    <row r="12" spans="1:20" ht="29.45" customHeight="1" thickBot="1" x14ac:dyDescent="0.3">
      <c r="A12" s="136"/>
      <c r="B12" s="127"/>
      <c r="C12" s="125"/>
      <c r="D12" s="125"/>
      <c r="E12" s="90" t="s">
        <v>33</v>
      </c>
      <c r="F12" s="90" t="s">
        <v>35</v>
      </c>
      <c r="G12" s="85"/>
      <c r="H12" s="87" t="s">
        <v>22</v>
      </c>
      <c r="I12" s="90" t="s">
        <v>33</v>
      </c>
      <c r="J12" s="90" t="s">
        <v>35</v>
      </c>
      <c r="K12" s="86"/>
      <c r="L12" s="87" t="s">
        <v>22</v>
      </c>
      <c r="M12" s="90" t="s">
        <v>33</v>
      </c>
      <c r="N12" s="90" t="s">
        <v>35</v>
      </c>
      <c r="O12" s="86"/>
      <c r="P12" s="87" t="s">
        <v>22</v>
      </c>
      <c r="Q12" s="90" t="s">
        <v>33</v>
      </c>
      <c r="R12" s="90" t="s">
        <v>35</v>
      </c>
      <c r="S12" s="86"/>
      <c r="T12" s="87" t="s">
        <v>22</v>
      </c>
    </row>
    <row r="13" spans="1:20" ht="24" customHeight="1" thickBot="1" x14ac:dyDescent="0.3">
      <c r="A13" s="137"/>
      <c r="B13" s="127"/>
      <c r="C13" s="139"/>
      <c r="D13" s="125"/>
      <c r="E13" s="224" t="s">
        <v>6</v>
      </c>
      <c r="F13" s="224" t="s">
        <v>6</v>
      </c>
      <c r="G13" s="224" t="s">
        <v>4</v>
      </c>
      <c r="H13" s="224" t="s">
        <v>6</v>
      </c>
      <c r="I13" s="224" t="s">
        <v>6</v>
      </c>
      <c r="J13" s="224" t="s">
        <v>6</v>
      </c>
      <c r="K13" s="224" t="s">
        <v>4</v>
      </c>
      <c r="L13" s="224" t="s">
        <v>6</v>
      </c>
      <c r="M13" s="225" t="s">
        <v>6</v>
      </c>
      <c r="N13" s="224" t="s">
        <v>6</v>
      </c>
      <c r="O13" s="224" t="s">
        <v>4</v>
      </c>
      <c r="P13" s="224" t="s">
        <v>6</v>
      </c>
      <c r="Q13" s="224" t="s">
        <v>6</v>
      </c>
      <c r="R13" s="224" t="s">
        <v>6</v>
      </c>
      <c r="S13" s="224" t="s">
        <v>4</v>
      </c>
      <c r="T13" s="224" t="s">
        <v>6</v>
      </c>
    </row>
    <row r="14" spans="1:20" s="1" customFormat="1" ht="30" customHeight="1" x14ac:dyDescent="0.25">
      <c r="A14" s="12">
        <v>1</v>
      </c>
      <c r="B14" s="94">
        <v>1222203455</v>
      </c>
      <c r="C14" s="199" t="s">
        <v>46</v>
      </c>
      <c r="D14" s="34">
        <v>9</v>
      </c>
      <c r="E14" s="4">
        <v>27</v>
      </c>
      <c r="F14" s="4"/>
      <c r="G14" s="5" t="s">
        <v>4</v>
      </c>
      <c r="H14" s="4">
        <f>+(E14+F14)/2</f>
        <v>13.5</v>
      </c>
      <c r="I14" s="4">
        <v>131</v>
      </c>
      <c r="J14" s="4"/>
      <c r="K14" s="5" t="s">
        <v>4</v>
      </c>
      <c r="L14" s="4">
        <f>+(I14+J14)/2</f>
        <v>65.5</v>
      </c>
      <c r="M14" s="4">
        <v>69</v>
      </c>
      <c r="N14" s="4"/>
      <c r="O14" s="5" t="s">
        <v>4</v>
      </c>
      <c r="P14" s="4">
        <f>+(M14+N14)/2</f>
        <v>34.5</v>
      </c>
      <c r="Q14" s="4">
        <v>58</v>
      </c>
      <c r="R14" s="4"/>
      <c r="S14" s="5" t="s">
        <v>4</v>
      </c>
      <c r="T14" s="4">
        <f>+(Q14+R14)/2</f>
        <v>29</v>
      </c>
    </row>
    <row r="15" spans="1:20" s="1" customFormat="1" ht="30" customHeight="1" x14ac:dyDescent="0.25">
      <c r="A15" s="3">
        <v>2</v>
      </c>
      <c r="B15" s="94">
        <v>1011240317</v>
      </c>
      <c r="C15" s="199" t="s">
        <v>47</v>
      </c>
      <c r="D15" s="34">
        <v>8</v>
      </c>
      <c r="E15" s="4">
        <v>27</v>
      </c>
      <c r="F15" s="4"/>
      <c r="G15" s="5" t="s">
        <v>4</v>
      </c>
      <c r="H15" s="4"/>
      <c r="I15" s="4">
        <v>128</v>
      </c>
      <c r="J15" s="4"/>
      <c r="K15" s="5" t="s">
        <v>4</v>
      </c>
      <c r="L15" s="4"/>
      <c r="M15" s="4">
        <v>65</v>
      </c>
      <c r="N15" s="4"/>
      <c r="O15" s="5" t="s">
        <v>4</v>
      </c>
      <c r="P15" s="4"/>
      <c r="Q15" s="4">
        <v>58</v>
      </c>
      <c r="R15" s="4"/>
      <c r="S15" s="5" t="s">
        <v>4</v>
      </c>
      <c r="T15" s="4"/>
    </row>
    <row r="16" spans="1:20" s="1" customFormat="1" ht="30" customHeight="1" x14ac:dyDescent="0.25">
      <c r="A16" s="3">
        <v>3</v>
      </c>
      <c r="B16" s="94">
        <v>17687352</v>
      </c>
      <c r="C16" s="199" t="s">
        <v>48</v>
      </c>
      <c r="D16" s="34">
        <v>10</v>
      </c>
      <c r="E16" s="4">
        <v>31</v>
      </c>
      <c r="F16" s="4"/>
      <c r="G16" s="5" t="s">
        <v>4</v>
      </c>
      <c r="H16" s="4"/>
      <c r="I16" s="4">
        <v>140</v>
      </c>
      <c r="J16" s="4"/>
      <c r="K16" s="5" t="s">
        <v>4</v>
      </c>
      <c r="L16" s="4"/>
      <c r="M16" s="4">
        <v>71</v>
      </c>
      <c r="N16" s="4"/>
      <c r="O16" s="5" t="s">
        <v>4</v>
      </c>
      <c r="P16" s="4"/>
      <c r="Q16" s="4">
        <v>62</v>
      </c>
      <c r="R16" s="4"/>
      <c r="S16" s="5" t="s">
        <v>4</v>
      </c>
      <c r="T16" s="4"/>
    </row>
    <row r="17" spans="1:20" s="1" customFormat="1" ht="30" customHeight="1" x14ac:dyDescent="0.25">
      <c r="A17" s="3">
        <v>4</v>
      </c>
      <c r="B17" s="94">
        <v>1071143221</v>
      </c>
      <c r="C17" s="199" t="s">
        <v>49</v>
      </c>
      <c r="D17" s="34">
        <v>9</v>
      </c>
      <c r="E17" s="4">
        <v>24</v>
      </c>
      <c r="F17" s="4"/>
      <c r="G17" s="5" t="s">
        <v>4</v>
      </c>
      <c r="H17" s="4"/>
      <c r="I17" s="4">
        <v>127</v>
      </c>
      <c r="J17" s="4"/>
      <c r="K17" s="5" t="s">
        <v>4</v>
      </c>
      <c r="L17" s="4"/>
      <c r="M17" s="4">
        <v>66</v>
      </c>
      <c r="N17" s="4"/>
      <c r="O17" s="5" t="s">
        <v>4</v>
      </c>
      <c r="P17" s="4"/>
      <c r="Q17" s="4">
        <v>60</v>
      </c>
      <c r="R17" s="4"/>
      <c r="S17" s="5" t="s">
        <v>4</v>
      </c>
      <c r="T17" s="4"/>
    </row>
    <row r="18" spans="1:20" s="1" customFormat="1" ht="30" customHeight="1" x14ac:dyDescent="0.25">
      <c r="A18" s="3">
        <v>5</v>
      </c>
      <c r="B18" s="94">
        <v>1071143780</v>
      </c>
      <c r="C18" s="199" t="s">
        <v>50</v>
      </c>
      <c r="D18" s="34">
        <v>9</v>
      </c>
      <c r="E18" s="4">
        <v>25</v>
      </c>
      <c r="F18" s="4"/>
      <c r="G18" s="5" t="s">
        <v>4</v>
      </c>
      <c r="H18" s="4"/>
      <c r="I18" s="4">
        <v>127</v>
      </c>
      <c r="J18" s="4"/>
      <c r="K18" s="5" t="s">
        <v>4</v>
      </c>
      <c r="L18" s="4"/>
      <c r="M18" s="4">
        <v>65</v>
      </c>
      <c r="N18" s="4"/>
      <c r="O18" s="5" t="s">
        <v>4</v>
      </c>
      <c r="P18" s="4"/>
      <c r="Q18" s="4">
        <v>60</v>
      </c>
      <c r="R18" s="4"/>
      <c r="S18" s="5" t="s">
        <v>4</v>
      </c>
      <c r="T18" s="4"/>
    </row>
    <row r="19" spans="1:20" s="1" customFormat="1" ht="30" customHeight="1" x14ac:dyDescent="0.25">
      <c r="A19" s="3">
        <v>6</v>
      </c>
      <c r="B19" s="94">
        <v>1071143946</v>
      </c>
      <c r="C19" s="199" t="s">
        <v>51</v>
      </c>
      <c r="D19" s="34">
        <v>8</v>
      </c>
      <c r="E19" s="4">
        <v>26</v>
      </c>
      <c r="F19" s="4"/>
      <c r="G19" s="5" t="s">
        <v>4</v>
      </c>
      <c r="H19" s="4"/>
      <c r="I19" s="4">
        <v>134</v>
      </c>
      <c r="J19" s="4"/>
      <c r="K19" s="5" t="s">
        <v>4</v>
      </c>
      <c r="L19" s="4"/>
      <c r="M19" s="4">
        <v>67</v>
      </c>
      <c r="N19" s="4"/>
      <c r="O19" s="5" t="s">
        <v>4</v>
      </c>
      <c r="P19" s="4"/>
      <c r="Q19" s="4">
        <v>56</v>
      </c>
      <c r="R19" s="4"/>
      <c r="S19" s="5" t="s">
        <v>4</v>
      </c>
      <c r="T19" s="4"/>
    </row>
    <row r="20" spans="1:20" s="1" customFormat="1" ht="30" customHeight="1" x14ac:dyDescent="0.25">
      <c r="A20" s="3">
        <v>7</v>
      </c>
      <c r="B20" s="94">
        <v>1071143713</v>
      </c>
      <c r="C20" s="199" t="s">
        <v>52</v>
      </c>
      <c r="D20" s="34">
        <v>9</v>
      </c>
      <c r="E20" s="4">
        <v>27</v>
      </c>
      <c r="F20" s="4"/>
      <c r="G20" s="5" t="s">
        <v>4</v>
      </c>
      <c r="H20" s="4"/>
      <c r="I20" s="4">
        <v>129</v>
      </c>
      <c r="J20" s="4"/>
      <c r="K20" s="5" t="s">
        <v>4</v>
      </c>
      <c r="L20" s="4"/>
      <c r="M20" s="4">
        <v>65</v>
      </c>
      <c r="N20" s="4"/>
      <c r="O20" s="5" t="s">
        <v>4</v>
      </c>
      <c r="P20" s="4"/>
      <c r="Q20" s="4">
        <v>58</v>
      </c>
      <c r="R20" s="4"/>
      <c r="S20" s="5" t="s">
        <v>4</v>
      </c>
      <c r="T20" s="4"/>
    </row>
    <row r="21" spans="1:20" s="1" customFormat="1" ht="30" customHeight="1" x14ac:dyDescent="0.25">
      <c r="A21" s="3">
        <v>8</v>
      </c>
      <c r="B21" s="94">
        <v>1025552499</v>
      </c>
      <c r="C21" s="226" t="s">
        <v>53</v>
      </c>
      <c r="D21" s="34">
        <v>9</v>
      </c>
      <c r="E21" s="4">
        <v>29</v>
      </c>
      <c r="F21" s="4"/>
      <c r="G21" s="5" t="s">
        <v>4</v>
      </c>
      <c r="H21" s="4"/>
      <c r="I21" s="4">
        <v>130</v>
      </c>
      <c r="J21" s="4"/>
      <c r="K21" s="5" t="s">
        <v>4</v>
      </c>
      <c r="L21" s="4"/>
      <c r="M21" s="4">
        <v>67</v>
      </c>
      <c r="N21" s="4"/>
      <c r="O21" s="5" t="s">
        <v>4</v>
      </c>
      <c r="P21" s="4"/>
      <c r="Q21" s="4">
        <v>60</v>
      </c>
      <c r="R21" s="4"/>
      <c r="S21" s="5" t="s">
        <v>4</v>
      </c>
      <c r="T21" s="4"/>
    </row>
    <row r="22" spans="1:20" s="1" customFormat="1" ht="30" customHeight="1" x14ac:dyDescent="0.25">
      <c r="A22" s="3">
        <v>9</v>
      </c>
      <c r="B22" s="94">
        <v>1071143884</v>
      </c>
      <c r="C22" s="226" t="s">
        <v>54</v>
      </c>
      <c r="D22" s="34">
        <v>8</v>
      </c>
      <c r="E22" s="4">
        <v>20</v>
      </c>
      <c r="F22" s="4"/>
      <c r="G22" s="5" t="s">
        <v>4</v>
      </c>
      <c r="H22" s="4"/>
      <c r="I22" s="4">
        <v>123</v>
      </c>
      <c r="J22" s="4"/>
      <c r="K22" s="5" t="s">
        <v>4</v>
      </c>
      <c r="L22" s="4"/>
      <c r="M22" s="4">
        <v>63</v>
      </c>
      <c r="N22" s="4"/>
      <c r="O22" s="5" t="s">
        <v>4</v>
      </c>
      <c r="P22" s="4"/>
      <c r="Q22" s="4">
        <v>54</v>
      </c>
      <c r="R22" s="4"/>
      <c r="S22" s="5" t="s">
        <v>4</v>
      </c>
      <c r="T22" s="4"/>
    </row>
    <row r="23" spans="1:20" s="1" customFormat="1" ht="30" customHeight="1" x14ac:dyDescent="0.25">
      <c r="A23" s="3">
        <v>10</v>
      </c>
      <c r="B23" s="94">
        <v>1071143221</v>
      </c>
      <c r="C23" s="226" t="s">
        <v>55</v>
      </c>
      <c r="D23" s="34">
        <v>6</v>
      </c>
      <c r="E23" s="4">
        <v>22</v>
      </c>
      <c r="F23" s="4"/>
      <c r="G23" s="5" t="s">
        <v>4</v>
      </c>
      <c r="H23" s="4"/>
      <c r="I23" s="4">
        <v>116</v>
      </c>
      <c r="J23" s="4"/>
      <c r="K23" s="5" t="s">
        <v>4</v>
      </c>
      <c r="L23" s="4"/>
      <c r="M23" s="4">
        <v>55</v>
      </c>
      <c r="N23" s="4"/>
      <c r="O23" s="5" t="s">
        <v>4</v>
      </c>
      <c r="P23" s="4"/>
      <c r="Q23" s="4">
        <v>56</v>
      </c>
      <c r="R23" s="4"/>
      <c r="S23" s="5" t="s">
        <v>4</v>
      </c>
      <c r="T23" s="4"/>
    </row>
    <row r="24" spans="1:20" s="1" customFormat="1" ht="30" customHeight="1" x14ac:dyDescent="0.25">
      <c r="A24" s="3">
        <v>11</v>
      </c>
      <c r="B24" s="94"/>
      <c r="C24" s="35"/>
      <c r="D24" s="34"/>
      <c r="E24" s="4"/>
      <c r="F24" s="4"/>
      <c r="G24" s="5" t="s">
        <v>4</v>
      </c>
      <c r="H24" s="4"/>
      <c r="I24" s="4"/>
      <c r="J24" s="4"/>
      <c r="K24" s="5" t="s">
        <v>4</v>
      </c>
      <c r="L24" s="4"/>
      <c r="M24" s="4"/>
      <c r="N24" s="4"/>
      <c r="O24" s="5" t="s">
        <v>4</v>
      </c>
      <c r="P24" s="4"/>
      <c r="Q24" s="4"/>
      <c r="R24" s="4"/>
      <c r="S24" s="5" t="s">
        <v>4</v>
      </c>
      <c r="T24" s="4"/>
    </row>
    <row r="25" spans="1:20" s="1" customFormat="1" ht="30" customHeight="1" x14ac:dyDescent="0.25">
      <c r="A25" s="3">
        <v>12</v>
      </c>
      <c r="B25" s="94"/>
      <c r="C25" s="35"/>
      <c r="D25" s="34"/>
      <c r="E25" s="4"/>
      <c r="F25" s="4"/>
      <c r="G25" s="5" t="s">
        <v>4</v>
      </c>
      <c r="H25" s="4"/>
      <c r="I25" s="4"/>
      <c r="J25" s="4"/>
      <c r="K25" s="5" t="s">
        <v>4</v>
      </c>
      <c r="L25" s="4"/>
      <c r="M25" s="4"/>
      <c r="N25" s="4"/>
      <c r="O25" s="5" t="s">
        <v>4</v>
      </c>
      <c r="P25" s="4"/>
      <c r="Q25" s="4"/>
      <c r="R25" s="4"/>
      <c r="S25" s="5" t="s">
        <v>4</v>
      </c>
      <c r="T25" s="4"/>
    </row>
    <row r="26" spans="1:20" s="1" customFormat="1" ht="30" customHeight="1" x14ac:dyDescent="0.25">
      <c r="A26" s="3">
        <v>13</v>
      </c>
      <c r="B26" s="94"/>
      <c r="C26" s="35"/>
      <c r="D26" s="34"/>
      <c r="E26" s="4"/>
      <c r="F26" s="4"/>
      <c r="G26" s="5" t="s">
        <v>4</v>
      </c>
      <c r="H26" s="4"/>
      <c r="I26" s="4"/>
      <c r="J26" s="4"/>
      <c r="K26" s="5" t="s">
        <v>4</v>
      </c>
      <c r="L26" s="4"/>
      <c r="M26" s="4"/>
      <c r="N26" s="4"/>
      <c r="O26" s="5" t="s">
        <v>4</v>
      </c>
      <c r="P26" s="4"/>
      <c r="Q26" s="4"/>
      <c r="R26" s="4"/>
      <c r="S26" s="5" t="s">
        <v>4</v>
      </c>
      <c r="T26" s="4"/>
    </row>
    <row r="27" spans="1:20" s="1" customFormat="1" ht="30" customHeight="1" x14ac:dyDescent="0.25">
      <c r="A27" s="3">
        <v>14</v>
      </c>
      <c r="B27" s="94"/>
      <c r="C27" s="35"/>
      <c r="D27" s="34"/>
      <c r="E27" s="4"/>
      <c r="F27" s="4"/>
      <c r="G27" s="5" t="s">
        <v>4</v>
      </c>
      <c r="H27" s="4"/>
      <c r="I27" s="4"/>
      <c r="J27" s="4"/>
      <c r="K27" s="5" t="s">
        <v>4</v>
      </c>
      <c r="L27" s="4"/>
      <c r="M27" s="4"/>
      <c r="N27" s="4"/>
      <c r="O27" s="5" t="s">
        <v>4</v>
      </c>
      <c r="P27" s="4"/>
      <c r="Q27" s="4"/>
      <c r="R27" s="4"/>
      <c r="S27" s="5" t="s">
        <v>4</v>
      </c>
      <c r="T27" s="4"/>
    </row>
    <row r="28" spans="1:20" s="1" customFormat="1" ht="30" customHeight="1" x14ac:dyDescent="0.25">
      <c r="A28" s="3">
        <v>15</v>
      </c>
      <c r="B28" s="94"/>
      <c r="C28" s="35"/>
      <c r="D28" s="34"/>
      <c r="E28" s="4"/>
      <c r="F28" s="4"/>
      <c r="G28" s="5" t="s">
        <v>4</v>
      </c>
      <c r="H28" s="4"/>
      <c r="I28" s="4"/>
      <c r="J28" s="4"/>
      <c r="K28" s="5" t="s">
        <v>4</v>
      </c>
      <c r="L28" s="4"/>
      <c r="M28" s="4"/>
      <c r="N28" s="4"/>
      <c r="O28" s="5" t="s">
        <v>4</v>
      </c>
      <c r="P28" s="4"/>
      <c r="Q28" s="4"/>
      <c r="R28" s="4"/>
      <c r="S28" s="5" t="s">
        <v>4</v>
      </c>
      <c r="T28" s="4"/>
    </row>
    <row r="29" spans="1:20" s="1" customFormat="1" ht="30" customHeight="1" x14ac:dyDescent="0.25">
      <c r="A29" s="3">
        <v>16</v>
      </c>
      <c r="B29" s="94"/>
      <c r="C29" s="43"/>
      <c r="D29" s="34"/>
      <c r="E29" s="4"/>
      <c r="F29" s="4"/>
      <c r="G29" s="5" t="s">
        <v>4</v>
      </c>
      <c r="H29" s="4"/>
      <c r="I29" s="4"/>
      <c r="J29" s="4"/>
      <c r="K29" s="5" t="s">
        <v>4</v>
      </c>
      <c r="L29" s="4"/>
      <c r="M29" s="4"/>
      <c r="N29" s="4"/>
      <c r="O29" s="5" t="s">
        <v>4</v>
      </c>
      <c r="P29" s="4"/>
      <c r="Q29" s="4"/>
      <c r="R29" s="4"/>
      <c r="S29" s="5" t="s">
        <v>4</v>
      </c>
      <c r="T29" s="4"/>
    </row>
    <row r="30" spans="1:20" s="1" customFormat="1" ht="30" customHeight="1" x14ac:dyDescent="0.25">
      <c r="A30" s="3">
        <v>17</v>
      </c>
      <c r="B30" s="94"/>
      <c r="C30" s="43"/>
      <c r="D30" s="34"/>
      <c r="E30" s="4"/>
      <c r="F30" s="6"/>
      <c r="G30" s="5" t="s">
        <v>4</v>
      </c>
      <c r="H30" s="6"/>
      <c r="I30" s="4"/>
      <c r="J30" s="6"/>
      <c r="K30" s="5" t="s">
        <v>4</v>
      </c>
      <c r="L30" s="6"/>
      <c r="M30" s="4"/>
      <c r="N30" s="6"/>
      <c r="O30" s="5" t="s">
        <v>4</v>
      </c>
      <c r="P30" s="6"/>
      <c r="Q30" s="4"/>
      <c r="R30" s="6"/>
      <c r="S30" s="5" t="s">
        <v>4</v>
      </c>
      <c r="T30" s="6"/>
    </row>
    <row r="31" spans="1:20" s="1" customFormat="1" ht="30" customHeight="1" x14ac:dyDescent="0.25">
      <c r="A31" s="3">
        <v>18</v>
      </c>
      <c r="B31" s="94"/>
      <c r="C31" s="43"/>
      <c r="D31" s="34"/>
      <c r="E31" s="4"/>
      <c r="F31" s="6"/>
      <c r="G31" s="5" t="s">
        <v>4</v>
      </c>
      <c r="H31" s="6"/>
      <c r="I31" s="4"/>
      <c r="J31" s="6"/>
      <c r="K31" s="5" t="s">
        <v>4</v>
      </c>
      <c r="L31" s="6"/>
      <c r="M31" s="4"/>
      <c r="N31" s="6"/>
      <c r="O31" s="5" t="s">
        <v>4</v>
      </c>
      <c r="P31" s="6"/>
      <c r="Q31" s="4"/>
      <c r="R31" s="6"/>
      <c r="S31" s="5" t="s">
        <v>4</v>
      </c>
      <c r="T31" s="6"/>
    </row>
    <row r="32" spans="1:20" s="1" customFormat="1" ht="30" customHeight="1" x14ac:dyDescent="0.25">
      <c r="A32" s="3">
        <v>19</v>
      </c>
      <c r="B32" s="94"/>
      <c r="C32" s="43"/>
      <c r="D32" s="34"/>
      <c r="E32" s="6"/>
      <c r="F32" s="6"/>
      <c r="G32" s="5" t="s">
        <v>4</v>
      </c>
      <c r="H32" s="6"/>
      <c r="I32" s="4"/>
      <c r="J32" s="6"/>
      <c r="K32" s="5" t="s">
        <v>4</v>
      </c>
      <c r="L32" s="6"/>
      <c r="M32" s="4"/>
      <c r="N32" s="6"/>
      <c r="O32" s="5" t="s">
        <v>4</v>
      </c>
      <c r="P32" s="6"/>
      <c r="Q32" s="4"/>
      <c r="R32" s="6"/>
      <c r="S32" s="5" t="s">
        <v>4</v>
      </c>
      <c r="T32" s="6"/>
    </row>
    <row r="33" spans="1:20" s="1" customFormat="1" ht="30" customHeight="1" x14ac:dyDescent="0.25">
      <c r="A33" s="3">
        <v>20</v>
      </c>
      <c r="B33" s="227"/>
      <c r="C33" s="43"/>
      <c r="D33" s="34"/>
      <c r="E33" s="6"/>
      <c r="F33" s="6"/>
      <c r="G33" s="5" t="s">
        <v>4</v>
      </c>
      <c r="H33" s="6"/>
      <c r="I33" s="6"/>
      <c r="J33" s="6"/>
      <c r="K33" s="5" t="s">
        <v>4</v>
      </c>
      <c r="L33" s="6"/>
      <c r="M33" s="4"/>
      <c r="N33" s="6"/>
      <c r="O33" s="5" t="s">
        <v>4</v>
      </c>
      <c r="P33" s="6"/>
      <c r="Q33" s="4"/>
      <c r="R33" s="6"/>
      <c r="S33" s="5" t="s">
        <v>4</v>
      </c>
      <c r="T33" s="6"/>
    </row>
    <row r="34" spans="1:20" s="1" customFormat="1" ht="30" customHeight="1" x14ac:dyDescent="0.25">
      <c r="A34" s="3">
        <v>21</v>
      </c>
      <c r="B34" s="227"/>
      <c r="C34" s="43"/>
      <c r="D34" s="34"/>
      <c r="E34" s="4"/>
      <c r="F34" s="4"/>
      <c r="G34" s="5" t="s">
        <v>4</v>
      </c>
      <c r="H34" s="4"/>
      <c r="I34" s="4"/>
      <c r="J34" s="4"/>
      <c r="K34" s="5" t="s">
        <v>4</v>
      </c>
      <c r="L34" s="4"/>
      <c r="M34" s="4"/>
      <c r="N34" s="4"/>
      <c r="O34" s="5" t="s">
        <v>4</v>
      </c>
      <c r="P34" s="4"/>
      <c r="Q34" s="4"/>
      <c r="R34" s="4"/>
      <c r="S34" s="5" t="s">
        <v>4</v>
      </c>
      <c r="T34" s="4"/>
    </row>
    <row r="35" spans="1:20" s="1" customFormat="1" ht="30" customHeight="1" x14ac:dyDescent="0.25">
      <c r="A35" s="3">
        <v>22</v>
      </c>
      <c r="B35" s="227"/>
      <c r="C35" s="43"/>
      <c r="D35" s="228"/>
      <c r="E35" s="4"/>
      <c r="F35" s="4"/>
      <c r="G35" s="5" t="s">
        <v>4</v>
      </c>
      <c r="H35" s="4"/>
      <c r="I35" s="4"/>
      <c r="J35" s="4"/>
      <c r="K35" s="5" t="s">
        <v>4</v>
      </c>
      <c r="L35" s="4"/>
      <c r="M35" s="4"/>
      <c r="N35" s="4"/>
      <c r="O35" s="5" t="s">
        <v>4</v>
      </c>
      <c r="P35" s="4"/>
      <c r="Q35" s="4"/>
      <c r="R35" s="4"/>
      <c r="S35" s="5" t="s">
        <v>4</v>
      </c>
      <c r="T35" s="4"/>
    </row>
    <row r="36" spans="1:20" s="1" customFormat="1" ht="30" customHeight="1" x14ac:dyDescent="0.25">
      <c r="A36" s="3">
        <v>23</v>
      </c>
      <c r="B36" s="227"/>
      <c r="C36" s="43"/>
      <c r="D36" s="228"/>
      <c r="E36" s="4"/>
      <c r="F36" s="4"/>
      <c r="G36" s="5" t="s">
        <v>4</v>
      </c>
      <c r="H36" s="4"/>
      <c r="I36" s="4"/>
      <c r="J36" s="4"/>
      <c r="K36" s="5" t="s">
        <v>4</v>
      </c>
      <c r="L36" s="4"/>
      <c r="M36" s="4"/>
      <c r="N36" s="4"/>
      <c r="O36" s="5" t="s">
        <v>4</v>
      </c>
      <c r="P36" s="4"/>
      <c r="Q36" s="4"/>
      <c r="R36" s="4"/>
      <c r="S36" s="5" t="s">
        <v>4</v>
      </c>
      <c r="T36" s="4"/>
    </row>
    <row r="37" spans="1:20" s="1" customFormat="1" ht="30" customHeight="1" x14ac:dyDescent="0.25">
      <c r="A37" s="3">
        <v>24</v>
      </c>
      <c r="B37" s="227"/>
      <c r="C37" s="43"/>
      <c r="D37" s="228"/>
      <c r="E37" s="4"/>
      <c r="F37" s="4"/>
      <c r="G37" s="5" t="s">
        <v>4</v>
      </c>
      <c r="H37" s="4"/>
      <c r="I37" s="4"/>
      <c r="J37" s="4"/>
      <c r="K37" s="5" t="s">
        <v>4</v>
      </c>
      <c r="L37" s="4"/>
      <c r="M37" s="4"/>
      <c r="N37" s="4"/>
      <c r="O37" s="5" t="s">
        <v>4</v>
      </c>
      <c r="P37" s="4"/>
      <c r="Q37" s="4"/>
      <c r="R37" s="4"/>
      <c r="S37" s="5" t="s">
        <v>4</v>
      </c>
      <c r="T37" s="4"/>
    </row>
    <row r="38" spans="1:20" s="1" customFormat="1" ht="30" customHeight="1" thickBot="1" x14ac:dyDescent="0.3">
      <c r="A38" s="3">
        <v>25</v>
      </c>
      <c r="B38" s="19"/>
      <c r="C38" s="20"/>
      <c r="D38" s="21"/>
      <c r="E38" s="8"/>
      <c r="F38" s="4"/>
      <c r="G38" s="5" t="s">
        <v>4</v>
      </c>
      <c r="H38" s="9"/>
      <c r="I38" s="8"/>
      <c r="J38" s="4"/>
      <c r="K38" s="5" t="s">
        <v>4</v>
      </c>
      <c r="L38" s="9"/>
      <c r="M38" s="8"/>
      <c r="N38" s="4"/>
      <c r="O38" s="5" t="s">
        <v>4</v>
      </c>
      <c r="P38" s="9"/>
      <c r="Q38" s="8"/>
      <c r="R38" s="4"/>
      <c r="S38" s="5" t="s">
        <v>4</v>
      </c>
      <c r="T38" s="9"/>
    </row>
    <row r="39" spans="1:20" ht="30" customHeight="1" thickBot="1" x14ac:dyDescent="0.3">
      <c r="A39" s="116" t="s">
        <v>12</v>
      </c>
      <c r="B39" s="117"/>
      <c r="C39" s="118"/>
      <c r="D39" s="116" t="s">
        <v>41</v>
      </c>
      <c r="E39" s="117"/>
      <c r="F39" s="117"/>
      <c r="G39" s="117"/>
      <c r="H39" s="117"/>
      <c r="I39" s="117"/>
      <c r="J39" s="117"/>
      <c r="K39" s="117"/>
      <c r="L39" s="117"/>
      <c r="M39" s="117"/>
      <c r="N39" s="117"/>
      <c r="O39" s="117"/>
      <c r="P39" s="117"/>
      <c r="Q39" s="117"/>
      <c r="R39" s="117"/>
      <c r="S39" s="117"/>
      <c r="T39" s="118"/>
    </row>
    <row r="40" spans="1:20" ht="30" customHeight="1" thickBot="1" x14ac:dyDescent="0.3">
      <c r="A40" s="116" t="s">
        <v>29</v>
      </c>
      <c r="B40" s="117"/>
      <c r="C40" s="118"/>
      <c r="D40" s="119" t="s">
        <v>70</v>
      </c>
      <c r="E40" s="120"/>
      <c r="F40" s="120"/>
      <c r="G40" s="120"/>
      <c r="H40" s="120"/>
      <c r="I40" s="120"/>
      <c r="J40" s="120"/>
      <c r="K40" s="120"/>
      <c r="L40" s="120"/>
      <c r="M40" s="120"/>
      <c r="N40" s="120"/>
      <c r="O40" s="120"/>
      <c r="P40" s="120"/>
      <c r="Q40" s="120"/>
      <c r="R40" s="120"/>
      <c r="S40" s="120"/>
      <c r="T40" s="120"/>
    </row>
    <row r="41" spans="1:20" x14ac:dyDescent="0.25">
      <c r="B41"/>
    </row>
  </sheetData>
  <protectedRanges>
    <protectedRange sqref="T14:T38 E14:F38 H14:J38 L14:N38 P14:R38" name="Rango1"/>
    <protectedRange sqref="H39:K40" name="Rango2_1"/>
    <protectedRange password="CC55" sqref="B9" name="Rango1_3_1"/>
    <protectedRange sqref="B33:B38 D35:D38" name="Rango1_6_1"/>
    <protectedRange sqref="C29:C38" name="Rango2_6_1"/>
    <protectedRange sqref="B14:B32 D14:D34" name="Rango1_6_1_1"/>
    <protectedRange sqref="C24:C28" name="Rango2_6_1_1"/>
    <protectedRange sqref="C14:C23" name="Rango1_1"/>
  </protectedRanges>
  <mergeCells count="22">
    <mergeCell ref="C10:C13"/>
    <mergeCell ref="A7:T7"/>
    <mergeCell ref="A1:T1"/>
    <mergeCell ref="A2:T2"/>
    <mergeCell ref="A4:T4"/>
    <mergeCell ref="A5:T5"/>
    <mergeCell ref="A39:C39"/>
    <mergeCell ref="A40:C40"/>
    <mergeCell ref="D39:T39"/>
    <mergeCell ref="D40:T40"/>
    <mergeCell ref="A9:T9"/>
    <mergeCell ref="D10:D13"/>
    <mergeCell ref="B10:B13"/>
    <mergeCell ref="M10:P10"/>
    <mergeCell ref="Q10:T10"/>
    <mergeCell ref="E11:H11"/>
    <mergeCell ref="I11:L11"/>
    <mergeCell ref="M11:P11"/>
    <mergeCell ref="Q11:T11"/>
    <mergeCell ref="E10:H10"/>
    <mergeCell ref="I10:L10"/>
    <mergeCell ref="A10:A13"/>
  </mergeCells>
  <printOptions horizontalCentered="1" verticalCentered="1"/>
  <pageMargins left="0" right="0" top="0" bottom="0" header="0.31496062992125984" footer="0.31496062992125984"/>
  <pageSetup paperSize="9" scale="46" orientation="portrait" horizontalDpi="4294967293" verticalDpi="4294967293" r:id="rId1"/>
  <colBreaks count="1" manualBreakCount="1">
    <brk id="20" max="1048575" man="1"/>
  </colBreaks>
  <drawing r:id="rId2"/>
  <picture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T41"/>
  <sheetViews>
    <sheetView view="pageBreakPreview" topLeftCell="A29" zoomScale="80" zoomScaleNormal="100" zoomScaleSheetLayoutView="80" workbookViewId="0">
      <selection sqref="A1:T40"/>
    </sheetView>
  </sheetViews>
  <sheetFormatPr baseColWidth="10" defaultRowHeight="15" x14ac:dyDescent="0.25"/>
  <cols>
    <col min="1" max="1" width="7.28515625" bestFit="1" customWidth="1"/>
    <col min="2" max="2" width="24.42578125" style="2" customWidth="1"/>
    <col min="3" max="3" width="38.140625" customWidth="1"/>
    <col min="4" max="4" width="10.85546875" bestFit="1" customWidth="1"/>
    <col min="5" max="5" width="7.140625" customWidth="1"/>
    <col min="6" max="6" width="13.7109375" customWidth="1"/>
    <col min="7" max="7" width="3.28515625" customWidth="1"/>
    <col min="8" max="8" width="11.140625" customWidth="1"/>
    <col min="9" max="9" width="7.85546875" customWidth="1"/>
    <col min="10" max="10" width="12.7109375" customWidth="1"/>
    <col min="11" max="11" width="3.28515625" customWidth="1"/>
    <col min="12" max="12" width="11.140625" customWidth="1"/>
    <col min="13" max="13" width="7.85546875" customWidth="1"/>
    <col min="14" max="14" width="12.7109375" customWidth="1"/>
    <col min="15" max="15" width="3.28515625" customWidth="1"/>
    <col min="16" max="16" width="11.140625" customWidth="1"/>
    <col min="17" max="17" width="7.85546875" customWidth="1"/>
    <col min="18" max="18" width="12.7109375" customWidth="1"/>
    <col min="19" max="19" width="3.28515625" customWidth="1"/>
    <col min="20" max="20" width="11.140625" customWidth="1"/>
  </cols>
  <sheetData>
    <row r="1" spans="1:20" ht="36" x14ac:dyDescent="0.25">
      <c r="A1" s="143" t="s">
        <v>0</v>
      </c>
      <c r="B1" s="144"/>
      <c r="C1" s="144"/>
      <c r="D1" s="144"/>
      <c r="E1" s="144"/>
      <c r="F1" s="144"/>
      <c r="G1" s="144"/>
      <c r="H1" s="144"/>
      <c r="I1" s="144"/>
      <c r="J1" s="144"/>
      <c r="K1" s="144"/>
      <c r="L1" s="144"/>
      <c r="M1" s="144"/>
      <c r="N1" s="144"/>
      <c r="O1" s="144"/>
      <c r="P1" s="144"/>
      <c r="Q1" s="144"/>
      <c r="R1" s="144"/>
      <c r="S1" s="144"/>
      <c r="T1" s="145"/>
    </row>
    <row r="2" spans="1:20" ht="36" x14ac:dyDescent="0.25">
      <c r="A2" s="146" t="s">
        <v>14</v>
      </c>
      <c r="B2" s="147"/>
      <c r="C2" s="147"/>
      <c r="D2" s="147"/>
      <c r="E2" s="147"/>
      <c r="F2" s="147"/>
      <c r="G2" s="147"/>
      <c r="H2" s="147"/>
      <c r="I2" s="147"/>
      <c r="J2" s="147"/>
      <c r="K2" s="147"/>
      <c r="L2" s="147"/>
      <c r="M2" s="147"/>
      <c r="N2" s="147"/>
      <c r="O2" s="147"/>
      <c r="P2" s="147"/>
      <c r="Q2" s="147"/>
      <c r="R2" s="147"/>
      <c r="S2" s="147"/>
      <c r="T2" s="148"/>
    </row>
    <row r="3" spans="1:20" ht="6.75" customHeight="1" x14ac:dyDescent="0.25">
      <c r="A3" s="23"/>
      <c r="B3" s="24"/>
      <c r="C3" s="25"/>
      <c r="D3" s="25"/>
      <c r="E3" s="25"/>
      <c r="F3" s="25"/>
      <c r="G3" s="25"/>
      <c r="H3" s="25"/>
      <c r="I3" s="25"/>
      <c r="J3" s="25"/>
      <c r="K3" s="25"/>
      <c r="L3" s="25"/>
      <c r="M3" s="25"/>
      <c r="N3" s="25"/>
      <c r="O3" s="25"/>
      <c r="P3" s="25"/>
      <c r="Q3" s="25"/>
      <c r="R3" s="25"/>
      <c r="S3" s="25"/>
      <c r="T3" s="26"/>
    </row>
    <row r="4" spans="1:20" ht="36" x14ac:dyDescent="0.25">
      <c r="A4" s="146" t="s">
        <v>1</v>
      </c>
      <c r="B4" s="147"/>
      <c r="C4" s="147"/>
      <c r="D4" s="147"/>
      <c r="E4" s="147"/>
      <c r="F4" s="147"/>
      <c r="G4" s="147"/>
      <c r="H4" s="147"/>
      <c r="I4" s="147"/>
      <c r="J4" s="147"/>
      <c r="K4" s="147"/>
      <c r="L4" s="147"/>
      <c r="M4" s="147"/>
      <c r="N4" s="147"/>
      <c r="O4" s="147"/>
      <c r="P4" s="147"/>
      <c r="Q4" s="147"/>
      <c r="R4" s="147"/>
      <c r="S4" s="147"/>
      <c r="T4" s="148"/>
    </row>
    <row r="5" spans="1:20" ht="36" x14ac:dyDescent="0.25">
      <c r="A5" s="146" t="s">
        <v>2</v>
      </c>
      <c r="B5" s="147"/>
      <c r="C5" s="147"/>
      <c r="D5" s="147"/>
      <c r="E5" s="147"/>
      <c r="F5" s="147"/>
      <c r="G5" s="147"/>
      <c r="H5" s="147"/>
      <c r="I5" s="147"/>
      <c r="J5" s="147"/>
      <c r="K5" s="147"/>
      <c r="L5" s="147"/>
      <c r="M5" s="147"/>
      <c r="N5" s="147"/>
      <c r="O5" s="147"/>
      <c r="P5" s="147"/>
      <c r="Q5" s="147"/>
      <c r="R5" s="147"/>
      <c r="S5" s="147"/>
      <c r="T5" s="148"/>
    </row>
    <row r="6" spans="1:20" ht="10.5" customHeight="1" x14ac:dyDescent="0.25">
      <c r="A6" s="23"/>
      <c r="B6" s="27"/>
      <c r="C6" s="25"/>
      <c r="D6" s="25"/>
      <c r="E6" s="25"/>
      <c r="F6" s="25"/>
      <c r="G6" s="25"/>
      <c r="H6" s="25"/>
      <c r="I6" s="25"/>
      <c r="J6" s="25"/>
      <c r="K6" s="25"/>
      <c r="L6" s="25"/>
      <c r="M6" s="25"/>
      <c r="N6" s="25"/>
      <c r="O6" s="25"/>
      <c r="P6" s="25"/>
      <c r="Q6" s="25"/>
      <c r="R6" s="25"/>
      <c r="S6" s="25"/>
      <c r="T6" s="26"/>
    </row>
    <row r="7" spans="1:20" ht="36" customHeight="1" x14ac:dyDescent="0.25">
      <c r="A7" s="140" t="s">
        <v>3</v>
      </c>
      <c r="B7" s="141"/>
      <c r="C7" s="141"/>
      <c r="D7" s="141"/>
      <c r="E7" s="141"/>
      <c r="F7" s="141"/>
      <c r="G7" s="141"/>
      <c r="H7" s="141"/>
      <c r="I7" s="141"/>
      <c r="J7" s="141"/>
      <c r="K7" s="141"/>
      <c r="L7" s="141"/>
      <c r="M7" s="141"/>
      <c r="N7" s="141"/>
      <c r="O7" s="141"/>
      <c r="P7" s="141"/>
      <c r="Q7" s="141"/>
      <c r="R7" s="141"/>
      <c r="S7" s="141"/>
      <c r="T7" s="142"/>
    </row>
    <row r="8" spans="1:20" ht="12" customHeight="1" thickBot="1" x14ac:dyDescent="0.6">
      <c r="A8" s="28"/>
      <c r="B8" s="29"/>
      <c r="C8" s="30"/>
      <c r="D8" s="29"/>
      <c r="E8" s="29"/>
      <c r="F8" s="29"/>
      <c r="G8" s="29"/>
      <c r="H8" s="29"/>
      <c r="I8" s="29"/>
      <c r="J8" s="29"/>
      <c r="K8" s="29"/>
      <c r="L8" s="29"/>
      <c r="M8" s="29"/>
      <c r="N8" s="29"/>
      <c r="O8" s="29"/>
      <c r="P8" s="29"/>
      <c r="Q8" s="29"/>
      <c r="R8" s="29"/>
      <c r="S8" s="29"/>
      <c r="T8" s="31"/>
    </row>
    <row r="9" spans="1:20" ht="40.5" customHeight="1" thickBot="1" x14ac:dyDescent="0.3">
      <c r="A9" s="121" t="s">
        <v>42</v>
      </c>
      <c r="B9" s="122"/>
      <c r="C9" s="122"/>
      <c r="D9" s="122"/>
      <c r="E9" s="122"/>
      <c r="F9" s="122"/>
      <c r="G9" s="122"/>
      <c r="H9" s="122"/>
      <c r="I9" s="122"/>
      <c r="J9" s="122"/>
      <c r="K9" s="122"/>
      <c r="L9" s="122"/>
      <c r="M9" s="122"/>
      <c r="N9" s="122"/>
      <c r="O9" s="122"/>
      <c r="P9" s="122"/>
      <c r="Q9" s="122"/>
      <c r="R9" s="122"/>
      <c r="S9" s="122"/>
      <c r="T9" s="123"/>
    </row>
    <row r="10" spans="1:20" ht="36" customHeight="1" thickBot="1" x14ac:dyDescent="0.3">
      <c r="A10" s="135"/>
      <c r="B10" s="126" t="s">
        <v>32</v>
      </c>
      <c r="C10" s="138" t="s">
        <v>13</v>
      </c>
      <c r="D10" s="124" t="s">
        <v>11</v>
      </c>
      <c r="E10" s="128" t="s">
        <v>7</v>
      </c>
      <c r="F10" s="129"/>
      <c r="G10" s="129"/>
      <c r="H10" s="130"/>
      <c r="I10" s="128" t="s">
        <v>9</v>
      </c>
      <c r="J10" s="129"/>
      <c r="K10" s="129"/>
      <c r="L10" s="130"/>
      <c r="M10" s="128" t="s">
        <v>10</v>
      </c>
      <c r="N10" s="129"/>
      <c r="O10" s="129"/>
      <c r="P10" s="130"/>
      <c r="Q10" s="128" t="s">
        <v>25</v>
      </c>
      <c r="R10" s="129"/>
      <c r="S10" s="129"/>
      <c r="T10" s="130"/>
    </row>
    <row r="11" spans="1:20" ht="29.45" customHeight="1" thickBot="1" x14ac:dyDescent="0.3">
      <c r="A11" s="136"/>
      <c r="B11" s="127"/>
      <c r="C11" s="125"/>
      <c r="D11" s="125"/>
      <c r="E11" s="128" t="s">
        <v>8</v>
      </c>
      <c r="F11" s="129"/>
      <c r="G11" s="129"/>
      <c r="H11" s="130"/>
      <c r="I11" s="131" t="s">
        <v>5</v>
      </c>
      <c r="J11" s="132"/>
      <c r="K11" s="132"/>
      <c r="L11" s="133"/>
      <c r="M11" s="134" t="s">
        <v>5</v>
      </c>
      <c r="N11" s="132"/>
      <c r="O11" s="132"/>
      <c r="P11" s="133"/>
      <c r="Q11" s="131" t="s">
        <v>5</v>
      </c>
      <c r="R11" s="132"/>
      <c r="S11" s="132"/>
      <c r="T11" s="133"/>
    </row>
    <row r="12" spans="1:20" ht="29.45" customHeight="1" thickBot="1" x14ac:dyDescent="0.3">
      <c r="A12" s="136"/>
      <c r="B12" s="127"/>
      <c r="C12" s="125"/>
      <c r="D12" s="125"/>
      <c r="E12" s="90" t="s">
        <v>33</v>
      </c>
      <c r="F12" s="90" t="s">
        <v>35</v>
      </c>
      <c r="G12" s="91"/>
      <c r="H12" s="93" t="s">
        <v>22</v>
      </c>
      <c r="I12" s="90" t="s">
        <v>33</v>
      </c>
      <c r="J12" s="90" t="s">
        <v>35</v>
      </c>
      <c r="K12" s="92"/>
      <c r="L12" s="93" t="s">
        <v>22</v>
      </c>
      <c r="M12" s="90" t="s">
        <v>33</v>
      </c>
      <c r="N12" s="90" t="s">
        <v>35</v>
      </c>
      <c r="O12" s="92"/>
      <c r="P12" s="93" t="s">
        <v>22</v>
      </c>
      <c r="Q12" s="90" t="s">
        <v>33</v>
      </c>
      <c r="R12" s="90" t="s">
        <v>35</v>
      </c>
      <c r="S12" s="92"/>
      <c r="T12" s="93" t="s">
        <v>22</v>
      </c>
    </row>
    <row r="13" spans="1:20" ht="24" customHeight="1" thickBot="1" x14ac:dyDescent="0.3">
      <c r="A13" s="137"/>
      <c r="B13" s="127"/>
      <c r="C13" s="139"/>
      <c r="D13" s="125"/>
      <c r="E13" s="17" t="s">
        <v>6</v>
      </c>
      <c r="F13" s="17" t="s">
        <v>6</v>
      </c>
      <c r="G13" s="17" t="s">
        <v>4</v>
      </c>
      <c r="H13" s="17" t="s">
        <v>6</v>
      </c>
      <c r="I13" s="17" t="s">
        <v>6</v>
      </c>
      <c r="J13" s="17" t="s">
        <v>6</v>
      </c>
      <c r="K13" s="17" t="s">
        <v>4</v>
      </c>
      <c r="L13" s="17" t="s">
        <v>6</v>
      </c>
      <c r="M13" s="89" t="s">
        <v>6</v>
      </c>
      <c r="N13" s="17" t="s">
        <v>6</v>
      </c>
      <c r="O13" s="17" t="s">
        <v>4</v>
      </c>
      <c r="P13" s="17" t="s">
        <v>6</v>
      </c>
      <c r="Q13" s="17" t="s">
        <v>6</v>
      </c>
      <c r="R13" s="17" t="s">
        <v>6</v>
      </c>
      <c r="S13" s="17" t="s">
        <v>4</v>
      </c>
      <c r="T13" s="17" t="s">
        <v>6</v>
      </c>
    </row>
    <row r="14" spans="1:20" s="1" customFormat="1" ht="30" customHeight="1" x14ac:dyDescent="0.25">
      <c r="A14" s="12">
        <v>1</v>
      </c>
      <c r="B14" s="94">
        <v>1028402337</v>
      </c>
      <c r="C14" s="101" t="s">
        <v>56</v>
      </c>
      <c r="D14" s="34">
        <v>13</v>
      </c>
      <c r="E14" s="22">
        <v>42</v>
      </c>
      <c r="F14" s="14"/>
      <c r="G14" s="15" t="s">
        <v>4</v>
      </c>
      <c r="H14" s="16">
        <f>+(E14+F14)/2</f>
        <v>21</v>
      </c>
      <c r="I14" s="13">
        <v>150</v>
      </c>
      <c r="J14" s="14"/>
      <c r="K14" s="15" t="s">
        <v>4</v>
      </c>
      <c r="L14" s="16">
        <f>+(I14+J14)/2</f>
        <v>75</v>
      </c>
      <c r="M14" s="13">
        <v>77</v>
      </c>
      <c r="N14" s="14"/>
      <c r="O14" s="15" t="s">
        <v>4</v>
      </c>
      <c r="P14" s="16">
        <f>+(M14+N14)/2</f>
        <v>38.5</v>
      </c>
      <c r="Q14" s="13">
        <v>68</v>
      </c>
      <c r="R14" s="14"/>
      <c r="S14" s="15" t="s">
        <v>4</v>
      </c>
      <c r="T14" s="16">
        <f>+(Q14+R14)/2</f>
        <v>34</v>
      </c>
    </row>
    <row r="15" spans="1:20" s="1" customFormat="1" ht="30" customHeight="1" x14ac:dyDescent="0.25">
      <c r="A15" s="3">
        <v>2</v>
      </c>
      <c r="B15" s="94">
        <v>1071414294</v>
      </c>
      <c r="C15" s="101" t="s">
        <v>57</v>
      </c>
      <c r="D15" s="34">
        <v>13</v>
      </c>
      <c r="E15" s="7">
        <v>46</v>
      </c>
      <c r="F15" s="4"/>
      <c r="G15" s="5" t="s">
        <v>4</v>
      </c>
      <c r="H15" s="9"/>
      <c r="I15" s="8">
        <v>152</v>
      </c>
      <c r="J15" s="4"/>
      <c r="K15" s="5" t="s">
        <v>4</v>
      </c>
      <c r="L15" s="9"/>
      <c r="M15" s="8">
        <v>75</v>
      </c>
      <c r="N15" s="4"/>
      <c r="O15" s="5" t="s">
        <v>4</v>
      </c>
      <c r="P15" s="9"/>
      <c r="Q15" s="8">
        <v>71</v>
      </c>
      <c r="R15" s="4"/>
      <c r="S15" s="5" t="s">
        <v>4</v>
      </c>
      <c r="T15" s="9"/>
    </row>
    <row r="16" spans="1:20" s="1" customFormat="1" ht="30" customHeight="1" x14ac:dyDescent="0.25">
      <c r="A16" s="3">
        <v>3</v>
      </c>
      <c r="B16" s="94">
        <v>1027283089</v>
      </c>
      <c r="C16" s="101" t="s">
        <v>58</v>
      </c>
      <c r="D16" s="34">
        <v>14</v>
      </c>
      <c r="E16" s="7">
        <v>51</v>
      </c>
      <c r="F16" s="4"/>
      <c r="G16" s="5" t="s">
        <v>4</v>
      </c>
      <c r="H16" s="9"/>
      <c r="I16" s="8">
        <v>148</v>
      </c>
      <c r="J16" s="4"/>
      <c r="K16" s="5" t="s">
        <v>4</v>
      </c>
      <c r="L16" s="9"/>
      <c r="M16" s="8">
        <v>68</v>
      </c>
      <c r="N16" s="4"/>
      <c r="O16" s="5" t="s">
        <v>4</v>
      </c>
      <c r="P16" s="9"/>
      <c r="Q16" s="8">
        <v>72</v>
      </c>
      <c r="R16" s="4"/>
      <c r="S16" s="5" t="s">
        <v>4</v>
      </c>
      <c r="T16" s="9"/>
    </row>
    <row r="17" spans="1:20" s="1" customFormat="1" ht="30" customHeight="1" x14ac:dyDescent="0.25">
      <c r="A17" s="3">
        <v>4</v>
      </c>
      <c r="B17" s="94">
        <v>1071143228</v>
      </c>
      <c r="C17" s="101" t="s">
        <v>59</v>
      </c>
      <c r="D17" s="34">
        <v>11</v>
      </c>
      <c r="E17" s="7">
        <v>41</v>
      </c>
      <c r="F17" s="4"/>
      <c r="G17" s="5" t="s">
        <v>4</v>
      </c>
      <c r="H17" s="9"/>
      <c r="I17" s="8">
        <v>150</v>
      </c>
      <c r="J17" s="4"/>
      <c r="K17" s="5" t="s">
        <v>4</v>
      </c>
      <c r="L17" s="9"/>
      <c r="M17" s="8">
        <v>76</v>
      </c>
      <c r="N17" s="4"/>
      <c r="O17" s="5" t="s">
        <v>4</v>
      </c>
      <c r="P17" s="9"/>
      <c r="Q17" s="8">
        <v>68</v>
      </c>
      <c r="R17" s="4"/>
      <c r="S17" s="5" t="s">
        <v>4</v>
      </c>
      <c r="T17" s="9"/>
    </row>
    <row r="18" spans="1:20" s="1" customFormat="1" ht="30" customHeight="1" x14ac:dyDescent="0.25">
      <c r="A18" s="3">
        <v>5</v>
      </c>
      <c r="B18" s="94">
        <v>1023380201</v>
      </c>
      <c r="C18" s="101" t="s">
        <v>60</v>
      </c>
      <c r="D18" s="34">
        <v>14</v>
      </c>
      <c r="E18" s="7">
        <v>44</v>
      </c>
      <c r="F18" s="4"/>
      <c r="G18" s="5" t="s">
        <v>4</v>
      </c>
      <c r="H18" s="9"/>
      <c r="I18" s="8">
        <v>151</v>
      </c>
      <c r="J18" s="4"/>
      <c r="K18" s="5" t="s">
        <v>4</v>
      </c>
      <c r="L18" s="9"/>
      <c r="M18" s="8">
        <v>78</v>
      </c>
      <c r="N18" s="4"/>
      <c r="O18" s="5" t="s">
        <v>4</v>
      </c>
      <c r="P18" s="9"/>
      <c r="Q18" s="8">
        <v>71</v>
      </c>
      <c r="R18" s="4"/>
      <c r="S18" s="5" t="s">
        <v>4</v>
      </c>
      <c r="T18" s="9"/>
    </row>
    <row r="19" spans="1:20" s="1" customFormat="1" ht="30" customHeight="1" x14ac:dyDescent="0.25">
      <c r="A19" s="3">
        <v>6</v>
      </c>
      <c r="B19" s="94">
        <v>1071142660</v>
      </c>
      <c r="C19" s="101" t="s">
        <v>61</v>
      </c>
      <c r="D19" s="34">
        <v>14</v>
      </c>
      <c r="E19" s="7">
        <v>53</v>
      </c>
      <c r="F19" s="4"/>
      <c r="G19" s="5" t="s">
        <v>4</v>
      </c>
      <c r="H19" s="9"/>
      <c r="I19" s="8">
        <v>157</v>
      </c>
      <c r="J19" s="4"/>
      <c r="K19" s="5" t="s">
        <v>4</v>
      </c>
      <c r="L19" s="9"/>
      <c r="M19" s="8">
        <v>78</v>
      </c>
      <c r="N19" s="4"/>
      <c r="O19" s="5" t="s">
        <v>4</v>
      </c>
      <c r="P19" s="9"/>
      <c r="Q19" s="8">
        <v>74</v>
      </c>
      <c r="R19" s="4"/>
      <c r="S19" s="5" t="s">
        <v>4</v>
      </c>
      <c r="T19" s="9"/>
    </row>
    <row r="20" spans="1:20" s="1" customFormat="1" ht="30" customHeight="1" x14ac:dyDescent="0.25">
      <c r="A20" s="3">
        <v>7</v>
      </c>
      <c r="B20" s="94">
        <v>1076742292</v>
      </c>
      <c r="C20" s="101" t="s">
        <v>62</v>
      </c>
      <c r="D20" s="34">
        <v>12</v>
      </c>
      <c r="E20" s="7">
        <v>40</v>
      </c>
      <c r="F20" s="4"/>
      <c r="G20" s="5" t="s">
        <v>4</v>
      </c>
      <c r="H20" s="9"/>
      <c r="I20" s="8">
        <v>150</v>
      </c>
      <c r="J20" s="4"/>
      <c r="K20" s="5" t="s">
        <v>4</v>
      </c>
      <c r="L20" s="9"/>
      <c r="M20" s="8">
        <v>78</v>
      </c>
      <c r="N20" s="4"/>
      <c r="O20" s="5" t="s">
        <v>4</v>
      </c>
      <c r="P20" s="9"/>
      <c r="Q20" s="8">
        <v>70</v>
      </c>
      <c r="R20" s="4"/>
      <c r="S20" s="5" t="s">
        <v>4</v>
      </c>
      <c r="T20" s="9"/>
    </row>
    <row r="21" spans="1:20" s="1" customFormat="1" ht="30" customHeight="1" x14ac:dyDescent="0.25">
      <c r="A21" s="3">
        <v>8</v>
      </c>
      <c r="B21" s="94">
        <v>1032943915</v>
      </c>
      <c r="C21" s="101" t="s">
        <v>63</v>
      </c>
      <c r="D21" s="34">
        <v>10</v>
      </c>
      <c r="E21" s="8">
        <v>26</v>
      </c>
      <c r="F21" s="4"/>
      <c r="G21" s="5" t="s">
        <v>4</v>
      </c>
      <c r="H21" s="9"/>
      <c r="I21" s="8">
        <v>148</v>
      </c>
      <c r="J21" s="4"/>
      <c r="K21" s="5" t="s">
        <v>4</v>
      </c>
      <c r="L21" s="9"/>
      <c r="M21" s="8">
        <v>75</v>
      </c>
      <c r="N21" s="4"/>
      <c r="O21" s="5" t="s">
        <v>4</v>
      </c>
      <c r="P21" s="9"/>
      <c r="Q21" s="8">
        <v>59</v>
      </c>
      <c r="R21" s="4"/>
      <c r="S21" s="5" t="s">
        <v>4</v>
      </c>
      <c r="T21" s="9"/>
    </row>
    <row r="22" spans="1:20" s="1" customFormat="1" ht="30" customHeight="1" x14ac:dyDescent="0.25">
      <c r="A22" s="3">
        <v>9</v>
      </c>
      <c r="B22" s="19">
        <v>1014865177</v>
      </c>
      <c r="C22" s="101" t="s">
        <v>64</v>
      </c>
      <c r="D22" s="34">
        <v>10</v>
      </c>
      <c r="E22" s="8">
        <v>24</v>
      </c>
      <c r="F22" s="4"/>
      <c r="G22" s="5" t="s">
        <v>4</v>
      </c>
      <c r="H22" s="9"/>
      <c r="I22" s="8">
        <v>140</v>
      </c>
      <c r="J22" s="4"/>
      <c r="K22" s="5" t="s">
        <v>4</v>
      </c>
      <c r="L22" s="9"/>
      <c r="M22" s="8">
        <v>72</v>
      </c>
      <c r="N22" s="4"/>
      <c r="O22" s="5" t="s">
        <v>4</v>
      </c>
      <c r="P22" s="9"/>
      <c r="Q22" s="8">
        <v>56</v>
      </c>
      <c r="R22" s="4"/>
      <c r="S22" s="5" t="s">
        <v>4</v>
      </c>
      <c r="T22" s="9"/>
    </row>
    <row r="23" spans="1:20" s="1" customFormat="1" ht="30" customHeight="1" x14ac:dyDescent="0.25">
      <c r="A23" s="3">
        <v>10</v>
      </c>
      <c r="B23" s="94">
        <v>1076740782</v>
      </c>
      <c r="C23" s="101" t="s">
        <v>51</v>
      </c>
      <c r="D23" s="34">
        <v>14</v>
      </c>
      <c r="E23" s="8">
        <v>43</v>
      </c>
      <c r="F23" s="4"/>
      <c r="G23" s="5" t="s">
        <v>4</v>
      </c>
      <c r="H23" s="9"/>
      <c r="I23" s="8">
        <v>160</v>
      </c>
      <c r="J23" s="4"/>
      <c r="K23" s="5" t="s">
        <v>4</v>
      </c>
      <c r="L23" s="9"/>
      <c r="M23" s="8">
        <v>82</v>
      </c>
      <c r="N23" s="4"/>
      <c r="O23" s="5" t="s">
        <v>4</v>
      </c>
      <c r="P23" s="9"/>
      <c r="Q23" s="8">
        <v>72</v>
      </c>
      <c r="R23" s="4"/>
      <c r="S23" s="5" t="s">
        <v>4</v>
      </c>
      <c r="T23" s="9"/>
    </row>
    <row r="24" spans="1:20" s="1" customFormat="1" ht="30" customHeight="1" x14ac:dyDescent="0.25">
      <c r="A24" s="3">
        <v>11</v>
      </c>
      <c r="B24" s="94">
        <v>1071143012</v>
      </c>
      <c r="C24" s="102" t="s">
        <v>65</v>
      </c>
      <c r="D24" s="34">
        <v>12</v>
      </c>
      <c r="E24" s="8">
        <v>31</v>
      </c>
      <c r="F24" s="4"/>
      <c r="G24" s="5" t="s">
        <v>4</v>
      </c>
      <c r="H24" s="9"/>
      <c r="I24" s="9">
        <v>132</v>
      </c>
      <c r="J24" s="4"/>
      <c r="K24" s="5" t="s">
        <v>4</v>
      </c>
      <c r="L24" s="9"/>
      <c r="M24" s="8">
        <v>67</v>
      </c>
      <c r="N24" s="4"/>
      <c r="O24" s="5" t="s">
        <v>4</v>
      </c>
      <c r="P24" s="9"/>
      <c r="Q24" s="8">
        <v>63</v>
      </c>
      <c r="R24" s="4"/>
      <c r="S24" s="5" t="s">
        <v>4</v>
      </c>
      <c r="T24" s="9"/>
    </row>
    <row r="25" spans="1:20" s="1" customFormat="1" ht="30" customHeight="1" x14ac:dyDescent="0.25">
      <c r="A25" s="3">
        <v>12</v>
      </c>
      <c r="B25" s="94">
        <v>1071143112</v>
      </c>
      <c r="C25" s="102" t="s">
        <v>66</v>
      </c>
      <c r="D25" s="34">
        <v>12</v>
      </c>
      <c r="E25" s="8">
        <v>40</v>
      </c>
      <c r="F25" s="4"/>
      <c r="G25" s="5" t="s">
        <v>4</v>
      </c>
      <c r="H25" s="9"/>
      <c r="I25" s="9">
        <v>151</v>
      </c>
      <c r="J25" s="4"/>
      <c r="K25" s="5" t="s">
        <v>4</v>
      </c>
      <c r="L25" s="9"/>
      <c r="M25" s="8">
        <v>76</v>
      </c>
      <c r="N25" s="4"/>
      <c r="O25" s="5" t="s">
        <v>4</v>
      </c>
      <c r="P25" s="9"/>
      <c r="Q25" s="8">
        <v>70</v>
      </c>
      <c r="R25" s="4"/>
      <c r="S25" s="5" t="s">
        <v>4</v>
      </c>
      <c r="T25" s="9"/>
    </row>
    <row r="26" spans="1:20" s="1" customFormat="1" ht="30" customHeight="1" x14ac:dyDescent="0.25">
      <c r="A26" s="3">
        <v>13</v>
      </c>
      <c r="B26" s="94">
        <v>1071142769</v>
      </c>
      <c r="C26" s="102" t="s">
        <v>67</v>
      </c>
      <c r="D26" s="34">
        <v>14</v>
      </c>
      <c r="E26" s="8">
        <v>56</v>
      </c>
      <c r="F26" s="4"/>
      <c r="G26" s="5" t="s">
        <v>4</v>
      </c>
      <c r="H26" s="9"/>
      <c r="I26" s="9">
        <v>171</v>
      </c>
      <c r="J26" s="4"/>
      <c r="K26" s="5" t="s">
        <v>4</v>
      </c>
      <c r="L26" s="9"/>
      <c r="M26" s="8">
        <v>88</v>
      </c>
      <c r="N26" s="4"/>
      <c r="O26" s="5" t="s">
        <v>4</v>
      </c>
      <c r="P26" s="9"/>
      <c r="Q26" s="8">
        <v>78</v>
      </c>
      <c r="R26" s="4"/>
      <c r="S26" s="5" t="s">
        <v>4</v>
      </c>
      <c r="T26" s="9"/>
    </row>
    <row r="27" spans="1:20" s="1" customFormat="1" ht="30" customHeight="1" x14ac:dyDescent="0.25">
      <c r="A27" s="3">
        <v>14</v>
      </c>
      <c r="B27" s="94">
        <v>1032680669</v>
      </c>
      <c r="C27" s="103" t="s">
        <v>68</v>
      </c>
      <c r="D27" s="34">
        <v>13</v>
      </c>
      <c r="E27" s="8">
        <v>45</v>
      </c>
      <c r="F27" s="4"/>
      <c r="G27" s="5" t="s">
        <v>4</v>
      </c>
      <c r="H27" s="9"/>
      <c r="I27" s="9">
        <v>168</v>
      </c>
      <c r="J27" s="4"/>
      <c r="K27" s="5" t="s">
        <v>4</v>
      </c>
      <c r="L27" s="9"/>
      <c r="M27" s="8">
        <v>86</v>
      </c>
      <c r="N27" s="4"/>
      <c r="O27" s="5" t="s">
        <v>4</v>
      </c>
      <c r="P27" s="9"/>
      <c r="Q27" s="8">
        <v>73</v>
      </c>
      <c r="R27" s="4"/>
      <c r="S27" s="5" t="s">
        <v>4</v>
      </c>
      <c r="T27" s="9"/>
    </row>
    <row r="28" spans="1:20" s="1" customFormat="1" ht="30" customHeight="1" x14ac:dyDescent="0.25">
      <c r="A28" s="3">
        <v>15</v>
      </c>
      <c r="B28" s="94">
        <v>1016835123</v>
      </c>
      <c r="C28" s="103" t="s">
        <v>69</v>
      </c>
      <c r="D28" s="34">
        <v>12</v>
      </c>
      <c r="E28" s="8">
        <v>38</v>
      </c>
      <c r="F28" s="4"/>
      <c r="G28" s="5" t="s">
        <v>4</v>
      </c>
      <c r="H28" s="9"/>
      <c r="I28" s="9">
        <v>146</v>
      </c>
      <c r="J28" s="4"/>
      <c r="K28" s="5" t="s">
        <v>4</v>
      </c>
      <c r="L28" s="9"/>
      <c r="M28" s="8">
        <v>72</v>
      </c>
      <c r="N28" s="4"/>
      <c r="O28" s="5" t="s">
        <v>4</v>
      </c>
      <c r="P28" s="9"/>
      <c r="Q28" s="8">
        <v>70</v>
      </c>
      <c r="R28" s="4"/>
      <c r="S28" s="5" t="s">
        <v>4</v>
      </c>
      <c r="T28" s="9"/>
    </row>
    <row r="29" spans="1:20" s="1" customFormat="1" ht="30" customHeight="1" x14ac:dyDescent="0.25">
      <c r="A29" s="3">
        <v>16</v>
      </c>
      <c r="B29" s="19"/>
      <c r="C29" s="20"/>
      <c r="D29" s="20"/>
      <c r="E29" s="20"/>
      <c r="F29" s="4"/>
      <c r="G29" s="5" t="s">
        <v>4</v>
      </c>
      <c r="H29" s="9"/>
      <c r="I29" s="9"/>
      <c r="J29" s="4"/>
      <c r="K29" s="5" t="s">
        <v>4</v>
      </c>
      <c r="L29" s="9"/>
      <c r="M29" s="8"/>
      <c r="N29" s="4"/>
      <c r="O29" s="5" t="s">
        <v>4</v>
      </c>
      <c r="P29" s="9"/>
      <c r="Q29" s="8"/>
      <c r="R29" s="4"/>
      <c r="S29" s="5" t="s">
        <v>4</v>
      </c>
      <c r="T29" s="9"/>
    </row>
    <row r="30" spans="1:20" s="1" customFormat="1" ht="30" customHeight="1" x14ac:dyDescent="0.25">
      <c r="A30" s="3">
        <v>17</v>
      </c>
      <c r="B30" s="19"/>
      <c r="C30" s="20"/>
      <c r="D30" s="20"/>
      <c r="E30" s="20"/>
      <c r="F30" s="6"/>
      <c r="G30" s="5" t="s">
        <v>4</v>
      </c>
      <c r="H30" s="11"/>
      <c r="I30" s="9"/>
      <c r="J30" s="6"/>
      <c r="K30" s="5" t="s">
        <v>4</v>
      </c>
      <c r="L30" s="11"/>
      <c r="M30" s="8"/>
      <c r="N30" s="6"/>
      <c r="O30" s="5" t="s">
        <v>4</v>
      </c>
      <c r="P30" s="11"/>
      <c r="Q30" s="8"/>
      <c r="R30" s="6"/>
      <c r="S30" s="5" t="s">
        <v>4</v>
      </c>
      <c r="T30" s="11"/>
    </row>
    <row r="31" spans="1:20" s="1" customFormat="1" ht="30" customHeight="1" x14ac:dyDescent="0.25">
      <c r="A31" s="3">
        <v>18</v>
      </c>
      <c r="B31" s="19"/>
      <c r="C31" s="20"/>
      <c r="D31" s="20"/>
      <c r="E31" s="20"/>
      <c r="F31" s="6"/>
      <c r="G31" s="5" t="s">
        <v>4</v>
      </c>
      <c r="H31" s="11"/>
      <c r="I31" s="9"/>
      <c r="J31" s="6"/>
      <c r="K31" s="5" t="s">
        <v>4</v>
      </c>
      <c r="L31" s="11"/>
      <c r="M31" s="8"/>
      <c r="N31" s="6"/>
      <c r="O31" s="5" t="s">
        <v>4</v>
      </c>
      <c r="P31" s="11"/>
      <c r="Q31" s="8"/>
      <c r="R31" s="6"/>
      <c r="S31" s="5" t="s">
        <v>4</v>
      </c>
      <c r="T31" s="11"/>
    </row>
    <row r="32" spans="1:20" s="1" customFormat="1" ht="30" customHeight="1" x14ac:dyDescent="0.25">
      <c r="A32" s="3">
        <v>19</v>
      </c>
      <c r="B32" s="19"/>
      <c r="C32" s="20"/>
      <c r="D32" s="20"/>
      <c r="E32" s="20"/>
      <c r="F32" s="6"/>
      <c r="G32" s="5" t="s">
        <v>4</v>
      </c>
      <c r="H32" s="11"/>
      <c r="I32" s="9"/>
      <c r="J32" s="6"/>
      <c r="K32" s="5" t="s">
        <v>4</v>
      </c>
      <c r="L32" s="11"/>
      <c r="M32" s="8"/>
      <c r="N32" s="6"/>
      <c r="O32" s="5" t="s">
        <v>4</v>
      </c>
      <c r="P32" s="11"/>
      <c r="Q32" s="8"/>
      <c r="R32" s="6"/>
      <c r="S32" s="5" t="s">
        <v>4</v>
      </c>
      <c r="T32" s="11"/>
    </row>
    <row r="33" spans="1:20" s="1" customFormat="1" ht="30" customHeight="1" x14ac:dyDescent="0.25">
      <c r="A33" s="3">
        <v>20</v>
      </c>
      <c r="B33" s="19"/>
      <c r="C33" s="20"/>
      <c r="D33" s="20"/>
      <c r="E33" s="20"/>
      <c r="F33" s="6"/>
      <c r="G33" s="5" t="s">
        <v>4</v>
      </c>
      <c r="H33" s="11"/>
      <c r="I33" s="9"/>
      <c r="J33" s="6"/>
      <c r="K33" s="5" t="s">
        <v>4</v>
      </c>
      <c r="L33" s="11"/>
      <c r="M33" s="8"/>
      <c r="N33" s="6"/>
      <c r="O33" s="5" t="s">
        <v>4</v>
      </c>
      <c r="P33" s="11"/>
      <c r="Q33" s="8"/>
      <c r="R33" s="6"/>
      <c r="S33" s="5" t="s">
        <v>4</v>
      </c>
      <c r="T33" s="11"/>
    </row>
    <row r="34" spans="1:20" s="1" customFormat="1" ht="30" customHeight="1" x14ac:dyDescent="0.25">
      <c r="A34" s="3">
        <v>21</v>
      </c>
      <c r="B34" s="19"/>
      <c r="C34" s="20"/>
      <c r="D34" s="20"/>
      <c r="E34" s="20"/>
      <c r="F34" s="4"/>
      <c r="G34" s="5" t="s">
        <v>4</v>
      </c>
      <c r="H34" s="9"/>
      <c r="I34" s="9"/>
      <c r="J34" s="4"/>
      <c r="K34" s="5" t="s">
        <v>4</v>
      </c>
      <c r="L34" s="9"/>
      <c r="M34" s="8"/>
      <c r="N34" s="4"/>
      <c r="O34" s="5" t="s">
        <v>4</v>
      </c>
      <c r="P34" s="9"/>
      <c r="Q34" s="8"/>
      <c r="R34" s="4"/>
      <c r="S34" s="5" t="s">
        <v>4</v>
      </c>
      <c r="T34" s="9"/>
    </row>
    <row r="35" spans="1:20" s="1" customFormat="1" ht="30" customHeight="1" x14ac:dyDescent="0.25">
      <c r="A35" s="3">
        <v>22</v>
      </c>
      <c r="B35" s="19"/>
      <c r="C35" s="20"/>
      <c r="D35" s="20"/>
      <c r="E35" s="20"/>
      <c r="F35" s="4"/>
      <c r="G35" s="5" t="s">
        <v>4</v>
      </c>
      <c r="H35" s="9"/>
      <c r="I35" s="9"/>
      <c r="J35" s="4"/>
      <c r="K35" s="5" t="s">
        <v>4</v>
      </c>
      <c r="L35" s="9"/>
      <c r="M35" s="8"/>
      <c r="N35" s="4"/>
      <c r="O35" s="5" t="s">
        <v>4</v>
      </c>
      <c r="P35" s="9"/>
      <c r="Q35" s="8"/>
      <c r="R35" s="4"/>
      <c r="S35" s="5" t="s">
        <v>4</v>
      </c>
      <c r="T35" s="9"/>
    </row>
    <row r="36" spans="1:20" s="1" customFormat="1" ht="30" customHeight="1" x14ac:dyDescent="0.25">
      <c r="A36" s="3">
        <v>23</v>
      </c>
      <c r="B36" s="19"/>
      <c r="C36" s="20"/>
      <c r="D36" s="20"/>
      <c r="E36" s="20"/>
      <c r="F36" s="4"/>
      <c r="G36" s="5" t="s">
        <v>4</v>
      </c>
      <c r="H36" s="9"/>
      <c r="I36" s="9"/>
      <c r="J36" s="4"/>
      <c r="K36" s="5" t="s">
        <v>4</v>
      </c>
      <c r="L36" s="9"/>
      <c r="M36" s="8"/>
      <c r="N36" s="4"/>
      <c r="O36" s="5" t="s">
        <v>4</v>
      </c>
      <c r="P36" s="9"/>
      <c r="Q36" s="8"/>
      <c r="R36" s="4"/>
      <c r="S36" s="5" t="s">
        <v>4</v>
      </c>
      <c r="T36" s="9"/>
    </row>
    <row r="37" spans="1:20" s="1" customFormat="1" ht="30" customHeight="1" x14ac:dyDescent="0.25">
      <c r="A37" s="3">
        <v>24</v>
      </c>
      <c r="B37" s="19"/>
      <c r="C37" s="20"/>
      <c r="D37" s="21"/>
      <c r="E37" s="8"/>
      <c r="F37" s="4"/>
      <c r="G37" s="5" t="s">
        <v>4</v>
      </c>
      <c r="H37" s="9"/>
      <c r="I37" s="9"/>
      <c r="J37" s="4"/>
      <c r="K37" s="5" t="s">
        <v>4</v>
      </c>
      <c r="L37" s="9"/>
      <c r="M37" s="8"/>
      <c r="N37" s="4"/>
      <c r="O37" s="5" t="s">
        <v>4</v>
      </c>
      <c r="P37" s="9"/>
      <c r="Q37" s="8"/>
      <c r="R37" s="4"/>
      <c r="S37" s="5" t="s">
        <v>4</v>
      </c>
      <c r="T37" s="9"/>
    </row>
    <row r="38" spans="1:20" s="1" customFormat="1" ht="30" customHeight="1" thickBot="1" x14ac:dyDescent="0.3">
      <c r="A38" s="3">
        <v>25</v>
      </c>
      <c r="B38" s="19"/>
      <c r="C38" s="20"/>
      <c r="D38" s="21"/>
      <c r="E38" s="8"/>
      <c r="F38" s="4"/>
      <c r="G38" s="5" t="s">
        <v>4</v>
      </c>
      <c r="H38" s="9"/>
      <c r="I38" s="8"/>
      <c r="J38" s="4"/>
      <c r="K38" s="5" t="s">
        <v>4</v>
      </c>
      <c r="L38" s="9"/>
      <c r="M38" s="8"/>
      <c r="N38" s="4"/>
      <c r="O38" s="5" t="s">
        <v>4</v>
      </c>
      <c r="P38" s="9"/>
      <c r="Q38" s="8"/>
      <c r="R38" s="4"/>
      <c r="S38" s="5" t="s">
        <v>4</v>
      </c>
      <c r="T38" s="9"/>
    </row>
    <row r="39" spans="1:20" ht="30" customHeight="1" thickBot="1" x14ac:dyDescent="0.3">
      <c r="A39" s="116" t="s">
        <v>12</v>
      </c>
      <c r="B39" s="117"/>
      <c r="C39" s="118"/>
      <c r="D39" s="116" t="s">
        <v>41</v>
      </c>
      <c r="E39" s="117"/>
      <c r="F39" s="117"/>
      <c r="G39" s="117"/>
      <c r="H39" s="117"/>
      <c r="I39" s="117"/>
      <c r="J39" s="117"/>
      <c r="K39" s="117"/>
      <c r="L39" s="117"/>
      <c r="M39" s="117"/>
      <c r="N39" s="117"/>
      <c r="O39" s="117"/>
      <c r="P39" s="117"/>
      <c r="Q39" s="117"/>
      <c r="R39" s="117"/>
      <c r="S39" s="117"/>
      <c r="T39" s="118"/>
    </row>
    <row r="40" spans="1:20" ht="30" customHeight="1" thickBot="1" x14ac:dyDescent="0.3">
      <c r="A40" s="116" t="s">
        <v>29</v>
      </c>
      <c r="B40" s="117"/>
      <c r="C40" s="118"/>
      <c r="D40" s="119" t="s">
        <v>70</v>
      </c>
      <c r="E40" s="120"/>
      <c r="F40" s="120"/>
      <c r="G40" s="120"/>
      <c r="H40" s="120"/>
      <c r="I40" s="120"/>
      <c r="J40" s="120"/>
      <c r="K40" s="120"/>
      <c r="L40" s="120"/>
      <c r="M40" s="120"/>
      <c r="N40" s="120"/>
      <c r="O40" s="120"/>
      <c r="P40" s="120"/>
      <c r="Q40" s="120"/>
      <c r="R40" s="120"/>
      <c r="S40" s="120"/>
      <c r="T40" s="120"/>
    </row>
    <row r="41" spans="1:20" x14ac:dyDescent="0.25">
      <c r="B41"/>
    </row>
  </sheetData>
  <protectedRanges>
    <protectedRange sqref="E14:F28 T14:T38 E37:F38 F29:F36 H14:J38 L14:N38 P14:R38" name="Rango1"/>
    <protectedRange sqref="H39:K39" name="Rango2_1"/>
    <protectedRange password="CC55" sqref="B9" name="Rango1_3_1"/>
    <protectedRange sqref="D37:D38 B22 B29:B38" name="Rango1_6_1"/>
    <protectedRange sqref="C29:C38 D29:E36" name="Rango2_6_1"/>
    <protectedRange sqref="B14:B21 D14:D28 B23:B28" name="Rango1_6_1_1"/>
    <protectedRange sqref="C14:C28" name="Rango1_1"/>
    <protectedRange sqref="H40:K40" name="Rango2_1_1"/>
  </protectedRanges>
  <mergeCells count="22">
    <mergeCell ref="A39:C39"/>
    <mergeCell ref="D39:T39"/>
    <mergeCell ref="A40:C40"/>
    <mergeCell ref="D40:T40"/>
    <mergeCell ref="M10:P10"/>
    <mergeCell ref="Q10:T10"/>
    <mergeCell ref="E11:H11"/>
    <mergeCell ref="I11:L11"/>
    <mergeCell ref="M11:P11"/>
    <mergeCell ref="Q11:T11"/>
    <mergeCell ref="A10:A13"/>
    <mergeCell ref="B10:B13"/>
    <mergeCell ref="C10:C13"/>
    <mergeCell ref="D10:D13"/>
    <mergeCell ref="E10:H10"/>
    <mergeCell ref="I10:L10"/>
    <mergeCell ref="A9:T9"/>
    <mergeCell ref="A1:T1"/>
    <mergeCell ref="A2:T2"/>
    <mergeCell ref="A4:T4"/>
    <mergeCell ref="A5:T5"/>
    <mergeCell ref="A7:T7"/>
  </mergeCells>
  <printOptions horizontalCentered="1" verticalCentered="1"/>
  <pageMargins left="0" right="0" top="0" bottom="0" header="0.31496062992125984" footer="0.31496062992125984"/>
  <pageSetup paperSize="9" scale="46" orientation="portrait" horizontalDpi="4294967293" verticalDpi="4294967293" r:id="rId1"/>
  <colBreaks count="1" manualBreakCount="1">
    <brk id="20" max="1048575" man="1"/>
  </colBreaks>
  <drawing r:id="rId2"/>
  <picture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T40"/>
  <sheetViews>
    <sheetView view="pageBreakPreview" topLeftCell="A28" zoomScale="80" zoomScaleNormal="100" zoomScaleSheetLayoutView="80" workbookViewId="0">
      <selection sqref="A1:T39"/>
    </sheetView>
  </sheetViews>
  <sheetFormatPr baseColWidth="10" defaultRowHeight="15" x14ac:dyDescent="0.25"/>
  <cols>
    <col min="1" max="1" width="7.28515625" bestFit="1" customWidth="1"/>
    <col min="2" max="2" width="24.42578125" style="2" customWidth="1"/>
    <col min="3" max="3" width="38.140625" customWidth="1"/>
    <col min="4" max="4" width="10.85546875" bestFit="1" customWidth="1"/>
    <col min="5" max="5" width="7.140625" customWidth="1"/>
    <col min="6" max="6" width="13.7109375" customWidth="1"/>
    <col min="7" max="7" width="3.28515625" customWidth="1"/>
    <col min="8" max="8" width="11.140625" customWidth="1"/>
    <col min="9" max="9" width="7.85546875" customWidth="1"/>
    <col min="10" max="10" width="12.7109375" customWidth="1"/>
    <col min="11" max="11" width="3.28515625" customWidth="1"/>
    <col min="12" max="12" width="11.140625" customWidth="1"/>
    <col min="13" max="13" width="7.85546875" customWidth="1"/>
    <col min="14" max="14" width="12.7109375" customWidth="1"/>
    <col min="15" max="15" width="3.28515625" customWidth="1"/>
    <col min="16" max="16" width="11.140625" customWidth="1"/>
    <col min="17" max="17" width="7.85546875" customWidth="1"/>
    <col min="18" max="18" width="12.7109375" customWidth="1"/>
    <col min="19" max="19" width="3.28515625" customWidth="1"/>
    <col min="20" max="20" width="11.140625" customWidth="1"/>
  </cols>
  <sheetData>
    <row r="1" spans="1:20" ht="36" x14ac:dyDescent="0.25">
      <c r="A1" s="143" t="s">
        <v>0</v>
      </c>
      <c r="B1" s="144"/>
      <c r="C1" s="144"/>
      <c r="D1" s="144"/>
      <c r="E1" s="144"/>
      <c r="F1" s="144"/>
      <c r="G1" s="144"/>
      <c r="H1" s="144"/>
      <c r="I1" s="144"/>
      <c r="J1" s="144"/>
      <c r="K1" s="144"/>
      <c r="L1" s="144"/>
      <c r="M1" s="144"/>
      <c r="N1" s="144"/>
      <c r="O1" s="144"/>
      <c r="P1" s="144"/>
      <c r="Q1" s="144"/>
      <c r="R1" s="144"/>
      <c r="S1" s="144"/>
      <c r="T1" s="145"/>
    </row>
    <row r="2" spans="1:20" ht="36" x14ac:dyDescent="0.25">
      <c r="A2" s="146" t="s">
        <v>14</v>
      </c>
      <c r="B2" s="147"/>
      <c r="C2" s="147"/>
      <c r="D2" s="147"/>
      <c r="E2" s="147"/>
      <c r="F2" s="147"/>
      <c r="G2" s="147"/>
      <c r="H2" s="147"/>
      <c r="I2" s="147"/>
      <c r="J2" s="147"/>
      <c r="K2" s="147"/>
      <c r="L2" s="147"/>
      <c r="M2" s="147"/>
      <c r="N2" s="147"/>
      <c r="O2" s="147"/>
      <c r="P2" s="147"/>
      <c r="Q2" s="147"/>
      <c r="R2" s="147"/>
      <c r="S2" s="147"/>
      <c r="T2" s="148"/>
    </row>
    <row r="3" spans="1:20" ht="6.75" customHeight="1" x14ac:dyDescent="0.25">
      <c r="A3" s="23"/>
      <c r="B3" s="24"/>
      <c r="C3" s="25"/>
      <c r="D3" s="25"/>
      <c r="E3" s="25"/>
      <c r="F3" s="25"/>
      <c r="G3" s="25"/>
      <c r="H3" s="25"/>
      <c r="I3" s="25"/>
      <c r="J3" s="25"/>
      <c r="K3" s="25"/>
      <c r="L3" s="25"/>
      <c r="M3" s="25"/>
      <c r="N3" s="25"/>
      <c r="O3" s="25"/>
      <c r="P3" s="25"/>
      <c r="Q3" s="25"/>
      <c r="R3" s="25"/>
      <c r="S3" s="25"/>
      <c r="T3" s="26"/>
    </row>
    <row r="4" spans="1:20" ht="36" x14ac:dyDescent="0.25">
      <c r="A4" s="146" t="s">
        <v>1</v>
      </c>
      <c r="B4" s="147"/>
      <c r="C4" s="147"/>
      <c r="D4" s="147"/>
      <c r="E4" s="147"/>
      <c r="F4" s="147"/>
      <c r="G4" s="147"/>
      <c r="H4" s="147"/>
      <c r="I4" s="147"/>
      <c r="J4" s="147"/>
      <c r="K4" s="147"/>
      <c r="L4" s="147"/>
      <c r="M4" s="147"/>
      <c r="N4" s="147"/>
      <c r="O4" s="147"/>
      <c r="P4" s="147"/>
      <c r="Q4" s="147"/>
      <c r="R4" s="147"/>
      <c r="S4" s="147"/>
      <c r="T4" s="148"/>
    </row>
    <row r="5" spans="1:20" ht="36" x14ac:dyDescent="0.25">
      <c r="A5" s="146" t="s">
        <v>2</v>
      </c>
      <c r="B5" s="147"/>
      <c r="C5" s="147"/>
      <c r="D5" s="147"/>
      <c r="E5" s="147"/>
      <c r="F5" s="147"/>
      <c r="G5" s="147"/>
      <c r="H5" s="147"/>
      <c r="I5" s="147"/>
      <c r="J5" s="147"/>
      <c r="K5" s="147"/>
      <c r="L5" s="147"/>
      <c r="M5" s="147"/>
      <c r="N5" s="147"/>
      <c r="O5" s="147"/>
      <c r="P5" s="147"/>
      <c r="Q5" s="147"/>
      <c r="R5" s="147"/>
      <c r="S5" s="147"/>
      <c r="T5" s="148"/>
    </row>
    <row r="6" spans="1:20" ht="10.5" customHeight="1" x14ac:dyDescent="0.25">
      <c r="A6" s="23"/>
      <c r="B6" s="27"/>
      <c r="C6" s="25"/>
      <c r="D6" s="25"/>
      <c r="E6" s="25"/>
      <c r="F6" s="25"/>
      <c r="G6" s="25"/>
      <c r="H6" s="25"/>
      <c r="I6" s="25"/>
      <c r="J6" s="25"/>
      <c r="K6" s="25"/>
      <c r="L6" s="25"/>
      <c r="M6" s="25"/>
      <c r="N6" s="25"/>
      <c r="O6" s="25"/>
      <c r="P6" s="25"/>
      <c r="Q6" s="25"/>
      <c r="R6" s="25"/>
      <c r="S6" s="25"/>
      <c r="T6" s="26"/>
    </row>
    <row r="7" spans="1:20" ht="36" customHeight="1" x14ac:dyDescent="0.25">
      <c r="A7" s="140" t="s">
        <v>3</v>
      </c>
      <c r="B7" s="141"/>
      <c r="C7" s="141"/>
      <c r="D7" s="141"/>
      <c r="E7" s="141"/>
      <c r="F7" s="141"/>
      <c r="G7" s="141"/>
      <c r="H7" s="141"/>
      <c r="I7" s="141"/>
      <c r="J7" s="141"/>
      <c r="K7" s="141"/>
      <c r="L7" s="141"/>
      <c r="M7" s="141"/>
      <c r="N7" s="141"/>
      <c r="O7" s="141"/>
      <c r="P7" s="141"/>
      <c r="Q7" s="141"/>
      <c r="R7" s="141"/>
      <c r="S7" s="141"/>
      <c r="T7" s="142"/>
    </row>
    <row r="8" spans="1:20" ht="12" customHeight="1" thickBot="1" x14ac:dyDescent="0.6">
      <c r="A8" s="28"/>
      <c r="B8" s="29"/>
      <c r="C8" s="30"/>
      <c r="D8" s="29"/>
      <c r="E8" s="29"/>
      <c r="F8" s="29"/>
      <c r="G8" s="29"/>
      <c r="H8" s="29"/>
      <c r="I8" s="29"/>
      <c r="J8" s="29"/>
      <c r="K8" s="29"/>
      <c r="L8" s="29"/>
      <c r="M8" s="29"/>
      <c r="N8" s="29"/>
      <c r="O8" s="29"/>
      <c r="P8" s="29"/>
      <c r="Q8" s="29"/>
      <c r="R8" s="29"/>
      <c r="S8" s="29"/>
      <c r="T8" s="31"/>
    </row>
    <row r="9" spans="1:20" ht="40.5" customHeight="1" thickBot="1" x14ac:dyDescent="0.3">
      <c r="A9" s="121" t="s">
        <v>43</v>
      </c>
      <c r="B9" s="122"/>
      <c r="C9" s="122"/>
      <c r="D9" s="122"/>
      <c r="E9" s="122"/>
      <c r="F9" s="122"/>
      <c r="G9" s="122"/>
      <c r="H9" s="122"/>
      <c r="I9" s="122"/>
      <c r="J9" s="122"/>
      <c r="K9" s="122"/>
      <c r="L9" s="122"/>
      <c r="M9" s="122"/>
      <c r="N9" s="122"/>
      <c r="O9" s="122"/>
      <c r="P9" s="122"/>
      <c r="Q9" s="122"/>
      <c r="R9" s="122"/>
      <c r="S9" s="122"/>
      <c r="T9" s="123"/>
    </row>
    <row r="10" spans="1:20" ht="36" customHeight="1" thickBot="1" x14ac:dyDescent="0.3">
      <c r="A10" s="135"/>
      <c r="B10" s="126" t="s">
        <v>32</v>
      </c>
      <c r="C10" s="138" t="s">
        <v>13</v>
      </c>
      <c r="D10" s="124" t="s">
        <v>11</v>
      </c>
      <c r="E10" s="128" t="s">
        <v>7</v>
      </c>
      <c r="F10" s="129"/>
      <c r="G10" s="129"/>
      <c r="H10" s="130"/>
      <c r="I10" s="128" t="s">
        <v>9</v>
      </c>
      <c r="J10" s="129"/>
      <c r="K10" s="129"/>
      <c r="L10" s="130"/>
      <c r="M10" s="128" t="s">
        <v>10</v>
      </c>
      <c r="N10" s="129"/>
      <c r="O10" s="129"/>
      <c r="P10" s="130"/>
      <c r="Q10" s="128" t="s">
        <v>25</v>
      </c>
      <c r="R10" s="129"/>
      <c r="S10" s="129"/>
      <c r="T10" s="130"/>
    </row>
    <row r="11" spans="1:20" ht="29.45" customHeight="1" thickBot="1" x14ac:dyDescent="0.3">
      <c r="A11" s="136"/>
      <c r="B11" s="127"/>
      <c r="C11" s="125"/>
      <c r="D11" s="125"/>
      <c r="E11" s="128" t="s">
        <v>8</v>
      </c>
      <c r="F11" s="129"/>
      <c r="G11" s="129"/>
      <c r="H11" s="130"/>
      <c r="I11" s="131" t="s">
        <v>5</v>
      </c>
      <c r="J11" s="132"/>
      <c r="K11" s="132"/>
      <c r="L11" s="133"/>
      <c r="M11" s="134" t="s">
        <v>5</v>
      </c>
      <c r="N11" s="132"/>
      <c r="O11" s="132"/>
      <c r="P11" s="133"/>
      <c r="Q11" s="131" t="s">
        <v>5</v>
      </c>
      <c r="R11" s="132"/>
      <c r="S11" s="132"/>
      <c r="T11" s="133"/>
    </row>
    <row r="12" spans="1:20" ht="29.45" customHeight="1" thickBot="1" x14ac:dyDescent="0.3">
      <c r="A12" s="136"/>
      <c r="B12" s="127"/>
      <c r="C12" s="125"/>
      <c r="D12" s="125"/>
      <c r="E12" s="90" t="s">
        <v>33</v>
      </c>
      <c r="F12" s="90" t="s">
        <v>35</v>
      </c>
      <c r="G12" s="91"/>
      <c r="H12" s="93" t="s">
        <v>22</v>
      </c>
      <c r="I12" s="90" t="s">
        <v>33</v>
      </c>
      <c r="J12" s="90" t="s">
        <v>35</v>
      </c>
      <c r="K12" s="92"/>
      <c r="L12" s="93" t="s">
        <v>22</v>
      </c>
      <c r="M12" s="90" t="s">
        <v>33</v>
      </c>
      <c r="N12" s="90" t="s">
        <v>35</v>
      </c>
      <c r="O12" s="92"/>
      <c r="P12" s="93" t="s">
        <v>22</v>
      </c>
      <c r="Q12" s="90" t="s">
        <v>33</v>
      </c>
      <c r="R12" s="90" t="s">
        <v>35</v>
      </c>
      <c r="S12" s="92"/>
      <c r="T12" s="93" t="s">
        <v>22</v>
      </c>
    </row>
    <row r="13" spans="1:20" ht="24" customHeight="1" thickBot="1" x14ac:dyDescent="0.3">
      <c r="A13" s="137"/>
      <c r="B13" s="127"/>
      <c r="C13" s="139"/>
      <c r="D13" s="125"/>
      <c r="E13" s="17" t="s">
        <v>6</v>
      </c>
      <c r="F13" s="17" t="s">
        <v>6</v>
      </c>
      <c r="G13" s="17" t="s">
        <v>4</v>
      </c>
      <c r="H13" s="17" t="s">
        <v>6</v>
      </c>
      <c r="I13" s="17" t="s">
        <v>6</v>
      </c>
      <c r="J13" s="17" t="s">
        <v>6</v>
      </c>
      <c r="K13" s="17" t="s">
        <v>4</v>
      </c>
      <c r="L13" s="17" t="s">
        <v>6</v>
      </c>
      <c r="M13" s="89" t="s">
        <v>6</v>
      </c>
      <c r="N13" s="17" t="s">
        <v>6</v>
      </c>
      <c r="O13" s="17" t="s">
        <v>4</v>
      </c>
      <c r="P13" s="17" t="s">
        <v>6</v>
      </c>
      <c r="Q13" s="17" t="s">
        <v>6</v>
      </c>
      <c r="R13" s="17" t="s">
        <v>6</v>
      </c>
      <c r="S13" s="17" t="s">
        <v>4</v>
      </c>
      <c r="T13" s="17" t="s">
        <v>6</v>
      </c>
    </row>
    <row r="14" spans="1:20" s="1" customFormat="1" ht="30" customHeight="1" x14ac:dyDescent="0.25">
      <c r="A14" s="12">
        <v>1</v>
      </c>
      <c r="B14" s="96">
        <v>1071142780</v>
      </c>
      <c r="C14" s="96" t="s">
        <v>71</v>
      </c>
      <c r="D14" s="96">
        <v>16</v>
      </c>
      <c r="E14" s="22">
        <v>54</v>
      </c>
      <c r="F14" s="14"/>
      <c r="G14" s="15" t="s">
        <v>4</v>
      </c>
      <c r="H14" s="16">
        <f>+(E14+F14)/2</f>
        <v>27</v>
      </c>
      <c r="I14" s="13">
        <v>165</v>
      </c>
      <c r="J14" s="14"/>
      <c r="K14" s="15" t="s">
        <v>4</v>
      </c>
      <c r="L14" s="16">
        <f>+(I14+J14)/2</f>
        <v>82.5</v>
      </c>
      <c r="M14" s="13">
        <v>84</v>
      </c>
      <c r="N14" s="14"/>
      <c r="O14" s="15" t="s">
        <v>4</v>
      </c>
      <c r="P14" s="16">
        <f>+(M14+N14)/2</f>
        <v>42</v>
      </c>
      <c r="Q14" s="13">
        <v>78</v>
      </c>
      <c r="R14" s="14"/>
      <c r="S14" s="15" t="s">
        <v>4</v>
      </c>
      <c r="T14" s="16">
        <f>+(Q14+R14)/2</f>
        <v>39</v>
      </c>
    </row>
    <row r="15" spans="1:20" s="1" customFormat="1" ht="30" customHeight="1" x14ac:dyDescent="0.2">
      <c r="A15" s="3">
        <v>2</v>
      </c>
      <c r="B15" s="95">
        <v>1071142712</v>
      </c>
      <c r="C15" s="95" t="s">
        <v>72</v>
      </c>
      <c r="D15" s="96">
        <v>19</v>
      </c>
      <c r="E15" s="7">
        <v>44</v>
      </c>
      <c r="F15" s="4"/>
      <c r="G15" s="5" t="s">
        <v>4</v>
      </c>
      <c r="H15" s="9"/>
      <c r="I15" s="8">
        <v>162</v>
      </c>
      <c r="J15" s="4"/>
      <c r="K15" s="5" t="s">
        <v>4</v>
      </c>
      <c r="L15" s="9"/>
      <c r="M15" s="8">
        <v>82</v>
      </c>
      <c r="N15" s="4"/>
      <c r="O15" s="5" t="s">
        <v>4</v>
      </c>
      <c r="P15" s="9"/>
      <c r="Q15" s="8">
        <v>74</v>
      </c>
      <c r="R15" s="4"/>
      <c r="S15" s="5" t="s">
        <v>4</v>
      </c>
      <c r="T15" s="9"/>
    </row>
    <row r="16" spans="1:20" s="1" customFormat="1" ht="30" customHeight="1" x14ac:dyDescent="0.2">
      <c r="A16" s="3">
        <v>3</v>
      </c>
      <c r="B16" s="95">
        <v>1025462311</v>
      </c>
      <c r="C16" s="95" t="s">
        <v>73</v>
      </c>
      <c r="D16" s="96">
        <v>16</v>
      </c>
      <c r="E16" s="7">
        <v>62</v>
      </c>
      <c r="F16" s="4"/>
      <c r="G16" s="5" t="s">
        <v>4</v>
      </c>
      <c r="H16" s="9"/>
      <c r="I16" s="8">
        <v>170</v>
      </c>
      <c r="J16" s="4"/>
      <c r="K16" s="5" t="s">
        <v>4</v>
      </c>
      <c r="L16" s="9"/>
      <c r="M16" s="8">
        <v>87</v>
      </c>
      <c r="N16" s="4"/>
      <c r="O16" s="5" t="s">
        <v>4</v>
      </c>
      <c r="P16" s="9"/>
      <c r="Q16" s="8">
        <v>80</v>
      </c>
      <c r="R16" s="4"/>
      <c r="S16" s="5" t="s">
        <v>4</v>
      </c>
      <c r="T16" s="9"/>
    </row>
    <row r="17" spans="1:20" s="1" customFormat="1" ht="30" customHeight="1" x14ac:dyDescent="0.2">
      <c r="A17" s="3">
        <v>4</v>
      </c>
      <c r="B17" s="95">
        <v>1071142404</v>
      </c>
      <c r="C17" s="95" t="s">
        <v>44</v>
      </c>
      <c r="D17" s="96">
        <v>16</v>
      </c>
      <c r="E17" s="7">
        <v>46</v>
      </c>
      <c r="F17" s="4"/>
      <c r="G17" s="5" t="s">
        <v>4</v>
      </c>
      <c r="H17" s="9"/>
      <c r="I17" s="8">
        <v>168</v>
      </c>
      <c r="J17" s="4"/>
      <c r="K17" s="5" t="s">
        <v>4</v>
      </c>
      <c r="L17" s="9"/>
      <c r="M17" s="8">
        <v>86</v>
      </c>
      <c r="N17" s="4"/>
      <c r="O17" s="5" t="s">
        <v>4</v>
      </c>
      <c r="P17" s="9"/>
      <c r="Q17" s="8">
        <v>75</v>
      </c>
      <c r="R17" s="4"/>
      <c r="S17" s="5" t="s">
        <v>4</v>
      </c>
      <c r="T17" s="9"/>
    </row>
    <row r="18" spans="1:20" s="1" customFormat="1" ht="30" customHeight="1" x14ac:dyDescent="0.2">
      <c r="A18" s="3">
        <v>5</v>
      </c>
      <c r="B18" s="95">
        <v>1075659283</v>
      </c>
      <c r="C18" s="95" t="s">
        <v>74</v>
      </c>
      <c r="D18" s="96">
        <v>16</v>
      </c>
      <c r="E18" s="7">
        <v>46</v>
      </c>
      <c r="F18" s="4"/>
      <c r="G18" s="5" t="s">
        <v>4</v>
      </c>
      <c r="H18" s="9"/>
      <c r="I18" s="8">
        <v>170</v>
      </c>
      <c r="J18" s="4"/>
      <c r="K18" s="5" t="s">
        <v>4</v>
      </c>
      <c r="L18" s="9"/>
      <c r="M18" s="8">
        <v>87</v>
      </c>
      <c r="N18" s="4"/>
      <c r="O18" s="5" t="s">
        <v>4</v>
      </c>
      <c r="P18" s="9"/>
      <c r="Q18" s="8">
        <v>75</v>
      </c>
      <c r="R18" s="4"/>
      <c r="S18" s="5" t="s">
        <v>4</v>
      </c>
      <c r="T18" s="9"/>
    </row>
    <row r="19" spans="1:20" s="1" customFormat="1" ht="30" customHeight="1" x14ac:dyDescent="0.2">
      <c r="A19" s="3">
        <v>6</v>
      </c>
      <c r="B19" s="95">
        <v>1071142986</v>
      </c>
      <c r="C19" s="95" t="s">
        <v>75</v>
      </c>
      <c r="D19" s="96">
        <v>16</v>
      </c>
      <c r="E19" s="7">
        <v>43</v>
      </c>
      <c r="F19" s="4"/>
      <c r="G19" s="5" t="s">
        <v>4</v>
      </c>
      <c r="H19" s="9"/>
      <c r="I19" s="8">
        <v>165</v>
      </c>
      <c r="J19" s="4"/>
      <c r="K19" s="5" t="s">
        <v>4</v>
      </c>
      <c r="L19" s="9"/>
      <c r="M19" s="8">
        <v>84</v>
      </c>
      <c r="N19" s="4"/>
      <c r="O19" s="5" t="s">
        <v>4</v>
      </c>
      <c r="P19" s="9"/>
      <c r="Q19" s="8">
        <v>74</v>
      </c>
      <c r="R19" s="4"/>
      <c r="S19" s="5" t="s">
        <v>4</v>
      </c>
      <c r="T19" s="9"/>
    </row>
    <row r="20" spans="1:20" s="1" customFormat="1" ht="30" customHeight="1" x14ac:dyDescent="0.2">
      <c r="A20" s="3">
        <v>7</v>
      </c>
      <c r="B20" s="95">
        <v>1010961047</v>
      </c>
      <c r="C20" s="95" t="s">
        <v>76</v>
      </c>
      <c r="D20" s="96">
        <v>15</v>
      </c>
      <c r="E20" s="7">
        <v>50</v>
      </c>
      <c r="F20" s="4"/>
      <c r="G20" s="5" t="s">
        <v>4</v>
      </c>
      <c r="H20" s="9"/>
      <c r="I20" s="8">
        <v>166</v>
      </c>
      <c r="J20" s="4"/>
      <c r="K20" s="5" t="s">
        <v>4</v>
      </c>
      <c r="L20" s="9"/>
      <c r="M20" s="8">
        <v>84</v>
      </c>
      <c r="N20" s="4"/>
      <c r="O20" s="5" t="s">
        <v>4</v>
      </c>
      <c r="P20" s="9"/>
      <c r="Q20" s="8">
        <v>76</v>
      </c>
      <c r="R20" s="4"/>
      <c r="S20" s="5" t="s">
        <v>4</v>
      </c>
      <c r="T20" s="9"/>
    </row>
    <row r="21" spans="1:20" s="1" customFormat="1" ht="30" customHeight="1" x14ac:dyDescent="0.2">
      <c r="A21" s="3">
        <v>8</v>
      </c>
      <c r="B21" s="95">
        <v>1071166044</v>
      </c>
      <c r="C21" s="95" t="s">
        <v>77</v>
      </c>
      <c r="D21" s="96">
        <v>14</v>
      </c>
      <c r="E21" s="8">
        <v>45</v>
      </c>
      <c r="F21" s="4"/>
      <c r="G21" s="5" t="s">
        <v>4</v>
      </c>
      <c r="H21" s="9"/>
      <c r="I21" s="8">
        <v>175</v>
      </c>
      <c r="J21" s="4"/>
      <c r="K21" s="5" t="s">
        <v>4</v>
      </c>
      <c r="L21" s="9"/>
      <c r="M21" s="8">
        <v>88</v>
      </c>
      <c r="N21" s="4"/>
      <c r="O21" s="5" t="s">
        <v>4</v>
      </c>
      <c r="P21" s="9"/>
      <c r="Q21" s="8">
        <v>74</v>
      </c>
      <c r="R21" s="4"/>
      <c r="S21" s="5" t="s">
        <v>4</v>
      </c>
      <c r="T21" s="9"/>
    </row>
    <row r="22" spans="1:20" s="1" customFormat="1" ht="30" customHeight="1" x14ac:dyDescent="0.25">
      <c r="A22" s="3">
        <v>9</v>
      </c>
      <c r="B22" s="97">
        <v>1013202541</v>
      </c>
      <c r="C22" s="198" t="s">
        <v>78</v>
      </c>
      <c r="D22" s="96">
        <v>14</v>
      </c>
      <c r="E22" s="8">
        <v>38</v>
      </c>
      <c r="F22" s="4"/>
      <c r="G22" s="5" t="s">
        <v>4</v>
      </c>
      <c r="H22" s="9"/>
      <c r="I22" s="8">
        <v>160</v>
      </c>
      <c r="J22" s="4"/>
      <c r="K22" s="5" t="s">
        <v>4</v>
      </c>
      <c r="L22" s="9"/>
      <c r="M22" s="8">
        <v>80</v>
      </c>
      <c r="N22" s="4"/>
      <c r="O22" s="5" t="s">
        <v>4</v>
      </c>
      <c r="P22" s="9"/>
      <c r="Q22" s="8">
        <v>69</v>
      </c>
      <c r="R22" s="4"/>
      <c r="S22" s="5" t="s">
        <v>4</v>
      </c>
      <c r="T22" s="9"/>
    </row>
    <row r="23" spans="1:20" s="1" customFormat="1" ht="30" customHeight="1" x14ac:dyDescent="0.25">
      <c r="A23" s="3">
        <v>10</v>
      </c>
      <c r="B23" s="97">
        <v>1082124708</v>
      </c>
      <c r="C23" s="198" t="s">
        <v>79</v>
      </c>
      <c r="D23" s="96">
        <v>16</v>
      </c>
      <c r="E23" s="8">
        <v>42</v>
      </c>
      <c r="F23" s="4"/>
      <c r="G23" s="5" t="s">
        <v>4</v>
      </c>
      <c r="H23" s="9"/>
      <c r="I23" s="8">
        <v>164</v>
      </c>
      <c r="J23" s="4"/>
      <c r="K23" s="5" t="s">
        <v>4</v>
      </c>
      <c r="L23" s="9"/>
      <c r="M23" s="8">
        <v>82</v>
      </c>
      <c r="N23" s="4"/>
      <c r="O23" s="5" t="s">
        <v>4</v>
      </c>
      <c r="P23" s="9"/>
      <c r="Q23" s="8">
        <v>72</v>
      </c>
      <c r="R23" s="4"/>
      <c r="S23" s="5" t="s">
        <v>4</v>
      </c>
      <c r="T23" s="9"/>
    </row>
    <row r="24" spans="1:20" s="1" customFormat="1" ht="30" customHeight="1" x14ac:dyDescent="0.25">
      <c r="A24" s="3">
        <v>11</v>
      </c>
      <c r="B24" s="97">
        <v>1003578230</v>
      </c>
      <c r="C24" s="198" t="s">
        <v>80</v>
      </c>
      <c r="D24" s="96">
        <v>18</v>
      </c>
      <c r="E24" s="8">
        <v>52</v>
      </c>
      <c r="F24" s="4"/>
      <c r="G24" s="5" t="s">
        <v>4</v>
      </c>
      <c r="H24" s="9"/>
      <c r="I24" s="9">
        <v>167</v>
      </c>
      <c r="J24" s="4"/>
      <c r="K24" s="5" t="s">
        <v>4</v>
      </c>
      <c r="L24" s="9"/>
      <c r="M24" s="8">
        <v>84</v>
      </c>
      <c r="N24" s="4"/>
      <c r="O24" s="5" t="s">
        <v>4</v>
      </c>
      <c r="P24" s="9"/>
      <c r="Q24" s="8">
        <v>76</v>
      </c>
      <c r="R24" s="4"/>
      <c r="S24" s="5" t="s">
        <v>4</v>
      </c>
      <c r="T24" s="9"/>
    </row>
    <row r="25" spans="1:20" s="1" customFormat="1" ht="30" customHeight="1" x14ac:dyDescent="0.25">
      <c r="A25" s="3">
        <v>12</v>
      </c>
      <c r="B25" s="97">
        <v>1013258460</v>
      </c>
      <c r="C25" s="198" t="s">
        <v>81</v>
      </c>
      <c r="D25" s="96">
        <v>16</v>
      </c>
      <c r="E25" s="8">
        <v>57</v>
      </c>
      <c r="F25" s="4"/>
      <c r="G25" s="5" t="s">
        <v>4</v>
      </c>
      <c r="H25" s="9"/>
      <c r="I25" s="9">
        <v>171</v>
      </c>
      <c r="J25" s="4"/>
      <c r="K25" s="5" t="s">
        <v>4</v>
      </c>
      <c r="L25" s="9"/>
      <c r="M25" s="8">
        <v>85</v>
      </c>
      <c r="N25" s="4"/>
      <c r="O25" s="5" t="s">
        <v>4</v>
      </c>
      <c r="P25" s="9"/>
      <c r="Q25" s="8">
        <v>79</v>
      </c>
      <c r="R25" s="4"/>
      <c r="S25" s="5" t="s">
        <v>4</v>
      </c>
      <c r="T25" s="9"/>
    </row>
    <row r="26" spans="1:20" s="1" customFormat="1" ht="30" customHeight="1" x14ac:dyDescent="0.25">
      <c r="A26" s="3">
        <v>13</v>
      </c>
      <c r="B26" s="97">
        <v>1000474077</v>
      </c>
      <c r="C26" s="198" t="s">
        <v>82</v>
      </c>
      <c r="D26" s="96">
        <v>15</v>
      </c>
      <c r="E26" s="8">
        <v>65</v>
      </c>
      <c r="F26" s="4"/>
      <c r="G26" s="5" t="s">
        <v>4</v>
      </c>
      <c r="H26" s="9"/>
      <c r="I26" s="9">
        <v>182</v>
      </c>
      <c r="J26" s="4"/>
      <c r="K26" s="5" t="s">
        <v>4</v>
      </c>
      <c r="L26" s="9"/>
      <c r="M26" s="8">
        <v>94</v>
      </c>
      <c r="N26" s="4"/>
      <c r="O26" s="5" t="s">
        <v>4</v>
      </c>
      <c r="P26" s="9"/>
      <c r="Q26" s="8">
        <v>82</v>
      </c>
      <c r="R26" s="4"/>
      <c r="S26" s="5" t="s">
        <v>4</v>
      </c>
      <c r="T26" s="9"/>
    </row>
    <row r="27" spans="1:20" s="1" customFormat="1" ht="30" customHeight="1" x14ac:dyDescent="0.2">
      <c r="A27" s="3">
        <v>14</v>
      </c>
      <c r="B27" s="95">
        <v>1071142063</v>
      </c>
      <c r="C27" s="198" t="s">
        <v>83</v>
      </c>
      <c r="D27" s="96">
        <v>18</v>
      </c>
      <c r="E27" s="8">
        <v>64</v>
      </c>
      <c r="F27" s="4"/>
      <c r="G27" s="5" t="s">
        <v>4</v>
      </c>
      <c r="H27" s="9"/>
      <c r="I27" s="9">
        <v>172</v>
      </c>
      <c r="J27" s="4"/>
      <c r="K27" s="5" t="s">
        <v>4</v>
      </c>
      <c r="L27" s="9"/>
      <c r="M27" s="8">
        <v>86</v>
      </c>
      <c r="N27" s="4"/>
      <c r="O27" s="5" t="s">
        <v>4</v>
      </c>
      <c r="P27" s="9"/>
      <c r="Q27" s="8">
        <v>82</v>
      </c>
      <c r="R27" s="4"/>
      <c r="S27" s="5" t="s">
        <v>4</v>
      </c>
      <c r="T27" s="9"/>
    </row>
    <row r="28" spans="1:20" s="1" customFormat="1" ht="30" customHeight="1" x14ac:dyDescent="0.25">
      <c r="A28" s="3">
        <v>15</v>
      </c>
      <c r="B28" s="203">
        <v>1071142151</v>
      </c>
      <c r="C28" s="202" t="s">
        <v>84</v>
      </c>
      <c r="D28" s="96">
        <v>17</v>
      </c>
      <c r="E28" s="8">
        <v>48</v>
      </c>
      <c r="F28" s="4"/>
      <c r="G28" s="5" t="s">
        <v>4</v>
      </c>
      <c r="H28" s="9"/>
      <c r="I28" s="9">
        <v>164</v>
      </c>
      <c r="J28" s="4"/>
      <c r="K28" s="5" t="s">
        <v>4</v>
      </c>
      <c r="L28" s="9"/>
      <c r="M28" s="8">
        <v>82</v>
      </c>
      <c r="N28" s="4"/>
      <c r="O28" s="5" t="s">
        <v>4</v>
      </c>
      <c r="P28" s="9"/>
      <c r="Q28" s="8">
        <v>75</v>
      </c>
      <c r="R28" s="4"/>
      <c r="S28" s="5" t="s">
        <v>4</v>
      </c>
      <c r="T28" s="9"/>
    </row>
    <row r="29" spans="1:20" s="1" customFormat="1" ht="30" customHeight="1" x14ac:dyDescent="0.25">
      <c r="A29" s="3">
        <v>16</v>
      </c>
      <c r="B29" s="203">
        <v>1025324461</v>
      </c>
      <c r="C29" s="202" t="s">
        <v>85</v>
      </c>
      <c r="D29" s="34">
        <v>17</v>
      </c>
      <c r="E29" s="8">
        <v>63</v>
      </c>
      <c r="F29" s="4"/>
      <c r="G29" s="5" t="s">
        <v>4</v>
      </c>
      <c r="H29" s="9"/>
      <c r="I29" s="9">
        <v>163</v>
      </c>
      <c r="J29" s="4"/>
      <c r="K29" s="5" t="s">
        <v>4</v>
      </c>
      <c r="L29" s="9"/>
      <c r="M29" s="8">
        <v>84</v>
      </c>
      <c r="N29" s="4"/>
      <c r="O29" s="5" t="s">
        <v>4</v>
      </c>
      <c r="P29" s="9"/>
      <c r="Q29" s="8">
        <v>89</v>
      </c>
      <c r="R29" s="4"/>
      <c r="S29" s="5" t="s">
        <v>4</v>
      </c>
      <c r="T29" s="9"/>
    </row>
    <row r="30" spans="1:20" s="1" customFormat="1" ht="30" customHeight="1" x14ac:dyDescent="0.25">
      <c r="A30" s="3">
        <v>17</v>
      </c>
      <c r="B30" s="204">
        <v>1016944707</v>
      </c>
      <c r="C30" s="200" t="s">
        <v>86</v>
      </c>
      <c r="D30" s="34">
        <v>16</v>
      </c>
      <c r="E30" s="10">
        <v>60</v>
      </c>
      <c r="F30" s="6"/>
      <c r="G30" s="5" t="s">
        <v>4</v>
      </c>
      <c r="H30" s="11"/>
      <c r="I30" s="11">
        <v>156</v>
      </c>
      <c r="J30" s="6"/>
      <c r="K30" s="5" t="s">
        <v>4</v>
      </c>
      <c r="L30" s="11"/>
      <c r="M30" s="10">
        <v>50</v>
      </c>
      <c r="N30" s="6"/>
      <c r="O30" s="5" t="s">
        <v>4</v>
      </c>
      <c r="P30" s="11"/>
      <c r="Q30" s="10">
        <v>76</v>
      </c>
      <c r="R30" s="6"/>
      <c r="S30" s="5" t="s">
        <v>4</v>
      </c>
      <c r="T30" s="11"/>
    </row>
    <row r="31" spans="1:20" s="1" customFormat="1" ht="30" customHeight="1" x14ac:dyDescent="0.25">
      <c r="A31" s="3">
        <v>18</v>
      </c>
      <c r="B31" s="205">
        <v>1013202541</v>
      </c>
      <c r="C31" s="200" t="s">
        <v>87</v>
      </c>
      <c r="D31" s="34">
        <v>18</v>
      </c>
      <c r="E31" s="10">
        <v>56</v>
      </c>
      <c r="F31" s="6"/>
      <c r="G31" s="5" t="s">
        <v>4</v>
      </c>
      <c r="H31" s="11"/>
      <c r="I31" s="11">
        <v>164</v>
      </c>
      <c r="J31" s="6"/>
      <c r="K31" s="5" t="s">
        <v>4</v>
      </c>
      <c r="L31" s="11"/>
      <c r="M31" s="10">
        <v>64</v>
      </c>
      <c r="N31" s="6"/>
      <c r="O31" s="5" t="s">
        <v>4</v>
      </c>
      <c r="P31" s="11"/>
      <c r="Q31" s="10">
        <v>59</v>
      </c>
      <c r="R31" s="6"/>
      <c r="S31" s="5" t="s">
        <v>4</v>
      </c>
      <c r="T31" s="11"/>
    </row>
    <row r="32" spans="1:20" s="1" customFormat="1" ht="30" customHeight="1" x14ac:dyDescent="0.25">
      <c r="A32" s="3">
        <v>19</v>
      </c>
      <c r="B32" s="206">
        <v>1069302512</v>
      </c>
      <c r="C32" s="200" t="s">
        <v>88</v>
      </c>
      <c r="D32" s="34">
        <v>17</v>
      </c>
      <c r="E32" s="10">
        <v>56</v>
      </c>
      <c r="F32" s="6"/>
      <c r="G32" s="5" t="s">
        <v>4</v>
      </c>
      <c r="H32" s="11"/>
      <c r="I32" s="11">
        <v>157</v>
      </c>
      <c r="J32" s="6"/>
      <c r="K32" s="5" t="s">
        <v>4</v>
      </c>
      <c r="L32" s="11"/>
      <c r="M32" s="10">
        <v>57</v>
      </c>
      <c r="N32" s="6"/>
      <c r="O32" s="5" t="s">
        <v>4</v>
      </c>
      <c r="P32" s="11"/>
      <c r="Q32" s="10">
        <v>57</v>
      </c>
      <c r="R32" s="6"/>
      <c r="S32" s="5" t="s">
        <v>4</v>
      </c>
      <c r="T32" s="11"/>
    </row>
    <row r="33" spans="1:20" s="1" customFormat="1" ht="30" customHeight="1" x14ac:dyDescent="0.25">
      <c r="A33" s="3">
        <v>20</v>
      </c>
      <c r="B33" s="206">
        <v>1069304132</v>
      </c>
      <c r="C33" s="208" t="s">
        <v>89</v>
      </c>
      <c r="D33" s="34">
        <v>16</v>
      </c>
      <c r="E33" s="10">
        <v>60</v>
      </c>
      <c r="F33" s="6"/>
      <c r="G33" s="5" t="s">
        <v>4</v>
      </c>
      <c r="H33" s="11"/>
      <c r="I33" s="10">
        <v>170</v>
      </c>
      <c r="J33" s="6"/>
      <c r="K33" s="5" t="s">
        <v>4</v>
      </c>
      <c r="L33" s="11"/>
      <c r="M33" s="10">
        <v>70</v>
      </c>
      <c r="N33" s="6"/>
      <c r="O33" s="5" t="s">
        <v>4</v>
      </c>
      <c r="P33" s="11"/>
      <c r="Q33" s="10">
        <v>60</v>
      </c>
      <c r="R33" s="6"/>
      <c r="S33" s="5" t="s">
        <v>4</v>
      </c>
      <c r="T33" s="11"/>
    </row>
    <row r="34" spans="1:20" s="1" customFormat="1" ht="30" customHeight="1" x14ac:dyDescent="0.25">
      <c r="A34" s="3">
        <v>21</v>
      </c>
      <c r="B34" s="206">
        <v>1220440402</v>
      </c>
      <c r="C34" s="208" t="s">
        <v>90</v>
      </c>
      <c r="D34" s="34">
        <v>16</v>
      </c>
      <c r="E34" s="8">
        <v>63</v>
      </c>
      <c r="F34" s="4"/>
      <c r="G34" s="5" t="s">
        <v>4</v>
      </c>
      <c r="H34" s="9"/>
      <c r="I34" s="8">
        <v>169</v>
      </c>
      <c r="J34" s="4"/>
      <c r="K34" s="5" t="s">
        <v>4</v>
      </c>
      <c r="L34" s="9"/>
      <c r="M34" s="8">
        <v>68</v>
      </c>
      <c r="N34" s="4"/>
      <c r="O34" s="5" t="s">
        <v>4</v>
      </c>
      <c r="P34" s="9"/>
      <c r="Q34" s="8">
        <v>68</v>
      </c>
      <c r="R34" s="4"/>
      <c r="S34" s="5" t="s">
        <v>4</v>
      </c>
      <c r="T34" s="9"/>
    </row>
    <row r="35" spans="1:20" s="1" customFormat="1" ht="30" customHeight="1" x14ac:dyDescent="0.25">
      <c r="A35" s="3">
        <v>22</v>
      </c>
      <c r="B35" s="206">
        <v>1071193121</v>
      </c>
      <c r="C35" s="208" t="s">
        <v>47</v>
      </c>
      <c r="D35" s="21">
        <v>17</v>
      </c>
      <c r="E35" s="8">
        <v>70</v>
      </c>
      <c r="F35" s="4"/>
      <c r="G35" s="5" t="s">
        <v>4</v>
      </c>
      <c r="H35" s="9"/>
      <c r="I35" s="8">
        <v>170</v>
      </c>
      <c r="J35" s="4"/>
      <c r="K35" s="5" t="s">
        <v>4</v>
      </c>
      <c r="L35" s="9"/>
      <c r="M35" s="8">
        <v>70</v>
      </c>
      <c r="N35" s="4"/>
      <c r="O35" s="5" t="s">
        <v>4</v>
      </c>
      <c r="P35" s="9"/>
      <c r="Q35" s="8">
        <v>65</v>
      </c>
      <c r="R35" s="4"/>
      <c r="S35" s="5" t="s">
        <v>4</v>
      </c>
      <c r="T35" s="9"/>
    </row>
    <row r="36" spans="1:20" s="1" customFormat="1" ht="30" customHeight="1" x14ac:dyDescent="0.25">
      <c r="A36" s="3">
        <v>23</v>
      </c>
      <c r="B36" s="19"/>
      <c r="C36" s="207"/>
      <c r="D36" s="21"/>
      <c r="E36" s="8"/>
      <c r="F36" s="4"/>
      <c r="G36" s="5" t="s">
        <v>4</v>
      </c>
      <c r="H36" s="9"/>
      <c r="I36" s="8"/>
      <c r="J36" s="4"/>
      <c r="K36" s="5" t="s">
        <v>4</v>
      </c>
      <c r="L36" s="9"/>
      <c r="M36" s="8"/>
      <c r="N36" s="4"/>
      <c r="O36" s="5" t="s">
        <v>4</v>
      </c>
      <c r="P36" s="9"/>
      <c r="Q36" s="8"/>
      <c r="R36" s="4"/>
      <c r="S36" s="5" t="s">
        <v>4</v>
      </c>
      <c r="T36" s="9"/>
    </row>
    <row r="37" spans="1:20" s="1" customFormat="1" ht="30" customHeight="1" thickBot="1" x14ac:dyDescent="0.3">
      <c r="A37" s="3">
        <v>24</v>
      </c>
      <c r="B37" s="19"/>
      <c r="C37" s="20"/>
      <c r="D37" s="21"/>
      <c r="E37" s="8"/>
      <c r="F37" s="4"/>
      <c r="G37" s="5" t="s">
        <v>4</v>
      </c>
      <c r="H37" s="9"/>
      <c r="I37" s="8"/>
      <c r="J37" s="4"/>
      <c r="K37" s="5" t="s">
        <v>4</v>
      </c>
      <c r="L37" s="9"/>
      <c r="M37" s="8"/>
      <c r="N37" s="4"/>
      <c r="O37" s="5" t="s">
        <v>4</v>
      </c>
      <c r="P37" s="9"/>
      <c r="Q37" s="8"/>
      <c r="R37" s="4"/>
      <c r="S37" s="5" t="s">
        <v>4</v>
      </c>
      <c r="T37" s="9"/>
    </row>
    <row r="38" spans="1:20" ht="30" customHeight="1" thickBot="1" x14ac:dyDescent="0.3">
      <c r="A38" s="116" t="s">
        <v>12</v>
      </c>
      <c r="B38" s="117"/>
      <c r="C38" s="118"/>
      <c r="D38" s="116" t="s">
        <v>41</v>
      </c>
      <c r="E38" s="117"/>
      <c r="F38" s="117"/>
      <c r="G38" s="117"/>
      <c r="H38" s="117"/>
      <c r="I38" s="117"/>
      <c r="J38" s="117"/>
      <c r="K38" s="117"/>
      <c r="L38" s="117"/>
      <c r="M38" s="117"/>
      <c r="N38" s="117"/>
      <c r="O38" s="117"/>
      <c r="P38" s="117"/>
      <c r="Q38" s="117"/>
      <c r="R38" s="117"/>
      <c r="S38" s="117"/>
      <c r="T38" s="118"/>
    </row>
    <row r="39" spans="1:20" ht="30" customHeight="1" thickBot="1" x14ac:dyDescent="0.3">
      <c r="A39" s="116" t="s">
        <v>29</v>
      </c>
      <c r="B39" s="117"/>
      <c r="C39" s="118"/>
      <c r="D39" s="119" t="s">
        <v>70</v>
      </c>
      <c r="E39" s="120"/>
      <c r="F39" s="120"/>
      <c r="G39" s="120"/>
      <c r="H39" s="120"/>
      <c r="I39" s="120"/>
      <c r="J39" s="120"/>
      <c r="K39" s="120"/>
      <c r="L39" s="120"/>
      <c r="M39" s="120"/>
      <c r="N39" s="120"/>
      <c r="O39" s="120"/>
      <c r="P39" s="120"/>
      <c r="Q39" s="120"/>
      <c r="R39" s="120"/>
      <c r="S39" s="120"/>
      <c r="T39" s="120"/>
    </row>
    <row r="40" spans="1:20" x14ac:dyDescent="0.25">
      <c r="B40"/>
    </row>
  </sheetData>
  <protectedRanges>
    <protectedRange sqref="P14:R37 T14:T37 H14:J37 E14:F37 L14:N37" name="Rango1"/>
    <protectedRange sqref="H38:K38" name="Rango2_1"/>
    <protectedRange password="CC55" sqref="B9" name="Rango1_3_1"/>
    <protectedRange sqref="D35:D37 B36:B37" name="Rango1_6_1"/>
    <protectedRange sqref="C37" name="Rango2_6_1"/>
    <protectedRange sqref="B14:B27 D14:D34" name="Rango1_6_1_1"/>
    <protectedRange sqref="C14:C21" name="Rango2_6_1_1"/>
    <protectedRange sqref="H39:K39" name="Rango2_1_1"/>
    <protectedRange sqref="C22:C27" name="Rango1_1"/>
    <protectedRange sqref="C28:C31" name="Rango1_2"/>
    <protectedRange sqref="C36" name="Rango1_3"/>
    <protectedRange sqref="C32:C35" name="Rango1_3_2"/>
  </protectedRanges>
  <mergeCells count="22">
    <mergeCell ref="A38:C38"/>
    <mergeCell ref="D38:T38"/>
    <mergeCell ref="A39:C39"/>
    <mergeCell ref="D39:T39"/>
    <mergeCell ref="M10:P10"/>
    <mergeCell ref="Q10:T10"/>
    <mergeCell ref="E11:H11"/>
    <mergeCell ref="I11:L11"/>
    <mergeCell ref="M11:P11"/>
    <mergeCell ref="Q11:T11"/>
    <mergeCell ref="A10:A13"/>
    <mergeCell ref="B10:B13"/>
    <mergeCell ref="C10:C13"/>
    <mergeCell ref="D10:D13"/>
    <mergeCell ref="E10:H10"/>
    <mergeCell ref="I10:L10"/>
    <mergeCell ref="A9:T9"/>
    <mergeCell ref="A1:T1"/>
    <mergeCell ref="A2:T2"/>
    <mergeCell ref="A4:T4"/>
    <mergeCell ref="A5:T5"/>
    <mergeCell ref="A7:T7"/>
  </mergeCells>
  <printOptions horizontalCentered="1" verticalCentered="1"/>
  <pageMargins left="0" right="0" top="0" bottom="0" header="0.31496062992125984" footer="0.31496062992125984"/>
  <pageSetup paperSize="9" scale="46" orientation="portrait" horizontalDpi="4294967293" verticalDpi="4294967293" r:id="rId1"/>
  <colBreaks count="1" manualBreakCount="1">
    <brk id="20" max="1048575" man="1"/>
  </colBreaks>
  <drawing r:id="rId2"/>
  <picture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S39"/>
  <sheetViews>
    <sheetView view="pageBreakPreview" topLeftCell="A23" zoomScale="60" zoomScaleNormal="100" workbookViewId="0">
      <selection sqref="A1:S39"/>
    </sheetView>
  </sheetViews>
  <sheetFormatPr baseColWidth="10" defaultRowHeight="15" x14ac:dyDescent="0.25"/>
  <cols>
    <col min="1" max="1" width="8.140625" style="54" bestFit="1" customWidth="1"/>
    <col min="2" max="2" width="55.28515625" style="54" bestFit="1" customWidth="1"/>
    <col min="3" max="3" width="27.42578125" style="54" customWidth="1"/>
    <col min="4" max="5" width="14.28515625" style="54" customWidth="1"/>
    <col min="6" max="6" width="18.5703125" style="54" customWidth="1"/>
    <col min="7" max="7" width="17.42578125" style="54" customWidth="1"/>
    <col min="8" max="8" width="22.7109375" style="54" customWidth="1"/>
    <col min="9" max="9" width="17.42578125" style="54" customWidth="1"/>
    <col min="10" max="11" width="14.85546875" style="54" customWidth="1"/>
    <col min="12" max="12" width="17.42578125" style="54" customWidth="1"/>
    <col min="13" max="13" width="18.85546875" style="54" customWidth="1"/>
    <col min="14" max="15" width="13.5703125" style="54" customWidth="1"/>
    <col min="16" max="17" width="17.85546875" style="54" customWidth="1"/>
    <col min="18" max="18" width="19.28515625" style="54" customWidth="1"/>
    <col min="19" max="19" width="18.42578125" style="54" customWidth="1"/>
    <col min="20" max="16384" width="11.42578125" style="54"/>
  </cols>
  <sheetData>
    <row r="1" spans="1:19" ht="30" customHeight="1" x14ac:dyDescent="0.25">
      <c r="A1" s="167" t="s">
        <v>0</v>
      </c>
      <c r="B1" s="168"/>
      <c r="C1" s="168"/>
      <c r="D1" s="168"/>
      <c r="E1" s="168"/>
      <c r="F1" s="168"/>
      <c r="G1" s="168"/>
      <c r="H1" s="168"/>
      <c r="I1" s="168"/>
      <c r="J1" s="168"/>
      <c r="K1" s="168"/>
      <c r="L1" s="168"/>
      <c r="M1" s="168"/>
    </row>
    <row r="2" spans="1:19" ht="30" customHeight="1" x14ac:dyDescent="0.25">
      <c r="A2" s="169" t="s">
        <v>14</v>
      </c>
      <c r="B2" s="170"/>
      <c r="C2" s="170"/>
      <c r="D2" s="170"/>
      <c r="E2" s="170"/>
      <c r="F2" s="170"/>
      <c r="G2" s="170"/>
      <c r="H2" s="170"/>
      <c r="I2" s="170"/>
      <c r="J2" s="170"/>
      <c r="K2" s="170"/>
      <c r="L2" s="170"/>
      <c r="M2" s="170"/>
    </row>
    <row r="3" spans="1:19" ht="13.5" customHeight="1" x14ac:dyDescent="0.25">
      <c r="A3" s="55"/>
      <c r="B3" s="56"/>
      <c r="C3" s="56"/>
      <c r="D3" s="56"/>
      <c r="E3" s="56"/>
      <c r="F3" s="56"/>
      <c r="G3" s="56"/>
      <c r="H3" s="56"/>
      <c r="I3" s="56"/>
      <c r="J3" s="56"/>
      <c r="K3" s="56"/>
      <c r="L3" s="56"/>
      <c r="M3" s="56"/>
    </row>
    <row r="4" spans="1:19" ht="30" customHeight="1" x14ac:dyDescent="0.25">
      <c r="A4" s="169" t="s">
        <v>1</v>
      </c>
      <c r="B4" s="170"/>
      <c r="C4" s="170"/>
      <c r="D4" s="170"/>
      <c r="E4" s="170"/>
      <c r="F4" s="170"/>
      <c r="G4" s="170"/>
      <c r="H4" s="170"/>
      <c r="I4" s="170"/>
      <c r="J4" s="170"/>
      <c r="K4" s="170"/>
      <c r="L4" s="170"/>
      <c r="M4" s="170"/>
    </row>
    <row r="5" spans="1:19" ht="30" customHeight="1" x14ac:dyDescent="0.25">
      <c r="A5" s="169" t="s">
        <v>2</v>
      </c>
      <c r="B5" s="170"/>
      <c r="C5" s="170"/>
      <c r="D5" s="170"/>
      <c r="E5" s="170"/>
      <c r="F5" s="170"/>
      <c r="G5" s="170"/>
      <c r="H5" s="170"/>
      <c r="I5" s="170"/>
      <c r="J5" s="170"/>
      <c r="K5" s="170"/>
      <c r="L5" s="170"/>
      <c r="M5" s="170"/>
    </row>
    <row r="6" spans="1:19" ht="10.5" customHeight="1" x14ac:dyDescent="0.25">
      <c r="A6" s="55"/>
      <c r="B6" s="56"/>
      <c r="C6" s="56"/>
      <c r="D6" s="56"/>
      <c r="E6" s="56"/>
      <c r="F6" s="56"/>
      <c r="G6" s="56"/>
      <c r="H6" s="56"/>
      <c r="I6" s="56"/>
      <c r="J6" s="56"/>
      <c r="K6" s="56"/>
      <c r="L6" s="56"/>
      <c r="M6" s="56"/>
    </row>
    <row r="7" spans="1:19" ht="30" customHeight="1" x14ac:dyDescent="0.25">
      <c r="A7" s="171"/>
      <c r="B7" s="172"/>
      <c r="C7" s="172"/>
      <c r="D7" s="172"/>
      <c r="E7" s="172"/>
      <c r="F7" s="172"/>
      <c r="G7" s="172"/>
      <c r="H7" s="172"/>
      <c r="I7" s="172"/>
      <c r="J7" s="172"/>
      <c r="K7" s="172"/>
      <c r="L7" s="172"/>
      <c r="M7" s="172"/>
    </row>
    <row r="8" spans="1:19" ht="30" customHeight="1" x14ac:dyDescent="0.25">
      <c r="A8" s="165" t="s">
        <v>3</v>
      </c>
      <c r="B8" s="166"/>
      <c r="C8" s="166"/>
      <c r="D8" s="166"/>
      <c r="E8" s="166"/>
      <c r="F8" s="166"/>
      <c r="G8" s="166"/>
      <c r="H8" s="166"/>
      <c r="I8" s="166"/>
      <c r="J8" s="166"/>
      <c r="K8" s="166"/>
      <c r="L8" s="166"/>
      <c r="M8" s="166"/>
    </row>
    <row r="9" spans="1:19" ht="12.75" customHeight="1" thickBot="1" x14ac:dyDescent="0.55000000000000004">
      <c r="A9" s="57"/>
      <c r="B9" s="58"/>
      <c r="C9" s="59"/>
      <c r="D9" s="59"/>
      <c r="E9" s="59"/>
      <c r="F9" s="59"/>
      <c r="G9" s="59"/>
      <c r="H9" s="59"/>
      <c r="I9" s="59"/>
      <c r="J9" s="59"/>
      <c r="K9" s="59"/>
      <c r="L9" s="59"/>
      <c r="M9" s="59"/>
    </row>
    <row r="10" spans="1:19" ht="30" customHeight="1" thickBot="1" x14ac:dyDescent="0.3">
      <c r="A10" s="162" t="s">
        <v>24</v>
      </c>
      <c r="B10" s="163"/>
      <c r="C10" s="163"/>
      <c r="D10" s="163"/>
      <c r="E10" s="163"/>
      <c r="F10" s="163"/>
      <c r="G10" s="163"/>
      <c r="H10" s="163"/>
      <c r="I10" s="163"/>
      <c r="J10" s="163"/>
      <c r="K10" s="163"/>
      <c r="L10" s="163"/>
      <c r="M10" s="163"/>
      <c r="N10" s="163"/>
      <c r="O10" s="163"/>
      <c r="P10" s="163"/>
      <c r="Q10" s="163"/>
      <c r="R10" s="163"/>
      <c r="S10" s="164"/>
    </row>
    <row r="11" spans="1:19" ht="105.75" customHeight="1" x14ac:dyDescent="0.25">
      <c r="A11" s="152"/>
      <c r="B11" s="154" t="s">
        <v>13</v>
      </c>
      <c r="C11" s="154" t="s">
        <v>11</v>
      </c>
      <c r="D11" s="159" t="s">
        <v>23</v>
      </c>
      <c r="E11" s="159"/>
      <c r="F11" s="156" t="s">
        <v>22</v>
      </c>
      <c r="G11" s="156" t="s">
        <v>21</v>
      </c>
      <c r="H11" s="160" t="s">
        <v>38</v>
      </c>
      <c r="I11" s="156" t="s">
        <v>21</v>
      </c>
      <c r="J11" s="161" t="s">
        <v>26</v>
      </c>
      <c r="K11" s="161"/>
      <c r="L11" s="156" t="s">
        <v>22</v>
      </c>
      <c r="M11" s="156" t="s">
        <v>21</v>
      </c>
      <c r="N11" s="161" t="s">
        <v>20</v>
      </c>
      <c r="O11" s="161"/>
      <c r="P11" s="156" t="s">
        <v>22</v>
      </c>
      <c r="Q11" s="156" t="s">
        <v>21</v>
      </c>
      <c r="R11" s="173" t="s">
        <v>36</v>
      </c>
      <c r="S11" s="156" t="s">
        <v>21</v>
      </c>
    </row>
    <row r="12" spans="1:19" ht="30" x14ac:dyDescent="0.25">
      <c r="A12" s="153"/>
      <c r="B12" s="155"/>
      <c r="C12" s="155"/>
      <c r="D12" s="60" t="s">
        <v>18</v>
      </c>
      <c r="E12" s="60" t="s">
        <v>19</v>
      </c>
      <c r="F12" s="157"/>
      <c r="G12" s="157"/>
      <c r="H12" s="160"/>
      <c r="I12" s="157"/>
      <c r="J12" s="60" t="s">
        <v>28</v>
      </c>
      <c r="K12" s="60" t="s">
        <v>19</v>
      </c>
      <c r="L12" s="157"/>
      <c r="M12" s="157"/>
      <c r="N12" s="60" t="s">
        <v>18</v>
      </c>
      <c r="O12" s="60" t="s">
        <v>19</v>
      </c>
      <c r="P12" s="157"/>
      <c r="Q12" s="157"/>
      <c r="R12" s="174"/>
      <c r="S12" s="157"/>
    </row>
    <row r="13" spans="1:19" ht="30" customHeight="1" x14ac:dyDescent="0.25">
      <c r="A13" s="61">
        <v>1</v>
      </c>
      <c r="B13" s="229" t="s">
        <v>51</v>
      </c>
      <c r="C13" s="34">
        <v>8</v>
      </c>
      <c r="D13" s="64">
        <v>4.12</v>
      </c>
      <c r="E13" s="64">
        <v>4.12</v>
      </c>
      <c r="F13" s="73">
        <f t="shared" ref="F13" si="0">AVERAGE(D13:E13)</f>
        <v>4.12</v>
      </c>
      <c r="G13" s="74" t="b">
        <f>IF(F13&lt;=2.27,"100",(IF(AND(F13&gt;2.28,F13&lt;=3.13),"90",(IF(AND(F13&gt;3.14,F13&lt;=3.24),"80",(IF(AND(F13&gt;3.25,F13&lt;=3.33),"70",(IF(AND(F13&gt;3.34,F13&lt;=3.4),"60",(IF(AND(F13&gt;3.41,F13&lt;=3.47),"50",(IF(AND(F13&gt;3.48,F13&lt;=3.54),"40")))))))))))))</f>
        <v>0</v>
      </c>
      <c r="H13" s="66">
        <v>15</v>
      </c>
      <c r="I13" s="66">
        <v>15</v>
      </c>
      <c r="J13" s="65">
        <v>120</v>
      </c>
      <c r="K13" s="65">
        <v>122</v>
      </c>
      <c r="L13" s="65"/>
      <c r="M13" s="65">
        <v>120</v>
      </c>
      <c r="N13" s="64">
        <v>16</v>
      </c>
      <c r="O13" s="64">
        <v>18</v>
      </c>
      <c r="P13" s="72">
        <f>AVERAGE(N13:O13)</f>
        <v>17</v>
      </c>
      <c r="Q13" s="75" t="str">
        <f>IF(P13&lt;=5,"100",(IF(AND(P13&gt;=4,P13&lt;=13),"90",(IF(AND(P13&gt;=12,P13&lt;=15),"80",(IF(AND(P13&gt;=14,P13&lt;=17),"70",(IF(AND(P13&gt;=18,P13&lt;=19),"60",(IF(AND(P13&gt;=20,P13&lt;=21),"50",(IF(AND(P13&gt;=22,P13&lt;=23),"40")))))))))))))</f>
        <v>70</v>
      </c>
      <c r="R13" s="64">
        <v>14.85</v>
      </c>
      <c r="S13" s="64">
        <v>14.85</v>
      </c>
    </row>
    <row r="14" spans="1:19" ht="30" customHeight="1" x14ac:dyDescent="0.25">
      <c r="A14" s="61">
        <v>2</v>
      </c>
      <c r="B14" s="229" t="s">
        <v>47</v>
      </c>
      <c r="C14" s="34">
        <v>8</v>
      </c>
      <c r="D14" s="64">
        <v>4.9800000000000004</v>
      </c>
      <c r="E14" s="64">
        <v>4.96</v>
      </c>
      <c r="F14" s="73">
        <f t="shared" ref="F14:F37" si="1">AVERAGE(D14:E14)</f>
        <v>4.9700000000000006</v>
      </c>
      <c r="G14" s="74" t="b">
        <f t="shared" ref="G14:G37" si="2">IF(F14&lt;=2.27,"100",(IF(AND(F14&gt;2.28,F14&lt;=3.13),"90",(IF(AND(F14&gt;3.14,F14&lt;=3.24),"80",(IF(AND(F14&gt;3.25,F14&lt;=3.33),"70",(IF(AND(F14&gt;3.34,F14&lt;=3.4),"60",(IF(AND(F14&gt;3.41,F14&lt;=3.47),"50",(IF(AND(F14&gt;3.48,F14&lt;=3.54),"40")))))))))))))</f>
        <v>0</v>
      </c>
      <c r="H14" s="64">
        <v>31</v>
      </c>
      <c r="I14" s="64">
        <v>31</v>
      </c>
      <c r="J14" s="64">
        <v>115</v>
      </c>
      <c r="K14" s="64">
        <v>113</v>
      </c>
      <c r="L14" s="64"/>
      <c r="M14" s="64">
        <v>113</v>
      </c>
      <c r="N14" s="64">
        <v>38</v>
      </c>
      <c r="O14" s="64">
        <v>40</v>
      </c>
      <c r="P14" s="72">
        <f t="shared" ref="P14:P37" si="3">AVERAGE(N14:O14)</f>
        <v>39</v>
      </c>
      <c r="Q14" s="75" t="b">
        <f t="shared" ref="Q14:Q37" si="4">IF(P14&lt;=5,"100",(IF(AND(P14&gt;=4,P14&lt;=13),"90",(IF(AND(P14&gt;=12,P14&lt;=15),"80",(IF(AND(P14&gt;=14,P14&lt;=17),"70",(IF(AND(P14&gt;=18,P14&lt;=19),"60",(IF(AND(P14&gt;=20,P14&lt;=21),"50",(IF(AND(P14&gt;=22,P14&lt;=23),"40")))))))))))))</f>
        <v>0</v>
      </c>
      <c r="R14" s="68">
        <v>13.93</v>
      </c>
      <c r="S14" s="68">
        <v>13.93</v>
      </c>
    </row>
    <row r="15" spans="1:19" ht="30" customHeight="1" x14ac:dyDescent="0.25">
      <c r="A15" s="61">
        <v>3</v>
      </c>
      <c r="B15" s="230" t="s">
        <v>54</v>
      </c>
      <c r="C15" s="34">
        <v>8</v>
      </c>
      <c r="D15" s="64">
        <v>5</v>
      </c>
      <c r="E15" s="64">
        <v>5.96</v>
      </c>
      <c r="F15" s="73">
        <f t="shared" si="1"/>
        <v>5.48</v>
      </c>
      <c r="G15" s="74" t="b">
        <f t="shared" si="2"/>
        <v>0</v>
      </c>
      <c r="H15" s="64">
        <v>26</v>
      </c>
      <c r="I15" s="64">
        <v>26</v>
      </c>
      <c r="J15" s="64">
        <v>117</v>
      </c>
      <c r="K15" s="64">
        <v>115</v>
      </c>
      <c r="L15" s="64"/>
      <c r="M15" s="64">
        <v>115</v>
      </c>
      <c r="N15" s="64">
        <v>26</v>
      </c>
      <c r="O15" s="64">
        <v>30</v>
      </c>
      <c r="P15" s="72">
        <f t="shared" si="3"/>
        <v>28</v>
      </c>
      <c r="Q15" s="75" t="b">
        <f t="shared" si="4"/>
        <v>0</v>
      </c>
      <c r="R15" s="68">
        <v>15.28</v>
      </c>
      <c r="S15" s="68">
        <v>15.28</v>
      </c>
    </row>
    <row r="16" spans="1:19" ht="30" customHeight="1" x14ac:dyDescent="0.25">
      <c r="A16" s="61">
        <v>4</v>
      </c>
      <c r="B16" s="230" t="s">
        <v>55</v>
      </c>
      <c r="C16" s="34">
        <v>6</v>
      </c>
      <c r="D16" s="64">
        <v>5.18</v>
      </c>
      <c r="E16" s="64">
        <v>5.22</v>
      </c>
      <c r="F16" s="73">
        <f t="shared" si="1"/>
        <v>5.1999999999999993</v>
      </c>
      <c r="G16" s="74" t="b">
        <f t="shared" si="2"/>
        <v>0</v>
      </c>
      <c r="H16" s="64">
        <v>18</v>
      </c>
      <c r="I16" s="64">
        <v>18</v>
      </c>
      <c r="J16" s="64">
        <v>110</v>
      </c>
      <c r="K16" s="64">
        <v>108</v>
      </c>
      <c r="L16" s="64"/>
      <c r="M16" s="64">
        <v>108</v>
      </c>
      <c r="N16" s="64">
        <v>22</v>
      </c>
      <c r="O16" s="64">
        <v>20</v>
      </c>
      <c r="P16" s="72">
        <f t="shared" si="3"/>
        <v>21</v>
      </c>
      <c r="Q16" s="75" t="str">
        <f t="shared" si="4"/>
        <v>50</v>
      </c>
      <c r="R16" s="68">
        <v>16.82</v>
      </c>
      <c r="S16" s="68">
        <v>16.82</v>
      </c>
    </row>
    <row r="17" spans="1:19" ht="30" customHeight="1" x14ac:dyDescent="0.25">
      <c r="A17" s="61">
        <v>5</v>
      </c>
      <c r="B17" s="229"/>
      <c r="C17" s="34"/>
      <c r="D17" s="64">
        <v>0</v>
      </c>
      <c r="E17" s="64">
        <v>0</v>
      </c>
      <c r="F17" s="73">
        <f t="shared" si="1"/>
        <v>0</v>
      </c>
      <c r="G17" s="74" t="str">
        <f t="shared" si="2"/>
        <v>100</v>
      </c>
      <c r="H17" s="64"/>
      <c r="I17" s="64"/>
      <c r="J17" s="64">
        <v>118</v>
      </c>
      <c r="K17" s="64">
        <v>120</v>
      </c>
      <c r="L17" s="64"/>
      <c r="M17" s="64">
        <v>120</v>
      </c>
      <c r="N17" s="64">
        <v>20</v>
      </c>
      <c r="O17" s="64">
        <v>18</v>
      </c>
      <c r="P17" s="72">
        <f t="shared" si="3"/>
        <v>19</v>
      </c>
      <c r="Q17" s="75" t="str">
        <f t="shared" si="4"/>
        <v>60</v>
      </c>
      <c r="R17" s="68">
        <v>14.55</v>
      </c>
      <c r="S17" s="68">
        <v>14.55</v>
      </c>
    </row>
    <row r="18" spans="1:19" ht="30" customHeight="1" x14ac:dyDescent="0.25">
      <c r="A18" s="61">
        <v>6</v>
      </c>
      <c r="B18" s="99"/>
      <c r="C18" s="34"/>
      <c r="D18" s="64">
        <v>0</v>
      </c>
      <c r="E18" s="64">
        <v>0</v>
      </c>
      <c r="F18" s="73">
        <f t="shared" si="1"/>
        <v>0</v>
      </c>
      <c r="G18" s="74" t="str">
        <f t="shared" si="2"/>
        <v>100</v>
      </c>
      <c r="H18" s="64"/>
      <c r="I18" s="64"/>
      <c r="J18" s="64"/>
      <c r="K18" s="64"/>
      <c r="L18" s="64"/>
      <c r="M18" s="64"/>
      <c r="N18" s="64">
        <v>0</v>
      </c>
      <c r="O18" s="64">
        <v>0</v>
      </c>
      <c r="P18" s="72">
        <f t="shared" si="3"/>
        <v>0</v>
      </c>
      <c r="Q18" s="75" t="str">
        <f t="shared" si="4"/>
        <v>100</v>
      </c>
      <c r="R18" s="68">
        <v>0</v>
      </c>
      <c r="S18" s="68">
        <v>0</v>
      </c>
    </row>
    <row r="19" spans="1:19" ht="30" customHeight="1" x14ac:dyDescent="0.25">
      <c r="A19" s="61">
        <v>7</v>
      </c>
      <c r="B19" s="99"/>
      <c r="C19" s="34"/>
      <c r="D19" s="64">
        <v>0</v>
      </c>
      <c r="E19" s="64">
        <v>0</v>
      </c>
      <c r="F19" s="73">
        <f t="shared" si="1"/>
        <v>0</v>
      </c>
      <c r="G19" s="74" t="str">
        <f t="shared" si="2"/>
        <v>100</v>
      </c>
      <c r="H19" s="64"/>
      <c r="I19" s="64"/>
      <c r="J19" s="64"/>
      <c r="K19" s="64"/>
      <c r="L19" s="64"/>
      <c r="M19" s="64"/>
      <c r="N19" s="64">
        <v>0</v>
      </c>
      <c r="O19" s="64">
        <v>0</v>
      </c>
      <c r="P19" s="72">
        <f t="shared" si="3"/>
        <v>0</v>
      </c>
      <c r="Q19" s="75" t="str">
        <f t="shared" si="4"/>
        <v>100</v>
      </c>
      <c r="R19" s="68">
        <v>0</v>
      </c>
      <c r="S19" s="68">
        <v>0</v>
      </c>
    </row>
    <row r="20" spans="1:19" ht="30" customHeight="1" x14ac:dyDescent="0.25">
      <c r="A20" s="61">
        <v>8</v>
      </c>
      <c r="B20" s="100"/>
      <c r="C20" s="34"/>
      <c r="D20" s="64">
        <v>0</v>
      </c>
      <c r="E20" s="64">
        <v>0</v>
      </c>
      <c r="F20" s="73">
        <f t="shared" si="1"/>
        <v>0</v>
      </c>
      <c r="G20" s="74" t="str">
        <f t="shared" si="2"/>
        <v>100</v>
      </c>
      <c r="H20" s="64"/>
      <c r="I20" s="64"/>
      <c r="J20" s="64"/>
      <c r="K20" s="64"/>
      <c r="L20" s="64"/>
      <c r="M20" s="64"/>
      <c r="N20" s="64">
        <v>0</v>
      </c>
      <c r="O20" s="64">
        <v>0</v>
      </c>
      <c r="P20" s="72">
        <f t="shared" si="3"/>
        <v>0</v>
      </c>
      <c r="Q20" s="75" t="str">
        <f t="shared" si="4"/>
        <v>100</v>
      </c>
      <c r="R20" s="68">
        <v>0</v>
      </c>
      <c r="S20" s="68">
        <v>0</v>
      </c>
    </row>
    <row r="21" spans="1:19" ht="30" customHeight="1" x14ac:dyDescent="0.25">
      <c r="A21" s="61">
        <v>9</v>
      </c>
      <c r="B21" s="100"/>
      <c r="C21" s="34"/>
      <c r="D21" s="64">
        <v>0</v>
      </c>
      <c r="E21" s="64">
        <v>0</v>
      </c>
      <c r="F21" s="73">
        <f t="shared" si="1"/>
        <v>0</v>
      </c>
      <c r="G21" s="74" t="str">
        <f t="shared" si="2"/>
        <v>100</v>
      </c>
      <c r="H21" s="64"/>
      <c r="I21" s="64"/>
      <c r="J21" s="64"/>
      <c r="K21" s="64"/>
      <c r="L21" s="64"/>
      <c r="M21" s="64"/>
      <c r="N21" s="64">
        <v>0</v>
      </c>
      <c r="O21" s="64">
        <v>0</v>
      </c>
      <c r="P21" s="72">
        <f t="shared" si="3"/>
        <v>0</v>
      </c>
      <c r="Q21" s="75" t="str">
        <f t="shared" si="4"/>
        <v>100</v>
      </c>
      <c r="R21" s="68"/>
      <c r="S21" s="76"/>
    </row>
    <row r="22" spans="1:19" ht="30" customHeight="1" x14ac:dyDescent="0.25">
      <c r="A22" s="61">
        <v>10</v>
      </c>
      <c r="B22" s="100"/>
      <c r="C22" s="34"/>
      <c r="D22" s="64">
        <v>0</v>
      </c>
      <c r="E22" s="64">
        <v>0</v>
      </c>
      <c r="F22" s="73">
        <f t="shared" si="1"/>
        <v>0</v>
      </c>
      <c r="G22" s="74" t="str">
        <f t="shared" si="2"/>
        <v>100</v>
      </c>
      <c r="H22" s="64"/>
      <c r="I22" s="64"/>
      <c r="J22" s="64"/>
      <c r="K22" s="64"/>
      <c r="L22" s="64"/>
      <c r="M22" s="64"/>
      <c r="N22" s="64">
        <v>0</v>
      </c>
      <c r="O22" s="64">
        <v>0</v>
      </c>
      <c r="P22" s="72">
        <f t="shared" si="3"/>
        <v>0</v>
      </c>
      <c r="Q22" s="75" t="str">
        <f t="shared" si="4"/>
        <v>100</v>
      </c>
      <c r="R22" s="68"/>
      <c r="S22" s="76"/>
    </row>
    <row r="23" spans="1:19" ht="30" customHeight="1" x14ac:dyDescent="0.25">
      <c r="A23" s="61">
        <v>11</v>
      </c>
      <c r="B23" s="62"/>
      <c r="C23" s="63"/>
      <c r="D23" s="64">
        <v>0</v>
      </c>
      <c r="E23" s="64">
        <v>0</v>
      </c>
      <c r="F23" s="73">
        <f t="shared" si="1"/>
        <v>0</v>
      </c>
      <c r="G23" s="74" t="str">
        <f t="shared" si="2"/>
        <v>100</v>
      </c>
      <c r="H23" s="64"/>
      <c r="I23" s="64"/>
      <c r="J23" s="64"/>
      <c r="K23" s="64"/>
      <c r="L23" s="64"/>
      <c r="M23" s="64"/>
      <c r="N23" s="64">
        <v>0</v>
      </c>
      <c r="O23" s="64">
        <v>0</v>
      </c>
      <c r="P23" s="72">
        <f t="shared" si="3"/>
        <v>0</v>
      </c>
      <c r="Q23" s="75" t="str">
        <f t="shared" si="4"/>
        <v>100</v>
      </c>
      <c r="R23" s="68"/>
      <c r="S23" s="76"/>
    </row>
    <row r="24" spans="1:19" ht="30" customHeight="1" x14ac:dyDescent="0.25">
      <c r="A24" s="61">
        <v>12</v>
      </c>
      <c r="B24" s="62"/>
      <c r="C24" s="63"/>
      <c r="D24" s="64">
        <v>0</v>
      </c>
      <c r="E24" s="64">
        <v>0</v>
      </c>
      <c r="F24" s="73">
        <f t="shared" si="1"/>
        <v>0</v>
      </c>
      <c r="G24" s="74" t="str">
        <f t="shared" si="2"/>
        <v>100</v>
      </c>
      <c r="H24" s="64"/>
      <c r="I24" s="64"/>
      <c r="J24" s="64"/>
      <c r="K24" s="64"/>
      <c r="L24" s="64"/>
      <c r="M24" s="64"/>
      <c r="N24" s="64">
        <v>0</v>
      </c>
      <c r="O24" s="64">
        <v>0</v>
      </c>
      <c r="P24" s="72">
        <f t="shared" si="3"/>
        <v>0</v>
      </c>
      <c r="Q24" s="75" t="str">
        <f t="shared" si="4"/>
        <v>100</v>
      </c>
      <c r="R24" s="68"/>
      <c r="S24" s="76"/>
    </row>
    <row r="25" spans="1:19" ht="30" customHeight="1" x14ac:dyDescent="0.25">
      <c r="A25" s="61">
        <v>13</v>
      </c>
      <c r="B25" s="62"/>
      <c r="C25" s="63"/>
      <c r="D25" s="64">
        <v>0</v>
      </c>
      <c r="E25" s="64">
        <v>0</v>
      </c>
      <c r="F25" s="73">
        <f t="shared" si="1"/>
        <v>0</v>
      </c>
      <c r="G25" s="74" t="str">
        <f t="shared" si="2"/>
        <v>100</v>
      </c>
      <c r="H25" s="64"/>
      <c r="I25" s="64"/>
      <c r="J25" s="64"/>
      <c r="K25" s="64"/>
      <c r="L25" s="64"/>
      <c r="M25" s="64"/>
      <c r="N25" s="64">
        <v>0</v>
      </c>
      <c r="O25" s="64">
        <v>0</v>
      </c>
      <c r="P25" s="72">
        <f t="shared" si="3"/>
        <v>0</v>
      </c>
      <c r="Q25" s="75" t="str">
        <f t="shared" si="4"/>
        <v>100</v>
      </c>
      <c r="R25" s="68"/>
      <c r="S25" s="76"/>
    </row>
    <row r="26" spans="1:19" ht="30" customHeight="1" x14ac:dyDescent="0.25">
      <c r="A26" s="61">
        <v>14</v>
      </c>
      <c r="B26" s="62"/>
      <c r="C26" s="63"/>
      <c r="D26" s="64">
        <v>0</v>
      </c>
      <c r="E26" s="64">
        <v>0</v>
      </c>
      <c r="F26" s="73">
        <f t="shared" si="1"/>
        <v>0</v>
      </c>
      <c r="G26" s="74" t="str">
        <f t="shared" si="2"/>
        <v>100</v>
      </c>
      <c r="H26" s="64"/>
      <c r="I26" s="64"/>
      <c r="J26" s="64"/>
      <c r="K26" s="64"/>
      <c r="L26" s="64"/>
      <c r="M26" s="64"/>
      <c r="N26" s="64">
        <v>0</v>
      </c>
      <c r="O26" s="64">
        <v>0</v>
      </c>
      <c r="P26" s="72">
        <f t="shared" si="3"/>
        <v>0</v>
      </c>
      <c r="Q26" s="75" t="str">
        <f t="shared" si="4"/>
        <v>100</v>
      </c>
      <c r="R26" s="68"/>
      <c r="S26" s="76"/>
    </row>
    <row r="27" spans="1:19" ht="30" customHeight="1" x14ac:dyDescent="0.25">
      <c r="A27" s="61">
        <v>15</v>
      </c>
      <c r="B27" s="62"/>
      <c r="C27" s="63"/>
      <c r="D27" s="64">
        <v>0</v>
      </c>
      <c r="E27" s="64">
        <v>0</v>
      </c>
      <c r="F27" s="73">
        <f t="shared" si="1"/>
        <v>0</v>
      </c>
      <c r="G27" s="74" t="str">
        <f t="shared" si="2"/>
        <v>100</v>
      </c>
      <c r="H27" s="64"/>
      <c r="I27" s="64"/>
      <c r="J27" s="64"/>
      <c r="K27" s="64"/>
      <c r="L27" s="64"/>
      <c r="M27" s="64"/>
      <c r="N27" s="64">
        <v>0</v>
      </c>
      <c r="O27" s="64">
        <v>0</v>
      </c>
      <c r="P27" s="72">
        <f t="shared" si="3"/>
        <v>0</v>
      </c>
      <c r="Q27" s="75" t="str">
        <f t="shared" si="4"/>
        <v>100</v>
      </c>
      <c r="R27" s="68"/>
      <c r="S27" s="76"/>
    </row>
    <row r="28" spans="1:19" ht="30" customHeight="1" x14ac:dyDescent="0.25">
      <c r="A28" s="61">
        <v>16</v>
      </c>
      <c r="B28" s="69"/>
      <c r="C28" s="63"/>
      <c r="D28" s="64">
        <v>0</v>
      </c>
      <c r="E28" s="64">
        <v>0</v>
      </c>
      <c r="F28" s="73">
        <f t="shared" si="1"/>
        <v>0</v>
      </c>
      <c r="G28" s="74" t="str">
        <f t="shared" si="2"/>
        <v>100</v>
      </c>
      <c r="H28" s="64"/>
      <c r="I28" s="64"/>
      <c r="J28" s="64"/>
      <c r="K28" s="64"/>
      <c r="L28" s="64"/>
      <c r="M28" s="64"/>
      <c r="N28" s="64">
        <v>0</v>
      </c>
      <c r="O28" s="64">
        <v>0</v>
      </c>
      <c r="P28" s="72">
        <f t="shared" si="3"/>
        <v>0</v>
      </c>
      <c r="Q28" s="75" t="str">
        <f t="shared" si="4"/>
        <v>100</v>
      </c>
      <c r="R28" s="68"/>
      <c r="S28" s="76"/>
    </row>
    <row r="29" spans="1:19" ht="30" customHeight="1" x14ac:dyDescent="0.25">
      <c r="A29" s="61">
        <v>17</v>
      </c>
      <c r="B29" s="69"/>
      <c r="C29" s="70"/>
      <c r="D29" s="64">
        <v>0</v>
      </c>
      <c r="E29" s="64">
        <v>0</v>
      </c>
      <c r="F29" s="73">
        <f t="shared" si="1"/>
        <v>0</v>
      </c>
      <c r="G29" s="74" t="str">
        <f t="shared" si="2"/>
        <v>100</v>
      </c>
      <c r="H29" s="64"/>
      <c r="I29" s="64"/>
      <c r="J29" s="64"/>
      <c r="K29" s="64"/>
      <c r="L29" s="64"/>
      <c r="M29" s="64"/>
      <c r="N29" s="64">
        <v>0</v>
      </c>
      <c r="O29" s="64">
        <v>0</v>
      </c>
      <c r="P29" s="72">
        <f t="shared" si="3"/>
        <v>0</v>
      </c>
      <c r="Q29" s="75" t="str">
        <f t="shared" si="4"/>
        <v>100</v>
      </c>
      <c r="R29" s="68"/>
      <c r="S29" s="76"/>
    </row>
    <row r="30" spans="1:19" ht="30" customHeight="1" x14ac:dyDescent="0.25">
      <c r="A30" s="61">
        <v>18</v>
      </c>
      <c r="B30" s="69"/>
      <c r="C30" s="70"/>
      <c r="D30" s="64">
        <v>0</v>
      </c>
      <c r="E30" s="64">
        <v>0</v>
      </c>
      <c r="F30" s="73">
        <f t="shared" si="1"/>
        <v>0</v>
      </c>
      <c r="G30" s="74" t="str">
        <f t="shared" si="2"/>
        <v>100</v>
      </c>
      <c r="H30" s="64"/>
      <c r="I30" s="64"/>
      <c r="J30" s="64"/>
      <c r="K30" s="64"/>
      <c r="L30" s="64"/>
      <c r="M30" s="64"/>
      <c r="N30" s="64">
        <v>0</v>
      </c>
      <c r="O30" s="64">
        <v>0</v>
      </c>
      <c r="P30" s="72">
        <f t="shared" si="3"/>
        <v>0</v>
      </c>
      <c r="Q30" s="75" t="str">
        <f t="shared" si="4"/>
        <v>100</v>
      </c>
      <c r="R30" s="68"/>
      <c r="S30" s="76"/>
    </row>
    <row r="31" spans="1:19" ht="30" customHeight="1" x14ac:dyDescent="0.25">
      <c r="A31" s="61">
        <v>19</v>
      </c>
      <c r="B31" s="69"/>
      <c r="C31" s="70"/>
      <c r="D31" s="64">
        <v>0</v>
      </c>
      <c r="E31" s="64">
        <v>0</v>
      </c>
      <c r="F31" s="73">
        <f t="shared" si="1"/>
        <v>0</v>
      </c>
      <c r="G31" s="74" t="str">
        <f t="shared" si="2"/>
        <v>100</v>
      </c>
      <c r="H31" s="64"/>
      <c r="I31" s="64"/>
      <c r="J31" s="64"/>
      <c r="K31" s="64"/>
      <c r="L31" s="64"/>
      <c r="M31" s="64"/>
      <c r="N31" s="64">
        <v>0</v>
      </c>
      <c r="O31" s="64">
        <v>0</v>
      </c>
      <c r="P31" s="72">
        <f t="shared" si="3"/>
        <v>0</v>
      </c>
      <c r="Q31" s="75" t="str">
        <f t="shared" si="4"/>
        <v>100</v>
      </c>
      <c r="R31" s="68"/>
      <c r="S31" s="76"/>
    </row>
    <row r="32" spans="1:19" ht="30" customHeight="1" x14ac:dyDescent="0.25">
      <c r="A32" s="61">
        <v>20</v>
      </c>
      <c r="B32" s="69"/>
      <c r="C32" s="70"/>
      <c r="D32" s="64">
        <v>0</v>
      </c>
      <c r="E32" s="64">
        <v>0</v>
      </c>
      <c r="F32" s="73">
        <f t="shared" si="1"/>
        <v>0</v>
      </c>
      <c r="G32" s="74" t="str">
        <f t="shared" si="2"/>
        <v>100</v>
      </c>
      <c r="H32" s="64"/>
      <c r="I32" s="64"/>
      <c r="J32" s="64"/>
      <c r="K32" s="64"/>
      <c r="L32" s="64"/>
      <c r="M32" s="64"/>
      <c r="N32" s="64">
        <v>0</v>
      </c>
      <c r="O32" s="64">
        <v>0</v>
      </c>
      <c r="P32" s="72">
        <f t="shared" si="3"/>
        <v>0</v>
      </c>
      <c r="Q32" s="75" t="str">
        <f t="shared" si="4"/>
        <v>100</v>
      </c>
      <c r="R32" s="68"/>
      <c r="S32" s="76"/>
    </row>
    <row r="33" spans="1:19" ht="30" customHeight="1" x14ac:dyDescent="0.25">
      <c r="A33" s="61">
        <v>21</v>
      </c>
      <c r="B33" s="69"/>
      <c r="C33" s="70"/>
      <c r="D33" s="64">
        <v>0</v>
      </c>
      <c r="E33" s="64">
        <v>0</v>
      </c>
      <c r="F33" s="73">
        <f t="shared" si="1"/>
        <v>0</v>
      </c>
      <c r="G33" s="74" t="str">
        <f t="shared" si="2"/>
        <v>100</v>
      </c>
      <c r="H33" s="64"/>
      <c r="I33" s="64"/>
      <c r="J33" s="64"/>
      <c r="K33" s="64"/>
      <c r="L33" s="64"/>
      <c r="M33" s="64"/>
      <c r="N33" s="64">
        <v>0</v>
      </c>
      <c r="O33" s="64">
        <v>0</v>
      </c>
      <c r="P33" s="72">
        <f t="shared" si="3"/>
        <v>0</v>
      </c>
      <c r="Q33" s="75" t="str">
        <f t="shared" si="4"/>
        <v>100</v>
      </c>
      <c r="R33" s="68"/>
      <c r="S33" s="76"/>
    </row>
    <row r="34" spans="1:19" ht="30" customHeight="1" x14ac:dyDescent="0.25">
      <c r="A34" s="61">
        <v>22</v>
      </c>
      <c r="B34" s="69"/>
      <c r="C34" s="70"/>
      <c r="D34" s="64">
        <v>0</v>
      </c>
      <c r="E34" s="64">
        <v>0</v>
      </c>
      <c r="F34" s="73">
        <f t="shared" si="1"/>
        <v>0</v>
      </c>
      <c r="G34" s="74" t="str">
        <f t="shared" si="2"/>
        <v>100</v>
      </c>
      <c r="H34" s="64"/>
      <c r="I34" s="64"/>
      <c r="J34" s="64"/>
      <c r="K34" s="64"/>
      <c r="L34" s="64"/>
      <c r="M34" s="64"/>
      <c r="N34" s="64">
        <v>0</v>
      </c>
      <c r="O34" s="64">
        <v>0</v>
      </c>
      <c r="P34" s="72">
        <f t="shared" si="3"/>
        <v>0</v>
      </c>
      <c r="Q34" s="75" t="str">
        <f t="shared" si="4"/>
        <v>100</v>
      </c>
      <c r="R34" s="68"/>
      <c r="S34" s="76"/>
    </row>
    <row r="35" spans="1:19" ht="30" customHeight="1" x14ac:dyDescent="0.25">
      <c r="A35" s="61">
        <v>23</v>
      </c>
      <c r="B35" s="69"/>
      <c r="C35" s="70"/>
      <c r="D35" s="64">
        <v>0</v>
      </c>
      <c r="E35" s="64">
        <v>0</v>
      </c>
      <c r="F35" s="73">
        <f t="shared" si="1"/>
        <v>0</v>
      </c>
      <c r="G35" s="74" t="str">
        <f t="shared" si="2"/>
        <v>100</v>
      </c>
      <c r="H35" s="64"/>
      <c r="I35" s="64"/>
      <c r="J35" s="64"/>
      <c r="K35" s="64"/>
      <c r="L35" s="64"/>
      <c r="M35" s="64"/>
      <c r="N35" s="64">
        <v>0</v>
      </c>
      <c r="O35" s="64">
        <v>0</v>
      </c>
      <c r="P35" s="72">
        <f t="shared" si="3"/>
        <v>0</v>
      </c>
      <c r="Q35" s="75" t="str">
        <f t="shared" si="4"/>
        <v>100</v>
      </c>
      <c r="R35" s="68"/>
      <c r="S35" s="76"/>
    </row>
    <row r="36" spans="1:19" ht="30" customHeight="1" x14ac:dyDescent="0.25">
      <c r="A36" s="61">
        <v>24</v>
      </c>
      <c r="B36" s="69"/>
      <c r="C36" s="70"/>
      <c r="D36" s="64">
        <v>0</v>
      </c>
      <c r="E36" s="64">
        <v>0</v>
      </c>
      <c r="F36" s="73">
        <f t="shared" si="1"/>
        <v>0</v>
      </c>
      <c r="G36" s="74" t="str">
        <f t="shared" si="2"/>
        <v>100</v>
      </c>
      <c r="H36" s="64"/>
      <c r="I36" s="64"/>
      <c r="J36" s="64"/>
      <c r="K36" s="64"/>
      <c r="L36" s="64"/>
      <c r="M36" s="64"/>
      <c r="N36" s="64">
        <v>0</v>
      </c>
      <c r="O36" s="64">
        <v>0</v>
      </c>
      <c r="P36" s="72">
        <f t="shared" si="3"/>
        <v>0</v>
      </c>
      <c r="Q36" s="75" t="str">
        <f t="shared" si="4"/>
        <v>100</v>
      </c>
      <c r="R36" s="68"/>
      <c r="S36" s="76"/>
    </row>
    <row r="37" spans="1:19" ht="30" customHeight="1" thickBot="1" x14ac:dyDescent="0.3">
      <c r="A37" s="61">
        <v>25</v>
      </c>
      <c r="B37" s="69"/>
      <c r="C37" s="70"/>
      <c r="D37" s="64">
        <v>0</v>
      </c>
      <c r="E37" s="64">
        <v>0</v>
      </c>
      <c r="F37" s="73">
        <f t="shared" si="1"/>
        <v>0</v>
      </c>
      <c r="G37" s="74" t="str">
        <f t="shared" si="2"/>
        <v>100</v>
      </c>
      <c r="H37" s="64"/>
      <c r="I37" s="64"/>
      <c r="J37" s="64"/>
      <c r="K37" s="64"/>
      <c r="L37" s="64"/>
      <c r="M37" s="64"/>
      <c r="N37" s="64">
        <v>0</v>
      </c>
      <c r="O37" s="64">
        <v>0</v>
      </c>
      <c r="P37" s="72">
        <f t="shared" si="3"/>
        <v>0</v>
      </c>
      <c r="Q37" s="75" t="str">
        <f t="shared" si="4"/>
        <v>100</v>
      </c>
      <c r="R37" s="68"/>
      <c r="S37" s="76"/>
    </row>
    <row r="38" spans="1:19" ht="30" customHeight="1" thickBot="1" x14ac:dyDescent="0.3">
      <c r="A38" s="151" t="s">
        <v>12</v>
      </c>
      <c r="B38" s="158"/>
      <c r="C38" s="149" t="s">
        <v>45</v>
      </c>
      <c r="D38" s="150"/>
      <c r="E38" s="150"/>
      <c r="F38" s="150"/>
      <c r="G38" s="150"/>
      <c r="H38" s="150"/>
      <c r="I38" s="150"/>
      <c r="J38" s="150"/>
      <c r="K38" s="150"/>
      <c r="L38" s="150"/>
      <c r="M38" s="150"/>
      <c r="N38" s="71"/>
      <c r="O38" s="71"/>
      <c r="P38" s="71"/>
    </row>
    <row r="39" spans="1:19" ht="30" customHeight="1" thickBot="1" x14ac:dyDescent="0.3">
      <c r="A39" s="149" t="s">
        <v>27</v>
      </c>
      <c r="B39" s="150"/>
      <c r="C39" s="119" t="s">
        <v>70</v>
      </c>
      <c r="D39" s="120"/>
      <c r="E39" s="120"/>
      <c r="F39" s="120"/>
      <c r="G39" s="120"/>
      <c r="H39" s="120"/>
      <c r="I39" s="120"/>
      <c r="J39" s="120"/>
      <c r="K39" s="120"/>
      <c r="L39" s="120"/>
      <c r="M39" s="120"/>
      <c r="N39" s="120"/>
      <c r="O39" s="120"/>
      <c r="P39" s="120"/>
      <c r="Q39" s="120"/>
      <c r="R39" s="120"/>
      <c r="S39" s="120"/>
    </row>
  </sheetData>
  <protectedRanges>
    <protectedRange sqref="N38:P38" name="Rango2_1"/>
    <protectedRange sqref="C29:C37" name="Rango1_6_1"/>
    <protectedRange sqref="B28:B37" name="Rango2_6_1"/>
    <protectedRange sqref="C23:C28" name="Rango1_6_1_1"/>
    <protectedRange sqref="B23:B27" name="Rango2_6_1_1_1"/>
    <protectedRange sqref="G39:J39" name="Rango2_1_1"/>
    <protectedRange sqref="C13:C22" name="Rango1_6_1_1_1"/>
    <protectedRange sqref="B13:B22" name="Rango1_1_1"/>
  </protectedRanges>
  <mergeCells count="27">
    <mergeCell ref="N11:O11"/>
    <mergeCell ref="P11:P12"/>
    <mergeCell ref="Q11:Q12"/>
    <mergeCell ref="R11:R12"/>
    <mergeCell ref="S11:S12"/>
    <mergeCell ref="A10:S10"/>
    <mergeCell ref="A8:M8"/>
    <mergeCell ref="A1:M1"/>
    <mergeCell ref="A2:M2"/>
    <mergeCell ref="A4:M4"/>
    <mergeCell ref="A5:M5"/>
    <mergeCell ref="A7:M7"/>
    <mergeCell ref="A39:B39"/>
    <mergeCell ref="A11:A12"/>
    <mergeCell ref="B11:B12"/>
    <mergeCell ref="C11:C12"/>
    <mergeCell ref="L11:L12"/>
    <mergeCell ref="M11:M12"/>
    <mergeCell ref="A38:B38"/>
    <mergeCell ref="C38:M38"/>
    <mergeCell ref="D11:E11"/>
    <mergeCell ref="F11:F12"/>
    <mergeCell ref="G11:G12"/>
    <mergeCell ref="H11:H12"/>
    <mergeCell ref="I11:I12"/>
    <mergeCell ref="J11:K11"/>
    <mergeCell ref="C39:S39"/>
  </mergeCells>
  <printOptions horizontalCentered="1" verticalCentered="1"/>
  <pageMargins left="0" right="0" top="0" bottom="0" header="0.31496062992125984" footer="0.31496062992125984"/>
  <pageSetup paperSize="32767" scale="27" orientation="portrait" r:id="rId1"/>
  <drawing r:id="rId2"/>
  <legacyDrawing r:id="rId3"/>
  <picture r:id="rId4"/>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T39"/>
  <sheetViews>
    <sheetView view="pageBreakPreview" topLeftCell="C26" zoomScale="73" zoomScaleNormal="100" zoomScaleSheetLayoutView="73" workbookViewId="0">
      <selection sqref="A1:S39"/>
    </sheetView>
  </sheetViews>
  <sheetFormatPr baseColWidth="10" defaultRowHeight="15" x14ac:dyDescent="0.25"/>
  <cols>
    <col min="1" max="1" width="8.140625" bestFit="1" customWidth="1"/>
    <col min="2" max="2" width="55.28515625" bestFit="1" customWidth="1"/>
    <col min="3" max="3" width="27.42578125" customWidth="1"/>
    <col min="4" max="5" width="9.5703125" customWidth="1"/>
    <col min="6" max="7" width="15.28515625" customWidth="1"/>
    <col min="8" max="8" width="22.7109375" customWidth="1"/>
    <col min="9" max="9" width="13.42578125" customWidth="1"/>
    <col min="10" max="11" width="10.85546875" customWidth="1"/>
    <col min="12" max="12" width="12.140625" customWidth="1"/>
    <col min="13" max="13" width="13.5703125" customWidth="1"/>
    <col min="14" max="15" width="11" customWidth="1"/>
    <col min="16" max="16" width="13.140625" customWidth="1"/>
    <col min="17" max="17" width="16.140625" customWidth="1"/>
    <col min="18" max="18" width="22.7109375" customWidth="1"/>
    <col min="19" max="19" width="13.7109375" customWidth="1"/>
  </cols>
  <sheetData>
    <row r="1" spans="1:19" ht="30" customHeight="1" x14ac:dyDescent="0.25">
      <c r="A1" s="189" t="s">
        <v>0</v>
      </c>
      <c r="B1" s="190"/>
      <c r="C1" s="190"/>
      <c r="D1" s="190"/>
      <c r="E1" s="190"/>
      <c r="F1" s="190"/>
      <c r="G1" s="190"/>
      <c r="H1" s="190"/>
      <c r="I1" s="190"/>
      <c r="J1" s="190"/>
      <c r="K1" s="190"/>
      <c r="L1" s="190"/>
      <c r="M1" s="190"/>
      <c r="N1" s="190"/>
      <c r="O1" s="190"/>
      <c r="P1" s="190"/>
      <c r="Q1" s="190"/>
    </row>
    <row r="2" spans="1:19" ht="30" customHeight="1" x14ac:dyDescent="0.25">
      <c r="A2" s="191" t="s">
        <v>14</v>
      </c>
      <c r="B2" s="192"/>
      <c r="C2" s="192"/>
      <c r="D2" s="192"/>
      <c r="E2" s="192"/>
      <c r="F2" s="192"/>
      <c r="G2" s="192"/>
      <c r="H2" s="192"/>
      <c r="I2" s="192"/>
      <c r="J2" s="192"/>
      <c r="K2" s="192"/>
      <c r="L2" s="192"/>
      <c r="M2" s="192"/>
      <c r="N2" s="192"/>
      <c r="O2" s="192"/>
      <c r="P2" s="192"/>
      <c r="Q2" s="192"/>
    </row>
    <row r="3" spans="1:19" ht="13.5" customHeight="1" x14ac:dyDescent="0.25">
      <c r="A3" s="32"/>
      <c r="B3" s="33"/>
      <c r="C3" s="33"/>
      <c r="D3" s="33"/>
      <c r="E3" s="33"/>
      <c r="F3" s="33"/>
      <c r="G3" s="33"/>
      <c r="H3" s="33"/>
      <c r="I3" s="33"/>
      <c r="J3" s="33"/>
      <c r="K3" s="33"/>
      <c r="L3" s="33"/>
      <c r="M3" s="33"/>
      <c r="N3" s="33"/>
      <c r="O3" s="33"/>
      <c r="P3" s="33"/>
      <c r="Q3" s="33"/>
    </row>
    <row r="4" spans="1:19" ht="30" customHeight="1" x14ac:dyDescent="0.25">
      <c r="A4" s="191" t="s">
        <v>1</v>
      </c>
      <c r="B4" s="192"/>
      <c r="C4" s="192"/>
      <c r="D4" s="192"/>
      <c r="E4" s="192"/>
      <c r="F4" s="192"/>
      <c r="G4" s="192"/>
      <c r="H4" s="192"/>
      <c r="I4" s="192"/>
      <c r="J4" s="192"/>
      <c r="K4" s="192"/>
      <c r="L4" s="192"/>
      <c r="M4" s="192"/>
      <c r="N4" s="192"/>
      <c r="O4" s="192"/>
      <c r="P4" s="192"/>
      <c r="Q4" s="192"/>
    </row>
    <row r="5" spans="1:19" ht="30" customHeight="1" x14ac:dyDescent="0.25">
      <c r="A5" s="191" t="s">
        <v>2</v>
      </c>
      <c r="B5" s="192"/>
      <c r="C5" s="192"/>
      <c r="D5" s="192"/>
      <c r="E5" s="192"/>
      <c r="F5" s="192"/>
      <c r="G5" s="192"/>
      <c r="H5" s="192"/>
      <c r="I5" s="192"/>
      <c r="J5" s="192"/>
      <c r="K5" s="192"/>
      <c r="L5" s="192"/>
      <c r="M5" s="192"/>
      <c r="N5" s="192"/>
      <c r="O5" s="192"/>
      <c r="P5" s="192"/>
      <c r="Q5" s="192"/>
    </row>
    <row r="6" spans="1:19" ht="10.5" customHeight="1" x14ac:dyDescent="0.25">
      <c r="A6" s="32"/>
      <c r="B6" s="33"/>
      <c r="C6" s="33"/>
      <c r="D6" s="33"/>
      <c r="E6" s="33"/>
      <c r="F6" s="33"/>
      <c r="G6" s="33"/>
      <c r="H6" s="33"/>
      <c r="I6" s="33"/>
      <c r="J6" s="33"/>
      <c r="K6" s="33"/>
      <c r="L6" s="33"/>
      <c r="M6" s="33"/>
      <c r="N6" s="33"/>
      <c r="O6" s="33"/>
      <c r="P6" s="33"/>
      <c r="Q6" s="33"/>
    </row>
    <row r="7" spans="1:19" ht="30" customHeight="1" x14ac:dyDescent="0.25">
      <c r="A7" s="193"/>
      <c r="B7" s="194"/>
      <c r="C7" s="194"/>
      <c r="D7" s="194"/>
      <c r="E7" s="194"/>
      <c r="F7" s="194"/>
      <c r="G7" s="194"/>
      <c r="H7" s="194"/>
      <c r="I7" s="194"/>
      <c r="J7" s="194"/>
      <c r="K7" s="194"/>
      <c r="L7" s="194"/>
      <c r="M7" s="194"/>
      <c r="N7" s="194"/>
      <c r="O7" s="194"/>
      <c r="P7" s="194"/>
      <c r="Q7" s="194"/>
    </row>
    <row r="8" spans="1:19" ht="30" customHeight="1" x14ac:dyDescent="0.25">
      <c r="A8" s="187" t="s">
        <v>3</v>
      </c>
      <c r="B8" s="188"/>
      <c r="C8" s="188"/>
      <c r="D8" s="188"/>
      <c r="E8" s="188"/>
      <c r="F8" s="188"/>
      <c r="G8" s="188"/>
      <c r="H8" s="188"/>
      <c r="I8" s="188"/>
      <c r="J8" s="188"/>
      <c r="K8" s="188"/>
      <c r="L8" s="188"/>
      <c r="M8" s="188"/>
      <c r="N8" s="188"/>
      <c r="O8" s="188"/>
      <c r="P8" s="188"/>
      <c r="Q8" s="188"/>
    </row>
    <row r="9" spans="1:19" ht="12.75" customHeight="1" thickBot="1" x14ac:dyDescent="0.55000000000000004">
      <c r="A9" s="49"/>
      <c r="B9" s="50"/>
      <c r="C9" s="51"/>
      <c r="D9" s="51"/>
      <c r="E9" s="51"/>
      <c r="F9" s="51"/>
      <c r="G9" s="51"/>
      <c r="H9" s="51"/>
      <c r="I9" s="51"/>
      <c r="J9" s="51"/>
      <c r="K9" s="51"/>
      <c r="L9" s="51"/>
      <c r="M9" s="51"/>
      <c r="N9" s="51"/>
      <c r="O9" s="51"/>
      <c r="P9" s="51"/>
      <c r="Q9" s="51"/>
    </row>
    <row r="10" spans="1:19" ht="30" customHeight="1" thickBot="1" x14ac:dyDescent="0.3">
      <c r="A10" s="177" t="s">
        <v>15</v>
      </c>
      <c r="B10" s="178"/>
      <c r="C10" s="178"/>
      <c r="D10" s="178"/>
      <c r="E10" s="178"/>
      <c r="F10" s="178"/>
      <c r="G10" s="178"/>
      <c r="H10" s="178"/>
      <c r="I10" s="178"/>
      <c r="J10" s="178"/>
      <c r="K10" s="178"/>
      <c r="L10" s="178"/>
      <c r="M10" s="178"/>
      <c r="N10" s="178"/>
      <c r="O10" s="178"/>
      <c r="P10" s="178"/>
      <c r="Q10" s="178"/>
      <c r="R10" s="178"/>
      <c r="S10" s="179"/>
    </row>
    <row r="11" spans="1:19" ht="105.75" customHeight="1" x14ac:dyDescent="0.25">
      <c r="A11" s="180"/>
      <c r="B11" s="183" t="s">
        <v>13</v>
      </c>
      <c r="C11" s="183" t="s">
        <v>11</v>
      </c>
      <c r="D11" s="173" t="s">
        <v>23</v>
      </c>
      <c r="E11" s="173"/>
      <c r="F11" s="175" t="s">
        <v>22</v>
      </c>
      <c r="G11" s="175" t="s">
        <v>21</v>
      </c>
      <c r="H11" s="160" t="s">
        <v>38</v>
      </c>
      <c r="I11" s="175" t="s">
        <v>21</v>
      </c>
      <c r="J11" s="182" t="s">
        <v>26</v>
      </c>
      <c r="K11" s="182"/>
      <c r="L11" s="175" t="s">
        <v>22</v>
      </c>
      <c r="M11" s="175" t="s">
        <v>21</v>
      </c>
      <c r="N11" s="182" t="s">
        <v>20</v>
      </c>
      <c r="O11" s="182"/>
      <c r="P11" s="175" t="s">
        <v>22</v>
      </c>
      <c r="Q11" s="175" t="s">
        <v>21</v>
      </c>
      <c r="R11" s="173" t="s">
        <v>36</v>
      </c>
      <c r="S11" s="175" t="s">
        <v>21</v>
      </c>
    </row>
    <row r="12" spans="1:19" ht="30.75" customHeight="1" x14ac:dyDescent="0.25">
      <c r="A12" s="181"/>
      <c r="B12" s="184"/>
      <c r="C12" s="184"/>
      <c r="D12" s="46" t="s">
        <v>18</v>
      </c>
      <c r="E12" s="46" t="s">
        <v>19</v>
      </c>
      <c r="F12" s="176"/>
      <c r="G12" s="176"/>
      <c r="H12" s="160"/>
      <c r="I12" s="176"/>
      <c r="J12" s="46" t="s">
        <v>18</v>
      </c>
      <c r="K12" s="46" t="s">
        <v>19</v>
      </c>
      <c r="L12" s="176"/>
      <c r="M12" s="176"/>
      <c r="N12" s="46" t="s">
        <v>18</v>
      </c>
      <c r="O12" s="46" t="s">
        <v>19</v>
      </c>
      <c r="P12" s="176"/>
      <c r="Q12" s="176"/>
      <c r="R12" s="174"/>
      <c r="S12" s="176"/>
    </row>
    <row r="13" spans="1:19" ht="30" customHeight="1" x14ac:dyDescent="0.25">
      <c r="A13" s="45">
        <v>1</v>
      </c>
      <c r="B13" s="229" t="s">
        <v>48</v>
      </c>
      <c r="C13" s="34">
        <v>10</v>
      </c>
      <c r="D13" s="4">
        <v>4.1399999999999997</v>
      </c>
      <c r="E13" s="4">
        <v>4.12</v>
      </c>
      <c r="F13" s="53">
        <f>AVERAGE(D13:E13)</f>
        <v>4.13</v>
      </c>
      <c r="G13" s="52" t="b">
        <f>IF(F13&lt;=1.12,"100",(IF(AND(F13&gt;1.13,F13&lt;=2.95),"90",(IF(AND(F13&gt;2.96,F13&lt;=3.05),"80",(IF(AND(F13&gt;3.06,F13&lt;=3.15),"70",(IF(AND(F13&gt;3.16,F13&lt;=3.17),"60",(IF(AND(F13&gt;3.18,F13&lt;=3.27),"50",(IF(AND(F13&gt;3.28,F13&lt;=3.33),"40")))))))))))))</f>
        <v>0</v>
      </c>
      <c r="H13" s="231">
        <v>41</v>
      </c>
      <c r="I13" s="4" t="str">
        <f>IF(H13&gt;=61.98,"100",(IF(AND(H13&lt;61.97,H13&gt;=54.67),"90",(IF(AND(H13&lt;54.66,H13&gt;=47.37),"80",(IF(AND(H13&lt;47.36,H13&gt;=43.72),"70",(IF(AND(H13&lt;43.35,H13&gt;=40.07),"60",(IF(AND(H13&lt;40.06,H13&gt;=31.76),"50",(IF(AND(H13&lt;31.75, H13&gt;=25.06),"40")))))))))))))</f>
        <v>60</v>
      </c>
      <c r="J13" s="52">
        <v>154</v>
      </c>
      <c r="K13" s="52">
        <v>154</v>
      </c>
      <c r="L13" s="52"/>
      <c r="M13" s="52">
        <v>154</v>
      </c>
      <c r="N13" s="4">
        <v>26</v>
      </c>
      <c r="O13" s="4">
        <v>28</v>
      </c>
      <c r="P13" s="4">
        <f>AVERAGE(N13:O13)</f>
        <v>27</v>
      </c>
      <c r="Q13" s="48" t="b">
        <f>IF(P13&lt;=5,"100",(IF(AND(P13&gt;=6,P13&lt;=10),"90",(IF(AND(P13&gt;=11,P13&lt;=12),"80",(IF(AND(P13&gt;=13,P13&lt;=14),"70",(IF(AND(P13&gt;=15,P13&lt;=15),"60",(IF(AND(P13&gt;=16,P13&lt;=17),"50",(IF(AND(P13&gt;=18,P13&lt;=19),"40")))))))))))))</f>
        <v>0</v>
      </c>
      <c r="R13" s="4">
        <v>12.25</v>
      </c>
      <c r="S13" s="4">
        <v>12.25</v>
      </c>
    </row>
    <row r="14" spans="1:19" ht="30" customHeight="1" x14ac:dyDescent="0.25">
      <c r="A14" s="42">
        <v>2</v>
      </c>
      <c r="B14" s="229" t="s">
        <v>46</v>
      </c>
      <c r="C14" s="34">
        <v>9</v>
      </c>
      <c r="D14" s="4">
        <v>4.08</v>
      </c>
      <c r="E14" s="4">
        <v>4.0599999999999996</v>
      </c>
      <c r="F14" s="53">
        <f t="shared" ref="F14:F37" si="0">AVERAGE(D14:E14)</f>
        <v>4.07</v>
      </c>
      <c r="G14" s="52" t="b">
        <f t="shared" ref="G14:G37" si="1">IF(F14&lt;=1.12,"100",(IF(AND(F14&gt;1.13,F14&lt;=2.95),"90",(IF(AND(F14&gt;2.96,F14&lt;=3.05),"80",(IF(AND(F14&gt;3.06,F14&lt;=3.15),"70",(IF(AND(F14&gt;3.16,F14&lt;=3.17),"60",(IF(AND(F14&gt;3.18,F14&lt;=3.27),"50",(IF(AND(F14&gt;3.28,F14&lt;=3.33),"40")))))))))))))</f>
        <v>0</v>
      </c>
      <c r="H14" s="4">
        <v>42</v>
      </c>
      <c r="I14" s="4" t="str">
        <f t="shared" ref="I14:I23" si="2">IF(H14&gt;=61.98,"100",(IF(AND(H14&lt;61.97,H14&gt;=54.67),"90",(IF(AND(H14&lt;54.66,H14&gt;=47.37),"80",(IF(AND(H14&lt;47.36,H14&gt;=43.72),"70",(IF(AND(H14&lt;43.35,H14&gt;=40.07),"60",(IF(AND(H14&lt;40.06,H14&gt;=31.76),"50",(IF(AND(H14&lt;31.75, H14&gt;=25.06),"40")))))))))))))</f>
        <v>60</v>
      </c>
      <c r="J14" s="4">
        <v>150</v>
      </c>
      <c r="K14" s="4">
        <v>152</v>
      </c>
      <c r="L14" s="4"/>
      <c r="M14" s="4">
        <v>152</v>
      </c>
      <c r="N14" s="4">
        <v>20</v>
      </c>
      <c r="O14" s="4">
        <v>18</v>
      </c>
      <c r="P14" s="4">
        <f t="shared" ref="P14:P37" si="3">AVERAGE(N14:O14)</f>
        <v>19</v>
      </c>
      <c r="Q14" s="48" t="str">
        <f t="shared" ref="Q14:Q37" si="4">IF(P14&lt;=5,"100",(IF(AND(P14&gt;=6,P14&lt;=10),"90",(IF(AND(P14&gt;=11,P14&lt;=12),"80",(IF(AND(P14&gt;=13,P14&lt;=14),"70",(IF(AND(P14&gt;=15,P14&lt;=15),"60",(IF(AND(P14&gt;=16,P14&lt;=17),"50",(IF(AND(P14&gt;=18,P14&lt;=19),"40")))))))))))))</f>
        <v>40</v>
      </c>
      <c r="R14" s="47">
        <v>12.18</v>
      </c>
      <c r="S14" s="47">
        <v>12.18</v>
      </c>
    </row>
    <row r="15" spans="1:19" ht="30" customHeight="1" x14ac:dyDescent="0.25">
      <c r="A15" s="42">
        <v>3</v>
      </c>
      <c r="B15" s="229" t="s">
        <v>49</v>
      </c>
      <c r="C15" s="34">
        <v>9</v>
      </c>
      <c r="D15" s="4">
        <v>4.3499999999999996</v>
      </c>
      <c r="E15" s="4">
        <v>4.3099999999999996</v>
      </c>
      <c r="F15" s="53">
        <f t="shared" si="0"/>
        <v>4.33</v>
      </c>
      <c r="G15" s="52" t="b">
        <f t="shared" si="1"/>
        <v>0</v>
      </c>
      <c r="H15" s="4">
        <v>19</v>
      </c>
      <c r="I15" s="4" t="b">
        <f t="shared" si="2"/>
        <v>0</v>
      </c>
      <c r="J15" s="4">
        <v>157</v>
      </c>
      <c r="K15" s="4">
        <v>155</v>
      </c>
      <c r="L15" s="4"/>
      <c r="M15" s="4">
        <v>157</v>
      </c>
      <c r="N15" s="4">
        <v>36</v>
      </c>
      <c r="O15" s="4">
        <v>35</v>
      </c>
      <c r="P15" s="4">
        <f t="shared" si="3"/>
        <v>35.5</v>
      </c>
      <c r="Q15" s="48" t="b">
        <f t="shared" si="4"/>
        <v>0</v>
      </c>
      <c r="R15" s="47">
        <v>13.85</v>
      </c>
      <c r="S15" s="47">
        <v>13.85</v>
      </c>
    </row>
    <row r="16" spans="1:19" ht="30" customHeight="1" x14ac:dyDescent="0.25">
      <c r="A16" s="42">
        <v>4</v>
      </c>
      <c r="B16" s="229" t="s">
        <v>50</v>
      </c>
      <c r="C16" s="34">
        <v>9</v>
      </c>
      <c r="D16" s="4">
        <v>4.3600000000000003</v>
      </c>
      <c r="E16" s="4">
        <v>4.3099999999999996</v>
      </c>
      <c r="F16" s="53">
        <f t="shared" si="0"/>
        <v>4.335</v>
      </c>
      <c r="G16" s="52" t="b">
        <f t="shared" si="1"/>
        <v>0</v>
      </c>
      <c r="H16" s="4">
        <v>42</v>
      </c>
      <c r="I16" s="4" t="str">
        <f t="shared" si="2"/>
        <v>60</v>
      </c>
      <c r="J16" s="4">
        <v>110</v>
      </c>
      <c r="K16" s="4">
        <v>108</v>
      </c>
      <c r="L16" s="4"/>
      <c r="M16" s="4">
        <v>110</v>
      </c>
      <c r="N16" s="4">
        <v>20</v>
      </c>
      <c r="O16" s="4">
        <v>22</v>
      </c>
      <c r="P16" s="4">
        <f t="shared" si="3"/>
        <v>21</v>
      </c>
      <c r="Q16" s="48" t="b">
        <f t="shared" si="4"/>
        <v>0</v>
      </c>
      <c r="R16" s="47">
        <v>13.46</v>
      </c>
      <c r="S16" s="47">
        <v>13.46</v>
      </c>
    </row>
    <row r="17" spans="1:19" ht="30" customHeight="1" x14ac:dyDescent="0.25">
      <c r="A17" s="42">
        <v>5</v>
      </c>
      <c r="B17" s="229" t="s">
        <v>52</v>
      </c>
      <c r="C17" s="34">
        <v>9</v>
      </c>
      <c r="D17" s="4">
        <v>4.75</v>
      </c>
      <c r="E17" s="4">
        <v>4.7300000000000004</v>
      </c>
      <c r="F17" s="53">
        <f t="shared" si="0"/>
        <v>4.74</v>
      </c>
      <c r="G17" s="52" t="b">
        <f t="shared" si="1"/>
        <v>0</v>
      </c>
      <c r="H17" s="4">
        <v>38</v>
      </c>
      <c r="I17" s="4" t="str">
        <f t="shared" si="2"/>
        <v>50</v>
      </c>
      <c r="J17" s="4">
        <v>140</v>
      </c>
      <c r="K17" s="4">
        <v>145</v>
      </c>
      <c r="L17" s="4"/>
      <c r="M17" s="4">
        <v>145</v>
      </c>
      <c r="N17" s="4">
        <v>36</v>
      </c>
      <c r="O17" s="4">
        <v>40</v>
      </c>
      <c r="P17" s="4">
        <f t="shared" si="3"/>
        <v>38</v>
      </c>
      <c r="Q17" s="48" t="b">
        <f t="shared" si="4"/>
        <v>0</v>
      </c>
      <c r="R17" s="47">
        <v>12.23</v>
      </c>
      <c r="S17" s="47">
        <v>12.23</v>
      </c>
    </row>
    <row r="18" spans="1:19" ht="30" customHeight="1" x14ac:dyDescent="0.25">
      <c r="A18" s="42">
        <v>6</v>
      </c>
      <c r="B18" s="230" t="s">
        <v>53</v>
      </c>
      <c r="C18" s="34">
        <v>9</v>
      </c>
      <c r="D18" s="4">
        <v>5.03</v>
      </c>
      <c r="E18" s="4">
        <v>5.05</v>
      </c>
      <c r="F18" s="53">
        <f t="shared" si="0"/>
        <v>5.04</v>
      </c>
      <c r="G18" s="52" t="b">
        <f t="shared" si="1"/>
        <v>0</v>
      </c>
      <c r="H18" s="4">
        <v>18</v>
      </c>
      <c r="I18" s="4" t="b">
        <f t="shared" si="2"/>
        <v>0</v>
      </c>
      <c r="J18" s="4">
        <v>120</v>
      </c>
      <c r="K18" s="4">
        <v>124</v>
      </c>
      <c r="L18" s="4"/>
      <c r="M18" s="4">
        <v>124</v>
      </c>
      <c r="N18" s="4">
        <v>15</v>
      </c>
      <c r="O18" s="4">
        <v>20</v>
      </c>
      <c r="P18" s="4">
        <f t="shared" si="3"/>
        <v>17.5</v>
      </c>
      <c r="Q18" s="48" t="b">
        <f t="shared" si="4"/>
        <v>0</v>
      </c>
      <c r="R18" s="47">
        <v>14.05</v>
      </c>
      <c r="S18" s="47">
        <v>14.05</v>
      </c>
    </row>
    <row r="19" spans="1:19" ht="30" customHeight="1" x14ac:dyDescent="0.25">
      <c r="A19" s="42">
        <v>7</v>
      </c>
      <c r="B19" s="35"/>
      <c r="C19" s="34"/>
      <c r="D19" s="4">
        <v>0</v>
      </c>
      <c r="E19" s="4">
        <v>0</v>
      </c>
      <c r="F19" s="53">
        <f t="shared" si="0"/>
        <v>0</v>
      </c>
      <c r="G19" s="52" t="str">
        <f t="shared" si="1"/>
        <v>100</v>
      </c>
      <c r="H19" s="4"/>
      <c r="I19" s="4" t="b">
        <f t="shared" si="2"/>
        <v>0</v>
      </c>
      <c r="J19" s="4"/>
      <c r="K19" s="4"/>
      <c r="L19" s="4"/>
      <c r="M19" s="4"/>
      <c r="N19" s="4">
        <v>0</v>
      </c>
      <c r="O19" s="4">
        <v>0</v>
      </c>
      <c r="P19" s="4">
        <f t="shared" si="3"/>
        <v>0</v>
      </c>
      <c r="Q19" s="48" t="str">
        <f t="shared" si="4"/>
        <v>100</v>
      </c>
      <c r="R19" s="47"/>
      <c r="S19" s="47"/>
    </row>
    <row r="20" spans="1:19" ht="30" customHeight="1" x14ac:dyDescent="0.25">
      <c r="A20" s="42">
        <v>8</v>
      </c>
      <c r="B20" s="98"/>
      <c r="C20" s="34"/>
      <c r="D20" s="4">
        <v>0</v>
      </c>
      <c r="E20" s="4">
        <v>0</v>
      </c>
      <c r="F20" s="53">
        <f t="shared" si="0"/>
        <v>0</v>
      </c>
      <c r="G20" s="52" t="str">
        <f t="shared" si="1"/>
        <v>100</v>
      </c>
      <c r="H20" s="4"/>
      <c r="I20" s="4" t="b">
        <f t="shared" si="2"/>
        <v>0</v>
      </c>
      <c r="J20" s="4"/>
      <c r="K20" s="4"/>
      <c r="L20" s="4"/>
      <c r="M20" s="4"/>
      <c r="N20" s="4">
        <v>0</v>
      </c>
      <c r="O20" s="4">
        <v>0</v>
      </c>
      <c r="P20" s="4">
        <f t="shared" si="3"/>
        <v>0</v>
      </c>
      <c r="Q20" s="48" t="str">
        <f t="shared" si="4"/>
        <v>100</v>
      </c>
      <c r="R20" s="47"/>
      <c r="S20" s="47"/>
    </row>
    <row r="21" spans="1:19" ht="30" customHeight="1" x14ac:dyDescent="0.25">
      <c r="A21" s="42">
        <v>9</v>
      </c>
      <c r="B21" s="98"/>
      <c r="C21" s="34"/>
      <c r="D21" s="4">
        <v>0</v>
      </c>
      <c r="E21" s="4">
        <v>0</v>
      </c>
      <c r="F21" s="53">
        <f t="shared" si="0"/>
        <v>0</v>
      </c>
      <c r="G21" s="52" t="str">
        <f t="shared" si="1"/>
        <v>100</v>
      </c>
      <c r="H21" s="4"/>
      <c r="I21" s="4" t="b">
        <f t="shared" si="2"/>
        <v>0</v>
      </c>
      <c r="J21" s="4"/>
      <c r="K21" s="4"/>
      <c r="L21" s="4"/>
      <c r="M21" s="4"/>
      <c r="N21" s="4">
        <v>0</v>
      </c>
      <c r="O21" s="4">
        <v>0</v>
      </c>
      <c r="P21" s="4">
        <f t="shared" si="3"/>
        <v>0</v>
      </c>
      <c r="Q21" s="48" t="str">
        <f t="shared" si="4"/>
        <v>100</v>
      </c>
      <c r="R21" s="47"/>
      <c r="S21" s="47"/>
    </row>
    <row r="22" spans="1:19" ht="30" customHeight="1" x14ac:dyDescent="0.25">
      <c r="A22" s="42">
        <v>10</v>
      </c>
      <c r="B22" s="35"/>
      <c r="C22" s="34"/>
      <c r="D22" s="4">
        <v>0</v>
      </c>
      <c r="E22" s="4">
        <v>0</v>
      </c>
      <c r="F22" s="53">
        <f t="shared" si="0"/>
        <v>0</v>
      </c>
      <c r="G22" s="52" t="str">
        <f t="shared" si="1"/>
        <v>100</v>
      </c>
      <c r="H22" s="4"/>
      <c r="I22" s="4" t="b">
        <f t="shared" si="2"/>
        <v>0</v>
      </c>
      <c r="J22" s="4"/>
      <c r="K22" s="4"/>
      <c r="L22" s="4"/>
      <c r="M22" s="4"/>
      <c r="N22" s="4">
        <v>0</v>
      </c>
      <c r="O22" s="4">
        <v>0</v>
      </c>
      <c r="P22" s="4">
        <f t="shared" si="3"/>
        <v>0</v>
      </c>
      <c r="Q22" s="48" t="str">
        <f t="shared" si="4"/>
        <v>100</v>
      </c>
      <c r="R22" s="47"/>
      <c r="S22" s="47"/>
    </row>
    <row r="23" spans="1:19" ht="30" customHeight="1" x14ac:dyDescent="0.25">
      <c r="A23" s="42">
        <v>11</v>
      </c>
      <c r="B23" s="35"/>
      <c r="C23" s="34"/>
      <c r="D23" s="4">
        <v>0</v>
      </c>
      <c r="E23" s="4">
        <v>0</v>
      </c>
      <c r="F23" s="53">
        <f t="shared" si="0"/>
        <v>0</v>
      </c>
      <c r="G23" s="52" t="str">
        <f t="shared" si="1"/>
        <v>100</v>
      </c>
      <c r="H23" s="4"/>
      <c r="I23" s="4" t="b">
        <f t="shared" si="2"/>
        <v>0</v>
      </c>
      <c r="J23" s="4"/>
      <c r="K23" s="4"/>
      <c r="L23" s="4"/>
      <c r="M23" s="4"/>
      <c r="N23" s="4">
        <v>0</v>
      </c>
      <c r="O23" s="4">
        <v>0</v>
      </c>
      <c r="P23" s="4">
        <f t="shared" si="3"/>
        <v>0</v>
      </c>
      <c r="Q23" s="48" t="str">
        <f t="shared" si="4"/>
        <v>100</v>
      </c>
      <c r="R23" s="47"/>
      <c r="S23" s="47"/>
    </row>
    <row r="24" spans="1:19" ht="30" customHeight="1" x14ac:dyDescent="0.25">
      <c r="A24" s="42">
        <v>12</v>
      </c>
      <c r="B24" s="35"/>
      <c r="C24" s="34"/>
      <c r="D24" s="4">
        <v>0</v>
      </c>
      <c r="E24" s="4">
        <v>0</v>
      </c>
      <c r="F24" s="53">
        <f t="shared" si="0"/>
        <v>0</v>
      </c>
      <c r="G24" s="52" t="str">
        <f t="shared" si="1"/>
        <v>100</v>
      </c>
      <c r="H24" s="4"/>
      <c r="I24" s="4"/>
      <c r="J24" s="4"/>
      <c r="K24" s="4"/>
      <c r="L24" s="4"/>
      <c r="M24" s="4"/>
      <c r="N24" s="4">
        <v>0</v>
      </c>
      <c r="O24" s="4">
        <v>0</v>
      </c>
      <c r="P24" s="4">
        <f t="shared" si="3"/>
        <v>0</v>
      </c>
      <c r="Q24" s="48" t="str">
        <f t="shared" si="4"/>
        <v>100</v>
      </c>
      <c r="R24" s="47"/>
      <c r="S24" s="47"/>
    </row>
    <row r="25" spans="1:19" ht="30" customHeight="1" x14ac:dyDescent="0.25">
      <c r="A25" s="42">
        <v>13</v>
      </c>
      <c r="B25" s="35"/>
      <c r="C25" s="34"/>
      <c r="D25" s="4">
        <v>0</v>
      </c>
      <c r="E25" s="4">
        <v>0</v>
      </c>
      <c r="F25" s="53">
        <f t="shared" si="0"/>
        <v>0</v>
      </c>
      <c r="G25" s="52" t="str">
        <f t="shared" si="1"/>
        <v>100</v>
      </c>
      <c r="H25" s="4"/>
      <c r="I25" s="4"/>
      <c r="J25" s="4"/>
      <c r="K25" s="4"/>
      <c r="L25" s="4"/>
      <c r="M25" s="4"/>
      <c r="N25" s="4">
        <v>0</v>
      </c>
      <c r="O25" s="4">
        <v>0</v>
      </c>
      <c r="P25" s="4">
        <f t="shared" si="3"/>
        <v>0</v>
      </c>
      <c r="Q25" s="48" t="str">
        <f t="shared" si="4"/>
        <v>100</v>
      </c>
      <c r="R25" s="47"/>
      <c r="S25" s="47"/>
    </row>
    <row r="26" spans="1:19" ht="30" customHeight="1" x14ac:dyDescent="0.25">
      <c r="A26" s="42">
        <v>14</v>
      </c>
      <c r="B26" s="35"/>
      <c r="C26" s="34"/>
      <c r="D26" s="4">
        <v>0</v>
      </c>
      <c r="E26" s="4">
        <v>0</v>
      </c>
      <c r="F26" s="53">
        <f t="shared" si="0"/>
        <v>0</v>
      </c>
      <c r="G26" s="52" t="str">
        <f t="shared" si="1"/>
        <v>100</v>
      </c>
      <c r="H26" s="4"/>
      <c r="I26" s="4"/>
      <c r="J26" s="4"/>
      <c r="K26" s="4"/>
      <c r="L26" s="4"/>
      <c r="M26" s="4"/>
      <c r="N26" s="4">
        <v>0</v>
      </c>
      <c r="O26" s="4">
        <v>0</v>
      </c>
      <c r="P26" s="4">
        <f t="shared" si="3"/>
        <v>0</v>
      </c>
      <c r="Q26" s="48" t="str">
        <f t="shared" si="4"/>
        <v>100</v>
      </c>
      <c r="R26" s="47"/>
      <c r="S26" s="47"/>
    </row>
    <row r="27" spans="1:19" ht="30" customHeight="1" x14ac:dyDescent="0.25">
      <c r="A27" s="42">
        <v>15</v>
      </c>
      <c r="B27" s="35"/>
      <c r="C27" s="34"/>
      <c r="D27" s="4">
        <v>0</v>
      </c>
      <c r="E27" s="4">
        <v>0</v>
      </c>
      <c r="F27" s="53">
        <f t="shared" si="0"/>
        <v>0</v>
      </c>
      <c r="G27" s="52" t="str">
        <f t="shared" si="1"/>
        <v>100</v>
      </c>
      <c r="H27" s="4"/>
      <c r="I27" s="4"/>
      <c r="J27" s="4"/>
      <c r="K27" s="4"/>
      <c r="L27" s="4"/>
      <c r="M27" s="4"/>
      <c r="N27" s="4">
        <v>0</v>
      </c>
      <c r="O27" s="4">
        <v>0</v>
      </c>
      <c r="P27" s="4">
        <f t="shared" si="3"/>
        <v>0</v>
      </c>
      <c r="Q27" s="48" t="str">
        <f t="shared" si="4"/>
        <v>100</v>
      </c>
      <c r="R27" s="47"/>
      <c r="S27" s="47"/>
    </row>
    <row r="28" spans="1:19" ht="30" customHeight="1" x14ac:dyDescent="0.25">
      <c r="A28" s="42">
        <v>16</v>
      </c>
      <c r="B28" s="43"/>
      <c r="C28" s="34"/>
      <c r="D28" s="4">
        <v>0</v>
      </c>
      <c r="E28" s="4">
        <v>0</v>
      </c>
      <c r="F28" s="53">
        <f t="shared" si="0"/>
        <v>0</v>
      </c>
      <c r="G28" s="52" t="str">
        <f t="shared" si="1"/>
        <v>100</v>
      </c>
      <c r="H28" s="4"/>
      <c r="I28" s="4"/>
      <c r="J28" s="4"/>
      <c r="K28" s="4"/>
      <c r="L28" s="4"/>
      <c r="M28" s="4"/>
      <c r="N28" s="4">
        <v>0</v>
      </c>
      <c r="O28" s="4">
        <v>0</v>
      </c>
      <c r="P28" s="4">
        <f t="shared" si="3"/>
        <v>0</v>
      </c>
      <c r="Q28" s="48" t="str">
        <f t="shared" si="4"/>
        <v>100</v>
      </c>
      <c r="R28" s="47"/>
      <c r="S28" s="47"/>
    </row>
    <row r="29" spans="1:19" ht="30" customHeight="1" x14ac:dyDescent="0.25">
      <c r="A29" s="42">
        <v>17</v>
      </c>
      <c r="B29" s="43"/>
      <c r="C29" s="44"/>
      <c r="D29" s="4">
        <v>0</v>
      </c>
      <c r="E29" s="4">
        <v>0</v>
      </c>
      <c r="F29" s="53">
        <f t="shared" si="0"/>
        <v>0</v>
      </c>
      <c r="G29" s="52" t="str">
        <f t="shared" si="1"/>
        <v>100</v>
      </c>
      <c r="H29" s="4"/>
      <c r="I29" s="4"/>
      <c r="J29" s="4"/>
      <c r="K29" s="4"/>
      <c r="L29" s="4"/>
      <c r="M29" s="4"/>
      <c r="N29" s="4">
        <v>0</v>
      </c>
      <c r="O29" s="4">
        <v>0</v>
      </c>
      <c r="P29" s="4">
        <f t="shared" si="3"/>
        <v>0</v>
      </c>
      <c r="Q29" s="48" t="str">
        <f t="shared" si="4"/>
        <v>100</v>
      </c>
      <c r="R29" s="47"/>
      <c r="S29" s="47"/>
    </row>
    <row r="30" spans="1:19" ht="30" customHeight="1" x14ac:dyDescent="0.25">
      <c r="A30" s="42">
        <v>18</v>
      </c>
      <c r="B30" s="43"/>
      <c r="C30" s="44"/>
      <c r="D30" s="4">
        <v>0</v>
      </c>
      <c r="E30" s="4">
        <v>0</v>
      </c>
      <c r="F30" s="53">
        <f t="shared" si="0"/>
        <v>0</v>
      </c>
      <c r="G30" s="52" t="str">
        <f t="shared" si="1"/>
        <v>100</v>
      </c>
      <c r="H30" s="4"/>
      <c r="I30" s="4"/>
      <c r="J30" s="4"/>
      <c r="K30" s="4"/>
      <c r="L30" s="4"/>
      <c r="M30" s="4"/>
      <c r="N30" s="4">
        <v>0</v>
      </c>
      <c r="O30" s="4">
        <v>0</v>
      </c>
      <c r="P30" s="4">
        <f t="shared" si="3"/>
        <v>0</v>
      </c>
      <c r="Q30" s="48" t="str">
        <f t="shared" si="4"/>
        <v>100</v>
      </c>
      <c r="R30" s="47"/>
      <c r="S30" s="47"/>
    </row>
    <row r="31" spans="1:19" ht="30" customHeight="1" x14ac:dyDescent="0.25">
      <c r="A31" s="42">
        <v>19</v>
      </c>
      <c r="B31" s="43"/>
      <c r="C31" s="44"/>
      <c r="D31" s="4">
        <v>0</v>
      </c>
      <c r="E31" s="4">
        <v>0</v>
      </c>
      <c r="F31" s="53">
        <f t="shared" si="0"/>
        <v>0</v>
      </c>
      <c r="G31" s="52" t="str">
        <f t="shared" si="1"/>
        <v>100</v>
      </c>
      <c r="H31" s="4"/>
      <c r="I31" s="4"/>
      <c r="J31" s="4"/>
      <c r="K31" s="4"/>
      <c r="L31" s="4"/>
      <c r="M31" s="4"/>
      <c r="N31" s="4">
        <v>0</v>
      </c>
      <c r="O31" s="4">
        <v>0</v>
      </c>
      <c r="P31" s="4">
        <f t="shared" si="3"/>
        <v>0</v>
      </c>
      <c r="Q31" s="48" t="str">
        <f t="shared" si="4"/>
        <v>100</v>
      </c>
      <c r="R31" s="47"/>
      <c r="S31" s="47"/>
    </row>
    <row r="32" spans="1:19" ht="30" customHeight="1" x14ac:dyDescent="0.25">
      <c r="A32" s="42">
        <v>20</v>
      </c>
      <c r="B32" s="43"/>
      <c r="C32" s="44"/>
      <c r="D32" s="4">
        <v>0</v>
      </c>
      <c r="E32" s="4">
        <v>0</v>
      </c>
      <c r="F32" s="53">
        <f t="shared" si="0"/>
        <v>0</v>
      </c>
      <c r="G32" s="52" t="str">
        <f t="shared" si="1"/>
        <v>100</v>
      </c>
      <c r="H32" s="4"/>
      <c r="I32" s="4"/>
      <c r="J32" s="4"/>
      <c r="K32" s="4"/>
      <c r="L32" s="4"/>
      <c r="M32" s="4"/>
      <c r="N32" s="4">
        <v>0</v>
      </c>
      <c r="O32" s="4">
        <v>0</v>
      </c>
      <c r="P32" s="4">
        <f t="shared" si="3"/>
        <v>0</v>
      </c>
      <c r="Q32" s="48" t="str">
        <f t="shared" si="4"/>
        <v>100</v>
      </c>
      <c r="R32" s="47"/>
      <c r="S32" s="47"/>
    </row>
    <row r="33" spans="1:20" ht="30" customHeight="1" x14ac:dyDescent="0.25">
      <c r="A33" s="42">
        <v>21</v>
      </c>
      <c r="B33" s="43"/>
      <c r="C33" s="44"/>
      <c r="D33" s="4">
        <v>0</v>
      </c>
      <c r="E33" s="4">
        <v>0</v>
      </c>
      <c r="F33" s="53">
        <f t="shared" si="0"/>
        <v>0</v>
      </c>
      <c r="G33" s="52" t="str">
        <f t="shared" si="1"/>
        <v>100</v>
      </c>
      <c r="H33" s="4"/>
      <c r="I33" s="4"/>
      <c r="J33" s="4"/>
      <c r="K33" s="4"/>
      <c r="L33" s="4"/>
      <c r="M33" s="4"/>
      <c r="N33" s="4">
        <v>0</v>
      </c>
      <c r="O33" s="4">
        <v>0</v>
      </c>
      <c r="P33" s="4">
        <f t="shared" si="3"/>
        <v>0</v>
      </c>
      <c r="Q33" s="48" t="str">
        <f t="shared" si="4"/>
        <v>100</v>
      </c>
      <c r="R33" s="47"/>
      <c r="S33" s="47"/>
    </row>
    <row r="34" spans="1:20" ht="30" customHeight="1" x14ac:dyDescent="0.25">
      <c r="A34" s="42">
        <v>22</v>
      </c>
      <c r="B34" s="43"/>
      <c r="C34" s="44"/>
      <c r="D34" s="4">
        <v>0</v>
      </c>
      <c r="E34" s="4">
        <v>0</v>
      </c>
      <c r="F34" s="53">
        <f t="shared" si="0"/>
        <v>0</v>
      </c>
      <c r="G34" s="52" t="str">
        <f t="shared" si="1"/>
        <v>100</v>
      </c>
      <c r="H34" s="4"/>
      <c r="I34" s="4"/>
      <c r="J34" s="4"/>
      <c r="K34" s="4"/>
      <c r="L34" s="4"/>
      <c r="M34" s="4"/>
      <c r="N34" s="4"/>
      <c r="O34" s="4">
        <v>0</v>
      </c>
      <c r="P34" s="4">
        <f t="shared" si="3"/>
        <v>0</v>
      </c>
      <c r="Q34" s="48" t="str">
        <f t="shared" si="4"/>
        <v>100</v>
      </c>
      <c r="R34" s="47"/>
      <c r="S34" s="47"/>
    </row>
    <row r="35" spans="1:20" ht="30" customHeight="1" x14ac:dyDescent="0.25">
      <c r="A35" s="42">
        <v>23</v>
      </c>
      <c r="B35" s="43"/>
      <c r="C35" s="44"/>
      <c r="D35" s="4">
        <v>0</v>
      </c>
      <c r="E35" s="4">
        <v>0</v>
      </c>
      <c r="F35" s="53">
        <f t="shared" si="0"/>
        <v>0</v>
      </c>
      <c r="G35" s="52" t="str">
        <f t="shared" si="1"/>
        <v>100</v>
      </c>
      <c r="H35" s="4"/>
      <c r="I35" s="4"/>
      <c r="J35" s="4"/>
      <c r="K35" s="4"/>
      <c r="L35" s="4"/>
      <c r="M35" s="4"/>
      <c r="N35" s="4">
        <v>0</v>
      </c>
      <c r="O35" s="4">
        <v>0</v>
      </c>
      <c r="P35" s="4">
        <f t="shared" si="3"/>
        <v>0</v>
      </c>
      <c r="Q35" s="48" t="str">
        <f t="shared" si="4"/>
        <v>100</v>
      </c>
      <c r="R35" s="47"/>
      <c r="S35" s="47"/>
    </row>
    <row r="36" spans="1:20" ht="30" customHeight="1" x14ac:dyDescent="0.25">
      <c r="A36" s="42">
        <v>24</v>
      </c>
      <c r="B36" s="43"/>
      <c r="C36" s="44"/>
      <c r="D36" s="4">
        <v>0</v>
      </c>
      <c r="E36" s="4">
        <v>0</v>
      </c>
      <c r="F36" s="53">
        <f t="shared" si="0"/>
        <v>0</v>
      </c>
      <c r="G36" s="52" t="str">
        <f t="shared" si="1"/>
        <v>100</v>
      </c>
      <c r="H36" s="4"/>
      <c r="I36" s="4"/>
      <c r="J36" s="4"/>
      <c r="K36" s="4"/>
      <c r="L36" s="4"/>
      <c r="M36" s="4"/>
      <c r="N36" s="4">
        <v>0</v>
      </c>
      <c r="O36" s="4">
        <v>0</v>
      </c>
      <c r="P36" s="4">
        <f t="shared" si="3"/>
        <v>0</v>
      </c>
      <c r="Q36" s="48" t="str">
        <f t="shared" si="4"/>
        <v>100</v>
      </c>
      <c r="R36" s="47"/>
      <c r="S36" s="47"/>
    </row>
    <row r="37" spans="1:20" ht="30" customHeight="1" thickBot="1" x14ac:dyDescent="0.3">
      <c r="A37" s="42">
        <v>25</v>
      </c>
      <c r="B37" s="43"/>
      <c r="C37" s="44"/>
      <c r="D37" s="4">
        <v>0</v>
      </c>
      <c r="E37" s="4">
        <v>0</v>
      </c>
      <c r="F37" s="53">
        <f t="shared" si="0"/>
        <v>0</v>
      </c>
      <c r="G37" s="52" t="str">
        <f t="shared" si="1"/>
        <v>100</v>
      </c>
      <c r="H37" s="4"/>
      <c r="I37" s="4"/>
      <c r="J37" s="4"/>
      <c r="K37" s="4"/>
      <c r="L37" s="4"/>
      <c r="M37" s="4"/>
      <c r="N37" s="4">
        <v>0</v>
      </c>
      <c r="O37" s="4">
        <v>0</v>
      </c>
      <c r="P37" s="4">
        <f t="shared" si="3"/>
        <v>0</v>
      </c>
      <c r="Q37" s="48" t="str">
        <f t="shared" si="4"/>
        <v>100</v>
      </c>
      <c r="R37" s="47"/>
      <c r="S37" s="47"/>
    </row>
    <row r="38" spans="1:20" ht="30" customHeight="1" thickBot="1" x14ac:dyDescent="0.3">
      <c r="A38" s="116" t="s">
        <v>12</v>
      </c>
      <c r="B38" s="118"/>
      <c r="C38" s="116" t="s">
        <v>45</v>
      </c>
      <c r="D38" s="117"/>
      <c r="E38" s="117"/>
      <c r="F38" s="117"/>
      <c r="G38" s="117"/>
      <c r="H38" s="117"/>
      <c r="I38" s="117"/>
      <c r="J38" s="117"/>
      <c r="K38" s="117"/>
      <c r="L38" s="117"/>
      <c r="M38" s="117"/>
      <c r="N38" s="185"/>
      <c r="O38" s="185"/>
      <c r="P38" s="185"/>
      <c r="Q38" s="185"/>
      <c r="R38" s="18"/>
      <c r="S38" s="18"/>
      <c r="T38" s="18"/>
    </row>
    <row r="39" spans="1:20" ht="30" customHeight="1" thickBot="1" x14ac:dyDescent="0.3">
      <c r="A39" s="186" t="s">
        <v>27</v>
      </c>
      <c r="B39" s="185"/>
      <c r="C39" s="119" t="s">
        <v>70</v>
      </c>
      <c r="D39" s="120"/>
      <c r="E39" s="120"/>
      <c r="F39" s="120"/>
      <c r="G39" s="120"/>
      <c r="H39" s="120"/>
      <c r="I39" s="120"/>
      <c r="J39" s="120"/>
      <c r="K39" s="120"/>
      <c r="L39" s="120"/>
      <c r="M39" s="120"/>
      <c r="N39" s="120"/>
      <c r="O39" s="120"/>
      <c r="P39" s="120"/>
      <c r="Q39" s="120"/>
      <c r="R39" s="120"/>
      <c r="S39" s="120"/>
      <c r="T39" s="18"/>
    </row>
  </sheetData>
  <protectedRanges>
    <protectedRange sqref="R38:T38 T39" name="Rango2_1"/>
    <protectedRange sqref="C29:C37" name="Rango1_6_1"/>
    <protectedRange sqref="B28:B37" name="Rango2_6_1"/>
    <protectedRange sqref="C24:C28" name="Rango1_6_1_1"/>
    <protectedRange sqref="B24:B27" name="Rango2_6_1_1_1"/>
    <protectedRange sqref="C19" name="Rango1_6_1_1_6"/>
    <protectedRange sqref="B19" name="Rango2_6_1_1_5"/>
    <protectedRange sqref="B20:B21" name="Rango2_6_1_3"/>
    <protectedRange sqref="C20:C21" name="Rango1_6_1_1_8"/>
    <protectedRange sqref="C22:C23" name="Rango1_6_1_1_10"/>
    <protectedRange sqref="B22:B23" name="Rango2_6_1_1_7"/>
    <protectedRange sqref="G39:J39" name="Rango2_1_1"/>
    <protectedRange sqref="C13" name="Rango1_6_1_1_3"/>
    <protectedRange sqref="B13" name="Rango1_1_1"/>
    <protectedRange sqref="C14" name="Rango1_6_1_1_7"/>
    <protectedRange sqref="B14" name="Rango1_1_2"/>
    <protectedRange sqref="C15" name="Rango1_6_1_1_11"/>
    <protectedRange sqref="B15" name="Rango1_1_4"/>
    <protectedRange sqref="C16" name="Rango1_6_1_1_12"/>
    <protectedRange sqref="B16" name="Rango1_1_5"/>
    <protectedRange sqref="C17" name="Rango1_6_1_1_1_1"/>
    <protectedRange sqref="B17" name="Rango1_1_1_1"/>
    <protectedRange sqref="C18" name="Rango1_6_1_1_1_2"/>
    <protectedRange sqref="B18" name="Rango1_1_1_2"/>
  </protectedRanges>
  <mergeCells count="27">
    <mergeCell ref="A8:Q8"/>
    <mergeCell ref="A1:Q1"/>
    <mergeCell ref="A2:Q2"/>
    <mergeCell ref="A4:Q4"/>
    <mergeCell ref="A5:Q5"/>
    <mergeCell ref="A7:Q7"/>
    <mergeCell ref="A38:B38"/>
    <mergeCell ref="C38:Q38"/>
    <mergeCell ref="A39:B39"/>
    <mergeCell ref="D11:E11"/>
    <mergeCell ref="F11:F12"/>
    <mergeCell ref="G11:G12"/>
    <mergeCell ref="I11:I12"/>
    <mergeCell ref="H11:H12"/>
    <mergeCell ref="J11:K11"/>
    <mergeCell ref="L11:L12"/>
    <mergeCell ref="M11:M12"/>
    <mergeCell ref="C39:S39"/>
    <mergeCell ref="R11:R12"/>
    <mergeCell ref="S11:S12"/>
    <mergeCell ref="A10:S10"/>
    <mergeCell ref="A11:A12"/>
    <mergeCell ref="N11:O11"/>
    <mergeCell ref="P11:P12"/>
    <mergeCell ref="Q11:Q12"/>
    <mergeCell ref="B11:B12"/>
    <mergeCell ref="C11:C12"/>
  </mergeCells>
  <printOptions horizontalCentered="1" verticalCentered="1"/>
  <pageMargins left="0" right="0" top="0" bottom="0" header="0.31496062992125984" footer="0.31496062992125984"/>
  <pageSetup paperSize="32767" scale="31" orientation="portrait" r:id="rId1"/>
  <drawing r:id="rId2"/>
  <picture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V32"/>
  <sheetViews>
    <sheetView view="pageBreakPreview" topLeftCell="A20" zoomScale="60" zoomScaleNormal="100" workbookViewId="0">
      <selection sqref="A1:S32"/>
    </sheetView>
  </sheetViews>
  <sheetFormatPr baseColWidth="10" defaultRowHeight="15" x14ac:dyDescent="0.25"/>
  <cols>
    <col min="1" max="1" width="8.140625" style="54" bestFit="1" customWidth="1"/>
    <col min="2" max="2" width="55.28515625" style="54" bestFit="1" customWidth="1"/>
    <col min="3" max="3" width="27.42578125" style="54" customWidth="1"/>
    <col min="4" max="5" width="13.5703125" style="54" customWidth="1"/>
    <col min="6" max="6" width="16.140625" style="54" customWidth="1"/>
    <col min="7" max="7" width="18.140625" style="54" customWidth="1"/>
    <col min="8" max="8" width="22.7109375" style="54" customWidth="1"/>
    <col min="9" max="9" width="17.5703125" style="54" bestFit="1" customWidth="1"/>
    <col min="10" max="11" width="13.28515625" style="54" customWidth="1"/>
    <col min="12" max="12" width="16" style="54" customWidth="1"/>
    <col min="13" max="13" width="17.7109375" style="54" customWidth="1"/>
    <col min="14" max="15" width="13.7109375" style="54" customWidth="1"/>
    <col min="16" max="16" width="18.7109375" style="54" customWidth="1"/>
    <col min="17" max="17" width="17.5703125" style="54" customWidth="1"/>
    <col min="18" max="18" width="22.7109375" style="54" customWidth="1"/>
    <col min="19" max="19" width="23.42578125" style="54" customWidth="1"/>
    <col min="20" max="20" width="22.7109375" style="54" customWidth="1"/>
    <col min="21" max="16384" width="11.42578125" style="54"/>
  </cols>
  <sheetData>
    <row r="1" spans="1:20" ht="30" customHeight="1" x14ac:dyDescent="0.25">
      <c r="A1" s="167" t="s">
        <v>0</v>
      </c>
      <c r="B1" s="168"/>
      <c r="C1" s="168"/>
      <c r="D1" s="168"/>
      <c r="E1" s="168"/>
      <c r="F1" s="168"/>
      <c r="G1" s="168"/>
      <c r="H1" s="168"/>
      <c r="I1" s="168"/>
      <c r="J1" s="168"/>
      <c r="K1" s="168"/>
      <c r="L1" s="168"/>
      <c r="M1" s="168"/>
      <c r="N1" s="168"/>
      <c r="O1" s="168"/>
      <c r="P1" s="168"/>
      <c r="Q1" s="168"/>
      <c r="R1" s="168"/>
      <c r="S1" s="168"/>
    </row>
    <row r="2" spans="1:20" ht="30" customHeight="1" x14ac:dyDescent="0.25">
      <c r="A2" s="169" t="s">
        <v>14</v>
      </c>
      <c r="B2" s="170"/>
      <c r="C2" s="170"/>
      <c r="D2" s="170"/>
      <c r="E2" s="170"/>
      <c r="F2" s="170"/>
      <c r="G2" s="170"/>
      <c r="H2" s="170"/>
      <c r="I2" s="170"/>
      <c r="J2" s="170"/>
      <c r="K2" s="170"/>
      <c r="L2" s="170"/>
      <c r="M2" s="170"/>
      <c r="N2" s="170"/>
      <c r="O2" s="170"/>
      <c r="P2" s="170"/>
      <c r="Q2" s="170"/>
      <c r="R2" s="170"/>
      <c r="S2" s="170"/>
    </row>
    <row r="3" spans="1:20" ht="13.5" customHeight="1" x14ac:dyDescent="0.25">
      <c r="A3" s="55"/>
      <c r="B3" s="56"/>
      <c r="C3" s="56"/>
      <c r="D3" s="56"/>
      <c r="E3" s="56"/>
      <c r="F3" s="56"/>
      <c r="G3" s="56"/>
      <c r="H3" s="56"/>
      <c r="I3" s="56"/>
      <c r="J3" s="56"/>
      <c r="K3" s="56"/>
      <c r="L3" s="56"/>
      <c r="M3" s="56"/>
      <c r="N3" s="56"/>
      <c r="O3" s="56"/>
      <c r="P3" s="56"/>
      <c r="Q3" s="56"/>
      <c r="R3" s="56"/>
      <c r="S3" s="56"/>
    </row>
    <row r="4" spans="1:20" ht="30" customHeight="1" x14ac:dyDescent="0.25">
      <c r="A4" s="169" t="s">
        <v>1</v>
      </c>
      <c r="B4" s="170"/>
      <c r="C4" s="170"/>
      <c r="D4" s="170"/>
      <c r="E4" s="170"/>
      <c r="F4" s="170"/>
      <c r="G4" s="170"/>
      <c r="H4" s="170"/>
      <c r="I4" s="170"/>
      <c r="J4" s="170"/>
      <c r="K4" s="170"/>
      <c r="L4" s="170"/>
      <c r="M4" s="170"/>
      <c r="N4" s="170"/>
      <c r="O4" s="170"/>
      <c r="P4" s="170"/>
      <c r="Q4" s="170"/>
      <c r="R4" s="170"/>
      <c r="S4" s="170"/>
    </row>
    <row r="5" spans="1:20" ht="30" customHeight="1" x14ac:dyDescent="0.25">
      <c r="A5" s="169" t="s">
        <v>17</v>
      </c>
      <c r="B5" s="170"/>
      <c r="C5" s="170"/>
      <c r="D5" s="170"/>
      <c r="E5" s="170"/>
      <c r="F5" s="170"/>
      <c r="G5" s="170"/>
      <c r="H5" s="170"/>
      <c r="I5" s="170"/>
      <c r="J5" s="170"/>
      <c r="K5" s="170"/>
      <c r="L5" s="170"/>
      <c r="M5" s="170"/>
      <c r="N5" s="170"/>
      <c r="O5" s="170"/>
      <c r="P5" s="170"/>
      <c r="Q5" s="170"/>
      <c r="R5" s="170"/>
      <c r="S5" s="170"/>
    </row>
    <row r="6" spans="1:20" ht="10.5" customHeight="1" x14ac:dyDescent="0.25">
      <c r="A6" s="55"/>
      <c r="B6" s="56"/>
      <c r="C6" s="56"/>
      <c r="D6" s="56"/>
      <c r="E6" s="56"/>
      <c r="F6" s="56"/>
      <c r="G6" s="56"/>
      <c r="H6" s="56"/>
      <c r="I6" s="56"/>
      <c r="J6" s="56"/>
      <c r="K6" s="56"/>
      <c r="L6" s="56"/>
      <c r="M6" s="56"/>
      <c r="N6" s="56"/>
      <c r="O6" s="56"/>
      <c r="P6" s="56"/>
      <c r="Q6" s="56"/>
      <c r="R6" s="56"/>
      <c r="S6" s="56"/>
    </row>
    <row r="7" spans="1:20" ht="30" customHeight="1" x14ac:dyDescent="0.25">
      <c r="A7" s="165" t="s">
        <v>3</v>
      </c>
      <c r="B7" s="166"/>
      <c r="C7" s="166"/>
      <c r="D7" s="166"/>
      <c r="E7" s="166"/>
      <c r="F7" s="166"/>
      <c r="G7" s="166"/>
      <c r="H7" s="166"/>
      <c r="I7" s="166"/>
      <c r="J7" s="166"/>
      <c r="K7" s="166"/>
      <c r="L7" s="166"/>
      <c r="M7" s="166"/>
      <c r="N7" s="166"/>
      <c r="O7" s="166"/>
      <c r="P7" s="166"/>
      <c r="Q7" s="166"/>
      <c r="R7" s="166"/>
      <c r="S7" s="166"/>
    </row>
    <row r="8" spans="1:20" ht="12.75" customHeight="1" thickBot="1" x14ac:dyDescent="0.55000000000000004">
      <c r="A8" s="77"/>
      <c r="B8" s="78"/>
      <c r="C8" s="79"/>
      <c r="D8" s="79"/>
      <c r="E8" s="79"/>
      <c r="F8" s="79"/>
      <c r="G8" s="79"/>
      <c r="H8" s="79"/>
      <c r="I8" s="79"/>
      <c r="J8" s="79"/>
      <c r="K8" s="79"/>
      <c r="L8" s="79"/>
      <c r="M8" s="79"/>
      <c r="N8" s="79"/>
      <c r="O8" s="79"/>
      <c r="P8" s="79"/>
      <c r="Q8" s="79"/>
      <c r="R8" s="79"/>
      <c r="S8" s="79"/>
    </row>
    <row r="9" spans="1:20" ht="30" customHeight="1" x14ac:dyDescent="0.25">
      <c r="A9" s="195" t="s">
        <v>16</v>
      </c>
      <c r="B9" s="196"/>
      <c r="C9" s="196"/>
      <c r="D9" s="196"/>
      <c r="E9" s="196"/>
      <c r="F9" s="196"/>
      <c r="G9" s="196"/>
      <c r="H9" s="196"/>
      <c r="I9" s="196"/>
      <c r="J9" s="196"/>
      <c r="K9" s="196"/>
      <c r="L9" s="196"/>
      <c r="M9" s="196"/>
      <c r="N9" s="196"/>
      <c r="O9" s="196"/>
      <c r="P9" s="196"/>
      <c r="Q9" s="196"/>
      <c r="R9" s="196"/>
      <c r="S9" s="196"/>
    </row>
    <row r="10" spans="1:20" ht="90" customHeight="1" x14ac:dyDescent="0.25">
      <c r="A10" s="153"/>
      <c r="B10" s="155" t="s">
        <v>13</v>
      </c>
      <c r="C10" s="155" t="s">
        <v>11</v>
      </c>
      <c r="D10" s="160" t="s">
        <v>23</v>
      </c>
      <c r="E10" s="160"/>
      <c r="F10" s="157" t="s">
        <v>22</v>
      </c>
      <c r="G10" s="157" t="s">
        <v>21</v>
      </c>
      <c r="H10" s="160" t="s">
        <v>38</v>
      </c>
      <c r="I10" s="157" t="s">
        <v>21</v>
      </c>
      <c r="J10" s="197" t="s">
        <v>26</v>
      </c>
      <c r="K10" s="197"/>
      <c r="L10" s="157" t="s">
        <v>22</v>
      </c>
      <c r="M10" s="157" t="s">
        <v>21</v>
      </c>
      <c r="N10" s="197" t="s">
        <v>20</v>
      </c>
      <c r="O10" s="197"/>
      <c r="P10" s="157" t="s">
        <v>22</v>
      </c>
      <c r="Q10" s="157" t="s">
        <v>21</v>
      </c>
      <c r="R10" s="160" t="s">
        <v>36</v>
      </c>
      <c r="S10" s="157" t="s">
        <v>21</v>
      </c>
      <c r="T10" s="80"/>
    </row>
    <row r="11" spans="1:20" ht="39" customHeight="1" x14ac:dyDescent="0.25">
      <c r="A11" s="153"/>
      <c r="B11" s="211"/>
      <c r="C11" s="211"/>
      <c r="D11" s="212" t="s">
        <v>18</v>
      </c>
      <c r="E11" s="212" t="s">
        <v>19</v>
      </c>
      <c r="F11" s="213"/>
      <c r="G11" s="213"/>
      <c r="H11" s="214"/>
      <c r="I11" s="213"/>
      <c r="J11" s="212" t="s">
        <v>18</v>
      </c>
      <c r="K11" s="212" t="s">
        <v>19</v>
      </c>
      <c r="L11" s="213"/>
      <c r="M11" s="213"/>
      <c r="N11" s="212" t="s">
        <v>18</v>
      </c>
      <c r="O11" s="212" t="s">
        <v>19</v>
      </c>
      <c r="P11" s="213"/>
      <c r="Q11" s="213"/>
      <c r="R11" s="214"/>
      <c r="S11" s="213"/>
    </row>
    <row r="12" spans="1:20" ht="30" customHeight="1" x14ac:dyDescent="0.25">
      <c r="A12" s="81">
        <v>1</v>
      </c>
      <c r="B12" s="103" t="s">
        <v>91</v>
      </c>
      <c r="C12" s="34">
        <v>13</v>
      </c>
      <c r="D12" s="4">
        <v>2.98</v>
      </c>
      <c r="E12" s="4">
        <v>3</v>
      </c>
      <c r="F12" s="73">
        <f>AVERAGE(D12:E12)</f>
        <v>2.99</v>
      </c>
      <c r="G12" s="74" t="str">
        <f>IF(F12&lt;=2.29,"100",(IF(AND(F12&gt;2.3,F12&lt;=2.67),"90",(IF(AND(F12&gt;2.68,F12&lt;=2.79),"80",(IF(AND(F12&gt;2.8,F12&lt;=2.87),"70",(IF(AND(F12&gt;2.88,F12&lt;=2.94),"60",(IF(AND(F12&gt;2.95,F12&lt;=3.02),"50",(IF(AND(F12&gt;3.03,F12&lt;=3.09),"40")))))))))))))</f>
        <v>50</v>
      </c>
      <c r="H12" s="4">
        <v>18</v>
      </c>
      <c r="I12" s="72">
        <v>50</v>
      </c>
      <c r="J12" s="4">
        <v>176</v>
      </c>
      <c r="K12" s="4">
        <v>172</v>
      </c>
      <c r="L12" s="83"/>
      <c r="M12" s="67"/>
      <c r="N12" s="4">
        <v>24</v>
      </c>
      <c r="O12" s="4">
        <v>26</v>
      </c>
      <c r="P12" s="72">
        <f>AVERAGE(N12:O12)</f>
        <v>25</v>
      </c>
      <c r="Q12" s="75" t="b">
        <f>IF(P12&lt;=5,"100",(IF(AND(P12&gt;=4,P12&lt;=10),"90",(IF(AND(P12&gt;=11,P12&lt;=12),"80",(IF(AND(P12&gt;=13,P12&lt;=14),"70",(IF(AND(P12&gt;=15,P12&lt;=16),"60",(IF(AND(P12&gt;=17,P12&lt;=17),"50",(IF(AND(P12&gt;=18,P12&lt;=19),"40")))))))))))))</f>
        <v>0</v>
      </c>
      <c r="R12" s="4">
        <v>12.48</v>
      </c>
      <c r="S12" s="72" t="str">
        <f>IF(R12&lt;=9.57,"100",(IF(AND(R12&gt;9.58,R12&lt;=9.94),"90",(IF(AND(R12&gt;9.95,R12&lt;=10.03),"80",(IF(AND(R12&gt;10.04,R12&lt;=11.04),"70",(IF(AND(R12&gt;11.05,R12&lt;=11.77),"60",(IF(AND(R12&gt;11.78,R12&lt;=12.77),"50",(IF(AND(R12&gt;12.78, R12&lt;=13.05),"40")))))))))))))</f>
        <v>50</v>
      </c>
    </row>
    <row r="13" spans="1:20" ht="30" customHeight="1" x14ac:dyDescent="0.25">
      <c r="A13" s="210">
        <v>3</v>
      </c>
      <c r="B13" s="103" t="s">
        <v>57</v>
      </c>
      <c r="C13" s="34">
        <v>13</v>
      </c>
      <c r="D13" s="4">
        <v>2.67</v>
      </c>
      <c r="E13" s="4">
        <v>2.7</v>
      </c>
      <c r="F13" s="73">
        <f t="shared" ref="F13:F30" si="0">AVERAGE(D13:E13)</f>
        <v>2.6850000000000001</v>
      </c>
      <c r="G13" s="74" t="str">
        <f>IF(F13&lt;=2.29,"100",(IF(AND(F13&gt;2.3,F13&lt;=2.67),"90",(IF(AND(F13&gt;2.68,F13&lt;=2.79),"80",(IF(AND(F13&gt;2.8,F13&lt;=2.87),"70",(IF(AND(F13&gt;2.88,F13&lt;=2.94),"60",(IF(AND(F13&gt;2.95,F13&lt;=3.02),"50",(IF(AND(F13&gt;3.03,F13&lt;=3.09),"40")))))))))))))</f>
        <v>80</v>
      </c>
      <c r="H13" s="4">
        <v>32</v>
      </c>
      <c r="I13" s="72" t="str">
        <f t="shared" ref="I13:I30" si="1">IF(H13&gt;=61.98,"100",(IF(AND(H13&lt;61.97,H13&gt;=54.67),"90",(IF(AND(H13&lt;54.66,H13&gt;=47.37),"80",(IF(AND(H13&lt;47.36,H13&gt;=43.72),"70",(IF(AND(H13&lt;43.35,H13&gt;=40.07),"60",(IF(AND(H13&lt;40.06,H13&gt;=31.76),"50",(IF(AND(H13&lt;31.75, H13&gt;=25.06),"40")))))))))))))</f>
        <v>50</v>
      </c>
      <c r="J13" s="4">
        <v>186</v>
      </c>
      <c r="K13" s="4">
        <v>182</v>
      </c>
      <c r="L13" s="64"/>
      <c r="M13" s="64"/>
      <c r="N13" s="4">
        <v>24</v>
      </c>
      <c r="O13" s="4">
        <v>23</v>
      </c>
      <c r="P13" s="72">
        <f t="shared" ref="P13:P30" si="2">AVERAGE(N13:O13)</f>
        <v>23.5</v>
      </c>
      <c r="Q13" s="75" t="b">
        <f t="shared" ref="Q13:Q30" si="3">IF(P13&lt;=5,"100",(IF(AND(P13&gt;=4,P13&lt;=10),"90",(IF(AND(P13&gt;=11,P13&lt;=12),"80",(IF(AND(P13&gt;=13,P13&lt;=14),"70",(IF(AND(P13&gt;=15,P13&lt;=16),"60",(IF(AND(P13&gt;=17,P13&lt;=17),"50",(IF(AND(P13&gt;=18,P13&lt;=19),"40")))))))))))))</f>
        <v>0</v>
      </c>
      <c r="R13" s="4">
        <v>11.96</v>
      </c>
      <c r="S13" s="72" t="str">
        <f t="shared" ref="S13:S30" si="4">IF(R13&lt;=9.57,"100",(IF(AND(R13&gt;9.58,R13&lt;=9.94),"90",(IF(AND(R13&gt;9.95,R13&lt;=10.03),"80",(IF(AND(R13&gt;10.04,R13&lt;=11.04),"70",(IF(AND(R13&gt;11.05,R13&lt;=11.77),"60",(IF(AND(R13&gt;11.78,R13&lt;=12.77),"50",(IF(AND(R13&gt;12.78, R13&lt;=13.05),"40")))))))))))))</f>
        <v>50</v>
      </c>
    </row>
    <row r="14" spans="1:20" ht="30" customHeight="1" x14ac:dyDescent="0.25">
      <c r="A14" s="210">
        <v>4</v>
      </c>
      <c r="B14" s="103" t="s">
        <v>58</v>
      </c>
      <c r="C14" s="34">
        <v>14</v>
      </c>
      <c r="D14" s="4">
        <v>4.2300000000000004</v>
      </c>
      <c r="E14" s="4">
        <v>4.26</v>
      </c>
      <c r="F14" s="73">
        <f t="shared" si="0"/>
        <v>4.2450000000000001</v>
      </c>
      <c r="G14" s="74" t="b">
        <f t="shared" ref="G14:G30" si="5">IF(F14&lt;=2.29,"100",(IF(AND(F14&gt;2.3,F14&lt;=2.67),"90",(IF(AND(F14&gt;2.68,F14&lt;=2.79),"80",(IF(AND(F14&gt;2.8,F14&lt;=2.87),"70",(IF(AND(F14&gt;2.88,F14&lt;=2.94),"60",(IF(AND(F14&gt;2.95,F14&lt;=3.02),"50",(IF(AND(F14&gt;3.03,F14&lt;=3.09),"40")))))))))))))</f>
        <v>0</v>
      </c>
      <c r="H14" s="4">
        <v>59</v>
      </c>
      <c r="I14" s="72" t="str">
        <f t="shared" si="1"/>
        <v>90</v>
      </c>
      <c r="J14" s="4">
        <v>203</v>
      </c>
      <c r="K14" s="4">
        <v>205</v>
      </c>
      <c r="L14" s="64"/>
      <c r="M14" s="64"/>
      <c r="N14" s="4">
        <v>32</v>
      </c>
      <c r="O14" s="4">
        <v>29</v>
      </c>
      <c r="P14" s="72">
        <f t="shared" si="2"/>
        <v>30.5</v>
      </c>
      <c r="Q14" s="75" t="b">
        <f t="shared" si="3"/>
        <v>0</v>
      </c>
      <c r="R14" s="4">
        <v>12.98</v>
      </c>
      <c r="S14" s="72" t="str">
        <f t="shared" si="4"/>
        <v>40</v>
      </c>
    </row>
    <row r="15" spans="1:20" ht="30" customHeight="1" x14ac:dyDescent="0.25">
      <c r="A15" s="210">
        <v>5</v>
      </c>
      <c r="B15" s="103" t="s">
        <v>59</v>
      </c>
      <c r="C15" s="34">
        <v>11</v>
      </c>
      <c r="D15" s="4">
        <v>3.28</v>
      </c>
      <c r="E15" s="4">
        <v>3.32</v>
      </c>
      <c r="F15" s="73">
        <f t="shared" si="0"/>
        <v>3.3</v>
      </c>
      <c r="G15" s="74" t="b">
        <f t="shared" si="5"/>
        <v>0</v>
      </c>
      <c r="H15" s="4">
        <v>64</v>
      </c>
      <c r="I15" s="72" t="str">
        <f t="shared" si="1"/>
        <v>100</v>
      </c>
      <c r="J15" s="5">
        <v>114</v>
      </c>
      <c r="K15" s="5">
        <v>116</v>
      </c>
      <c r="L15" s="64"/>
      <c r="M15" s="64"/>
      <c r="N15" s="4">
        <v>57</v>
      </c>
      <c r="O15" s="4">
        <v>57</v>
      </c>
      <c r="P15" s="72">
        <f t="shared" si="2"/>
        <v>57</v>
      </c>
      <c r="Q15" s="75" t="b">
        <f t="shared" si="3"/>
        <v>0</v>
      </c>
      <c r="R15" s="4">
        <v>13.02</v>
      </c>
      <c r="S15" s="72" t="str">
        <f t="shared" si="4"/>
        <v>40</v>
      </c>
    </row>
    <row r="16" spans="1:20" ht="30" customHeight="1" x14ac:dyDescent="0.25">
      <c r="A16" s="210">
        <v>6</v>
      </c>
      <c r="B16" s="103" t="s">
        <v>60</v>
      </c>
      <c r="C16" s="34">
        <v>14</v>
      </c>
      <c r="D16" s="4">
        <v>2.68</v>
      </c>
      <c r="E16" s="4">
        <v>2.66</v>
      </c>
      <c r="F16" s="73">
        <f t="shared" si="0"/>
        <v>2.67</v>
      </c>
      <c r="G16" s="74" t="str">
        <f t="shared" si="5"/>
        <v>90</v>
      </c>
      <c r="H16" s="4">
        <v>43</v>
      </c>
      <c r="I16" s="72" t="str">
        <f t="shared" si="1"/>
        <v>60</v>
      </c>
      <c r="J16" s="4">
        <v>124</v>
      </c>
      <c r="K16" s="4">
        <v>122</v>
      </c>
      <c r="L16" s="64"/>
      <c r="M16" s="64"/>
      <c r="N16" s="4">
        <v>20</v>
      </c>
      <c r="O16" s="4">
        <v>17</v>
      </c>
      <c r="P16" s="72">
        <f t="shared" si="2"/>
        <v>18.5</v>
      </c>
      <c r="Q16" s="75" t="str">
        <f t="shared" si="3"/>
        <v>40</v>
      </c>
      <c r="R16" s="4">
        <v>12.28</v>
      </c>
      <c r="S16" s="72" t="str">
        <f t="shared" si="4"/>
        <v>50</v>
      </c>
    </row>
    <row r="17" spans="1:22" ht="30" customHeight="1" x14ac:dyDescent="0.25">
      <c r="A17" s="210">
        <v>7</v>
      </c>
      <c r="B17" s="103" t="s">
        <v>61</v>
      </c>
      <c r="C17" s="34">
        <v>14</v>
      </c>
      <c r="D17" s="4">
        <v>3.02</v>
      </c>
      <c r="E17" s="4">
        <v>3.04</v>
      </c>
      <c r="F17" s="73">
        <f t="shared" si="0"/>
        <v>3.0300000000000002</v>
      </c>
      <c r="G17" s="74" t="b">
        <f t="shared" si="5"/>
        <v>0</v>
      </c>
      <c r="H17" s="4">
        <v>58</v>
      </c>
      <c r="I17" s="72" t="str">
        <f t="shared" si="1"/>
        <v>90</v>
      </c>
      <c r="J17" s="4">
        <v>162</v>
      </c>
      <c r="K17" s="4">
        <v>160</v>
      </c>
      <c r="L17" s="64"/>
      <c r="M17" s="64"/>
      <c r="N17" s="4">
        <v>28</v>
      </c>
      <c r="O17" s="4">
        <v>25</v>
      </c>
      <c r="P17" s="72">
        <f t="shared" si="2"/>
        <v>26.5</v>
      </c>
      <c r="Q17" s="75" t="b">
        <f t="shared" si="3"/>
        <v>0</v>
      </c>
      <c r="R17" s="4">
        <v>12.58</v>
      </c>
      <c r="S17" s="72" t="str">
        <f t="shared" si="4"/>
        <v>50</v>
      </c>
    </row>
    <row r="18" spans="1:22" ht="30" customHeight="1" x14ac:dyDescent="0.25">
      <c r="A18" s="210">
        <v>8</v>
      </c>
      <c r="B18" s="103" t="s">
        <v>62</v>
      </c>
      <c r="C18" s="34">
        <v>12</v>
      </c>
      <c r="D18" s="4">
        <v>4.2300000000000004</v>
      </c>
      <c r="E18" s="4">
        <v>4.21</v>
      </c>
      <c r="F18" s="73">
        <f t="shared" si="0"/>
        <v>4.2200000000000006</v>
      </c>
      <c r="G18" s="74" t="b">
        <f t="shared" si="5"/>
        <v>0</v>
      </c>
      <c r="H18" s="4">
        <v>43</v>
      </c>
      <c r="I18" s="72" t="str">
        <f t="shared" si="1"/>
        <v>60</v>
      </c>
      <c r="J18" s="4">
        <v>150</v>
      </c>
      <c r="K18" s="4">
        <v>150</v>
      </c>
      <c r="L18" s="64"/>
      <c r="M18" s="64"/>
      <c r="N18" s="4">
        <v>25</v>
      </c>
      <c r="O18" s="4">
        <v>21</v>
      </c>
      <c r="P18" s="72">
        <f t="shared" si="2"/>
        <v>23</v>
      </c>
      <c r="Q18" s="75" t="b">
        <f t="shared" si="3"/>
        <v>0</v>
      </c>
      <c r="R18" s="4">
        <v>12.6</v>
      </c>
      <c r="S18" s="72" t="str">
        <f t="shared" si="4"/>
        <v>50</v>
      </c>
    </row>
    <row r="19" spans="1:22" ht="30" customHeight="1" x14ac:dyDescent="0.25">
      <c r="A19" s="210">
        <v>9</v>
      </c>
      <c r="B19" s="103" t="s">
        <v>63</v>
      </c>
      <c r="C19" s="34">
        <v>10</v>
      </c>
      <c r="D19" s="4">
        <v>4.6500000000000004</v>
      </c>
      <c r="E19" s="4">
        <v>4.68</v>
      </c>
      <c r="F19" s="73">
        <f t="shared" si="0"/>
        <v>4.665</v>
      </c>
      <c r="G19" s="74" t="b">
        <f t="shared" si="5"/>
        <v>0</v>
      </c>
      <c r="H19" s="4">
        <v>43</v>
      </c>
      <c r="I19" s="72" t="str">
        <f t="shared" si="1"/>
        <v>60</v>
      </c>
      <c r="J19" s="4">
        <v>180</v>
      </c>
      <c r="K19" s="4">
        <v>184</v>
      </c>
      <c r="L19" s="64"/>
      <c r="M19" s="64"/>
      <c r="N19" s="4">
        <v>17</v>
      </c>
      <c r="O19" s="4">
        <v>15</v>
      </c>
      <c r="P19" s="72">
        <f t="shared" si="2"/>
        <v>16</v>
      </c>
      <c r="Q19" s="75" t="str">
        <f t="shared" si="3"/>
        <v>60</v>
      </c>
      <c r="R19" s="4">
        <v>12.48</v>
      </c>
      <c r="S19" s="72" t="str">
        <f t="shared" si="4"/>
        <v>50</v>
      </c>
    </row>
    <row r="20" spans="1:22" ht="30" customHeight="1" x14ac:dyDescent="0.25">
      <c r="A20" s="210">
        <v>10</v>
      </c>
      <c r="B20" s="103" t="s">
        <v>64</v>
      </c>
      <c r="C20" s="34">
        <v>10</v>
      </c>
      <c r="D20" s="4">
        <v>3.86</v>
      </c>
      <c r="E20" s="4">
        <v>3.89</v>
      </c>
      <c r="F20" s="73">
        <f t="shared" si="0"/>
        <v>3.875</v>
      </c>
      <c r="G20" s="74" t="b">
        <f t="shared" si="5"/>
        <v>0</v>
      </c>
      <c r="H20" s="4">
        <v>46</v>
      </c>
      <c r="I20" s="72" t="str">
        <f t="shared" si="1"/>
        <v>70</v>
      </c>
      <c r="J20" s="4">
        <v>163</v>
      </c>
      <c r="K20" s="4">
        <v>160</v>
      </c>
      <c r="L20" s="64"/>
      <c r="M20" s="64"/>
      <c r="N20" s="4">
        <v>32</v>
      </c>
      <c r="O20" s="4">
        <v>30</v>
      </c>
      <c r="P20" s="72">
        <f t="shared" si="2"/>
        <v>31</v>
      </c>
      <c r="Q20" s="75" t="b">
        <f t="shared" si="3"/>
        <v>0</v>
      </c>
      <c r="R20" s="4">
        <v>11.96</v>
      </c>
      <c r="S20" s="72" t="str">
        <f t="shared" si="4"/>
        <v>50</v>
      </c>
    </row>
    <row r="21" spans="1:22" ht="30" customHeight="1" x14ac:dyDescent="0.25">
      <c r="A21" s="210">
        <v>11</v>
      </c>
      <c r="B21" s="103" t="s">
        <v>51</v>
      </c>
      <c r="C21" s="34">
        <v>14</v>
      </c>
      <c r="D21" s="4">
        <v>3.87</v>
      </c>
      <c r="E21" s="4">
        <v>3.85</v>
      </c>
      <c r="F21" s="73">
        <f t="shared" si="0"/>
        <v>3.8600000000000003</v>
      </c>
      <c r="G21" s="74" t="b">
        <f t="shared" si="5"/>
        <v>0</v>
      </c>
      <c r="H21" s="4">
        <v>80</v>
      </c>
      <c r="I21" s="72" t="str">
        <f t="shared" si="1"/>
        <v>100</v>
      </c>
      <c r="J21" s="4">
        <v>115</v>
      </c>
      <c r="K21" s="4">
        <v>118</v>
      </c>
      <c r="L21" s="64"/>
      <c r="M21" s="64"/>
      <c r="N21" s="4">
        <v>22</v>
      </c>
      <c r="O21" s="4">
        <v>21</v>
      </c>
      <c r="P21" s="72">
        <f t="shared" si="2"/>
        <v>21.5</v>
      </c>
      <c r="Q21" s="75" t="b">
        <f t="shared" si="3"/>
        <v>0</v>
      </c>
      <c r="R21" s="4">
        <v>12.45</v>
      </c>
      <c r="S21" s="72" t="str">
        <f t="shared" si="4"/>
        <v>50</v>
      </c>
    </row>
    <row r="22" spans="1:22" ht="30" customHeight="1" x14ac:dyDescent="0.25">
      <c r="A22" s="210">
        <v>12</v>
      </c>
      <c r="B22" s="223" t="s">
        <v>65</v>
      </c>
      <c r="C22" s="34">
        <v>12</v>
      </c>
      <c r="D22" s="4">
        <v>3.23</v>
      </c>
      <c r="E22" s="4">
        <v>3.26</v>
      </c>
      <c r="F22" s="73">
        <f t="shared" si="0"/>
        <v>3.2450000000000001</v>
      </c>
      <c r="G22" s="74" t="b">
        <f t="shared" si="5"/>
        <v>0</v>
      </c>
      <c r="H22" s="4">
        <v>40</v>
      </c>
      <c r="I22" s="72" t="str">
        <f t="shared" si="1"/>
        <v>50</v>
      </c>
      <c r="J22" s="4">
        <v>162</v>
      </c>
      <c r="K22" s="4">
        <v>160</v>
      </c>
      <c r="L22" s="64"/>
      <c r="M22" s="64"/>
      <c r="N22" s="4">
        <v>40</v>
      </c>
      <c r="O22" s="4">
        <v>40</v>
      </c>
      <c r="P22" s="72">
        <f t="shared" si="2"/>
        <v>40</v>
      </c>
      <c r="Q22" s="75" t="b">
        <f t="shared" si="3"/>
        <v>0</v>
      </c>
      <c r="R22" s="4">
        <v>10.58</v>
      </c>
      <c r="S22" s="72" t="str">
        <f t="shared" si="4"/>
        <v>70</v>
      </c>
    </row>
    <row r="23" spans="1:22" ht="30" customHeight="1" x14ac:dyDescent="0.25">
      <c r="A23" s="210">
        <v>13</v>
      </c>
      <c r="B23" s="223" t="s">
        <v>66</v>
      </c>
      <c r="C23" s="34">
        <v>12</v>
      </c>
      <c r="D23" s="4">
        <v>3.43</v>
      </c>
      <c r="E23" s="4">
        <v>3.43</v>
      </c>
      <c r="F23" s="73">
        <f t="shared" si="0"/>
        <v>3.43</v>
      </c>
      <c r="G23" s="74" t="b">
        <f t="shared" si="5"/>
        <v>0</v>
      </c>
      <c r="H23" s="4">
        <v>40</v>
      </c>
      <c r="I23" s="72" t="str">
        <f t="shared" si="1"/>
        <v>50</v>
      </c>
      <c r="J23" s="4">
        <v>159</v>
      </c>
      <c r="K23" s="4">
        <v>156</v>
      </c>
      <c r="L23" s="64"/>
      <c r="M23" s="64"/>
      <c r="N23" s="4">
        <v>25</v>
      </c>
      <c r="O23" s="4">
        <v>23</v>
      </c>
      <c r="P23" s="72">
        <f t="shared" si="2"/>
        <v>24</v>
      </c>
      <c r="Q23" s="75" t="b">
        <f t="shared" si="3"/>
        <v>0</v>
      </c>
      <c r="R23" s="4">
        <v>13.28</v>
      </c>
      <c r="S23" s="72" t="b">
        <f t="shared" si="4"/>
        <v>0</v>
      </c>
    </row>
    <row r="24" spans="1:22" ht="30" customHeight="1" x14ac:dyDescent="0.25">
      <c r="A24" s="210">
        <v>14</v>
      </c>
      <c r="B24" s="223" t="s">
        <v>67</v>
      </c>
      <c r="C24" s="34">
        <v>14</v>
      </c>
      <c r="D24" s="4">
        <v>3.22</v>
      </c>
      <c r="E24" s="4">
        <v>3.18</v>
      </c>
      <c r="F24" s="73">
        <f t="shared" si="0"/>
        <v>3.2</v>
      </c>
      <c r="G24" s="74" t="b">
        <f t="shared" si="5"/>
        <v>0</v>
      </c>
      <c r="H24" s="4">
        <v>49</v>
      </c>
      <c r="I24" s="72" t="str">
        <f t="shared" si="1"/>
        <v>80</v>
      </c>
      <c r="J24" s="4">
        <v>165</v>
      </c>
      <c r="K24" s="4">
        <v>160</v>
      </c>
      <c r="L24" s="64"/>
      <c r="M24" s="64"/>
      <c r="N24" s="4">
        <v>24</v>
      </c>
      <c r="O24" s="4">
        <v>25</v>
      </c>
      <c r="P24" s="72">
        <f t="shared" si="2"/>
        <v>24.5</v>
      </c>
      <c r="Q24" s="75" t="b">
        <f t="shared" si="3"/>
        <v>0</v>
      </c>
      <c r="R24" s="4">
        <v>12.45</v>
      </c>
      <c r="S24" s="72" t="str">
        <f t="shared" si="4"/>
        <v>50</v>
      </c>
    </row>
    <row r="25" spans="1:22" ht="30" customHeight="1" x14ac:dyDescent="0.25">
      <c r="A25" s="210">
        <v>15</v>
      </c>
      <c r="B25" s="103" t="s">
        <v>68</v>
      </c>
      <c r="C25" s="34">
        <v>13</v>
      </c>
      <c r="D25" s="4">
        <v>3.86</v>
      </c>
      <c r="E25" s="4">
        <v>3.89</v>
      </c>
      <c r="F25" s="73">
        <f t="shared" si="0"/>
        <v>3.875</v>
      </c>
      <c r="G25" s="74" t="b">
        <f t="shared" si="5"/>
        <v>0</v>
      </c>
      <c r="H25" s="4">
        <v>43</v>
      </c>
      <c r="I25" s="72" t="str">
        <f t="shared" si="1"/>
        <v>60</v>
      </c>
      <c r="J25" s="4">
        <v>162</v>
      </c>
      <c r="K25" s="4">
        <v>160</v>
      </c>
      <c r="L25" s="64"/>
      <c r="M25" s="64"/>
      <c r="N25" s="4">
        <v>28</v>
      </c>
      <c r="O25" s="4">
        <v>25</v>
      </c>
      <c r="P25" s="72">
        <f t="shared" si="2"/>
        <v>26.5</v>
      </c>
      <c r="Q25" s="75" t="b">
        <f t="shared" si="3"/>
        <v>0</v>
      </c>
      <c r="R25" s="4">
        <v>11.48</v>
      </c>
      <c r="S25" s="72" t="str">
        <f t="shared" si="4"/>
        <v>60</v>
      </c>
    </row>
    <row r="26" spans="1:22" ht="30" customHeight="1" x14ac:dyDescent="0.25">
      <c r="A26" s="210">
        <v>16</v>
      </c>
      <c r="B26" s="103" t="s">
        <v>69</v>
      </c>
      <c r="C26" s="34">
        <v>12</v>
      </c>
      <c r="D26" s="4">
        <v>3.87</v>
      </c>
      <c r="E26" s="4">
        <v>3.85</v>
      </c>
      <c r="F26" s="73">
        <f t="shared" si="0"/>
        <v>3.8600000000000003</v>
      </c>
      <c r="G26" s="74" t="b">
        <f t="shared" si="5"/>
        <v>0</v>
      </c>
      <c r="H26" s="4">
        <v>58</v>
      </c>
      <c r="I26" s="72" t="str">
        <f t="shared" si="1"/>
        <v>90</v>
      </c>
      <c r="J26" s="4">
        <v>150</v>
      </c>
      <c r="K26" s="4">
        <v>150</v>
      </c>
      <c r="L26" s="64"/>
      <c r="M26" s="64"/>
      <c r="N26" s="4">
        <v>25</v>
      </c>
      <c r="O26" s="4">
        <v>23</v>
      </c>
      <c r="P26" s="72">
        <f t="shared" si="2"/>
        <v>24</v>
      </c>
      <c r="Q26" s="75" t="b">
        <f t="shared" si="3"/>
        <v>0</v>
      </c>
      <c r="R26" s="4">
        <v>11.58</v>
      </c>
      <c r="S26" s="72" t="str">
        <f t="shared" si="4"/>
        <v>60</v>
      </c>
    </row>
    <row r="27" spans="1:22" ht="30" customHeight="1" x14ac:dyDescent="0.25">
      <c r="A27" s="61">
        <v>17</v>
      </c>
      <c r="B27" s="215"/>
      <c r="C27" s="216"/>
      <c r="D27" s="217">
        <v>0</v>
      </c>
      <c r="E27" s="217">
        <v>0</v>
      </c>
      <c r="F27" s="218">
        <f t="shared" si="0"/>
        <v>0</v>
      </c>
      <c r="G27" s="219" t="str">
        <f t="shared" si="5"/>
        <v>100</v>
      </c>
      <c r="H27" s="220">
        <v>0</v>
      </c>
      <c r="I27" s="221" t="b">
        <f t="shared" si="1"/>
        <v>0</v>
      </c>
      <c r="J27" s="217"/>
      <c r="K27" s="217"/>
      <c r="L27" s="217"/>
      <c r="M27" s="217"/>
      <c r="N27" s="217">
        <v>0</v>
      </c>
      <c r="O27" s="217">
        <v>0</v>
      </c>
      <c r="P27" s="221">
        <f t="shared" si="2"/>
        <v>0</v>
      </c>
      <c r="Q27" s="222" t="str">
        <f t="shared" si="3"/>
        <v>100</v>
      </c>
      <c r="R27" s="217">
        <v>0</v>
      </c>
      <c r="S27" s="221" t="str">
        <f t="shared" si="4"/>
        <v>100</v>
      </c>
    </row>
    <row r="28" spans="1:22" ht="30" customHeight="1" x14ac:dyDescent="0.25">
      <c r="A28" s="61">
        <v>18</v>
      </c>
      <c r="B28" s="84"/>
      <c r="C28" s="70"/>
      <c r="D28" s="64">
        <v>0</v>
      </c>
      <c r="E28" s="64">
        <v>0</v>
      </c>
      <c r="F28" s="73">
        <f t="shared" si="0"/>
        <v>0</v>
      </c>
      <c r="G28" s="74" t="str">
        <f t="shared" si="5"/>
        <v>100</v>
      </c>
      <c r="H28" s="82">
        <v>0</v>
      </c>
      <c r="I28" s="72" t="b">
        <f t="shared" si="1"/>
        <v>0</v>
      </c>
      <c r="J28" s="64"/>
      <c r="K28" s="64"/>
      <c r="L28" s="64"/>
      <c r="M28" s="64"/>
      <c r="N28" s="64">
        <v>0</v>
      </c>
      <c r="O28" s="64">
        <v>0</v>
      </c>
      <c r="P28" s="72">
        <f t="shared" si="2"/>
        <v>0</v>
      </c>
      <c r="Q28" s="75" t="str">
        <f t="shared" si="3"/>
        <v>100</v>
      </c>
      <c r="R28" s="64">
        <v>0</v>
      </c>
      <c r="S28" s="72" t="str">
        <f t="shared" si="4"/>
        <v>100</v>
      </c>
    </row>
    <row r="29" spans="1:22" ht="30" customHeight="1" x14ac:dyDescent="0.25">
      <c r="A29" s="61">
        <v>19</v>
      </c>
      <c r="B29" s="84"/>
      <c r="C29" s="70"/>
      <c r="D29" s="64">
        <v>0</v>
      </c>
      <c r="E29" s="64">
        <v>0</v>
      </c>
      <c r="F29" s="73">
        <f t="shared" si="0"/>
        <v>0</v>
      </c>
      <c r="G29" s="74" t="str">
        <f t="shared" si="5"/>
        <v>100</v>
      </c>
      <c r="H29" s="82">
        <v>0</v>
      </c>
      <c r="I29" s="72" t="b">
        <f t="shared" si="1"/>
        <v>0</v>
      </c>
      <c r="J29" s="64"/>
      <c r="K29" s="64"/>
      <c r="L29" s="64"/>
      <c r="M29" s="64"/>
      <c r="N29" s="64">
        <v>0</v>
      </c>
      <c r="O29" s="64">
        <v>0</v>
      </c>
      <c r="P29" s="72">
        <f t="shared" si="2"/>
        <v>0</v>
      </c>
      <c r="Q29" s="75" t="str">
        <f t="shared" si="3"/>
        <v>100</v>
      </c>
      <c r="R29" s="64">
        <v>0</v>
      </c>
      <c r="S29" s="72" t="str">
        <f t="shared" si="4"/>
        <v>100</v>
      </c>
    </row>
    <row r="30" spans="1:22" ht="30" customHeight="1" thickBot="1" x14ac:dyDescent="0.3">
      <c r="A30" s="61">
        <v>20</v>
      </c>
      <c r="B30" s="84"/>
      <c r="C30" s="70"/>
      <c r="D30" s="64">
        <v>0</v>
      </c>
      <c r="E30" s="64">
        <v>0</v>
      </c>
      <c r="F30" s="73">
        <f t="shared" si="0"/>
        <v>0</v>
      </c>
      <c r="G30" s="74" t="str">
        <f t="shared" si="5"/>
        <v>100</v>
      </c>
      <c r="H30" s="82">
        <v>0</v>
      </c>
      <c r="I30" s="72" t="b">
        <f t="shared" si="1"/>
        <v>0</v>
      </c>
      <c r="J30" s="64"/>
      <c r="K30" s="64"/>
      <c r="L30" s="64"/>
      <c r="M30" s="64"/>
      <c r="N30" s="64">
        <v>0</v>
      </c>
      <c r="O30" s="64">
        <v>0</v>
      </c>
      <c r="P30" s="72">
        <f t="shared" si="2"/>
        <v>0</v>
      </c>
      <c r="Q30" s="75" t="str">
        <f t="shared" si="3"/>
        <v>100</v>
      </c>
      <c r="R30" s="64">
        <v>0</v>
      </c>
      <c r="S30" s="72" t="str">
        <f t="shared" si="4"/>
        <v>100</v>
      </c>
    </row>
    <row r="31" spans="1:22" ht="30" customHeight="1" thickBot="1" x14ac:dyDescent="0.3">
      <c r="A31" s="151" t="s">
        <v>12</v>
      </c>
      <c r="B31" s="158"/>
      <c r="C31" s="233" t="s">
        <v>45</v>
      </c>
      <c r="D31" s="234"/>
      <c r="E31" s="234"/>
      <c r="F31" s="234"/>
      <c r="G31" s="234"/>
      <c r="H31" s="234"/>
      <c r="I31" s="234"/>
      <c r="J31" s="234"/>
      <c r="K31" s="234"/>
      <c r="L31" s="234"/>
      <c r="M31" s="234"/>
      <c r="N31" s="234"/>
      <c r="O31" s="234"/>
      <c r="P31" s="234"/>
      <c r="Q31" s="234"/>
      <c r="R31" s="234"/>
      <c r="S31" s="234"/>
      <c r="T31" s="71"/>
      <c r="U31" s="71"/>
      <c r="V31" s="71"/>
    </row>
    <row r="32" spans="1:22" ht="30" customHeight="1" thickBot="1" x14ac:dyDescent="0.3">
      <c r="A32" s="149" t="s">
        <v>27</v>
      </c>
      <c r="B32" s="150"/>
      <c r="C32" s="119" t="s">
        <v>70</v>
      </c>
      <c r="D32" s="120"/>
      <c r="E32" s="120"/>
      <c r="F32" s="120"/>
      <c r="G32" s="120"/>
      <c r="H32" s="120"/>
      <c r="I32" s="120"/>
      <c r="J32" s="120"/>
      <c r="K32" s="120"/>
      <c r="L32" s="120"/>
      <c r="M32" s="120"/>
      <c r="N32" s="120"/>
      <c r="O32" s="120"/>
      <c r="P32" s="120"/>
      <c r="Q32" s="120"/>
      <c r="R32" s="120"/>
      <c r="S32" s="120"/>
      <c r="T32" s="71"/>
      <c r="U32" s="71"/>
      <c r="V32" s="71"/>
    </row>
  </sheetData>
  <protectedRanges>
    <protectedRange sqref="T31:V32" name="Rango2_1"/>
    <protectedRange sqref="C27:C30" name="Rango1_6_1"/>
    <protectedRange sqref="B27:B30" name="Rango2_6_1"/>
    <protectedRange sqref="G32:J32" name="Rango2_1_1"/>
    <protectedRange sqref="C12:C26" name="Rango1_6_1_1_2"/>
    <protectedRange sqref="B12:B26" name="Rango1_1"/>
  </protectedRanges>
  <mergeCells count="26">
    <mergeCell ref="A31:B31"/>
    <mergeCell ref="C31:S31"/>
    <mergeCell ref="A32:B32"/>
    <mergeCell ref="C32:S32"/>
    <mergeCell ref="L10:L11"/>
    <mergeCell ref="M10:M11"/>
    <mergeCell ref="N10:O10"/>
    <mergeCell ref="P10:P11"/>
    <mergeCell ref="Q10:Q11"/>
    <mergeCell ref="R10:R11"/>
    <mergeCell ref="H10:H11"/>
    <mergeCell ref="I10:I11"/>
    <mergeCell ref="J10:K10"/>
    <mergeCell ref="A10:A11"/>
    <mergeCell ref="B10:B11"/>
    <mergeCell ref="C10:C11"/>
    <mergeCell ref="D10:E10"/>
    <mergeCell ref="F10:F11"/>
    <mergeCell ref="G10:G11"/>
    <mergeCell ref="A9:S9"/>
    <mergeCell ref="S10:S11"/>
    <mergeCell ref="A1:S1"/>
    <mergeCell ref="A2:S2"/>
    <mergeCell ref="A4:S4"/>
    <mergeCell ref="A5:S5"/>
    <mergeCell ref="A7:S7"/>
  </mergeCells>
  <printOptions horizontalCentered="1" verticalCentered="1"/>
  <pageMargins left="0" right="0" top="0" bottom="0" header="0.31496062992125984" footer="0.31496062992125984"/>
  <pageSetup paperSize="32767" scale="19" orientation="portrait" r:id="rId1"/>
  <drawing r:id="rId2"/>
  <picture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V36"/>
  <sheetViews>
    <sheetView tabSelected="1" view="pageBreakPreview" topLeftCell="A30" zoomScale="71" zoomScaleNormal="100" workbookViewId="0">
      <selection sqref="A1:S36"/>
    </sheetView>
  </sheetViews>
  <sheetFormatPr baseColWidth="10" defaultRowHeight="15" x14ac:dyDescent="0.25"/>
  <cols>
    <col min="1" max="1" width="8.140625" style="54" bestFit="1" customWidth="1"/>
    <col min="2" max="2" width="55.28515625" style="54" bestFit="1" customWidth="1"/>
    <col min="3" max="3" width="27.42578125" style="54" customWidth="1"/>
    <col min="4" max="5" width="13.5703125" style="54" customWidth="1"/>
    <col min="6" max="6" width="16.5703125" style="54" customWidth="1"/>
    <col min="7" max="7" width="15.42578125" style="54" customWidth="1"/>
    <col min="8" max="8" width="22.7109375" style="54" customWidth="1"/>
    <col min="9" max="9" width="17.5703125" style="54" bestFit="1" customWidth="1"/>
    <col min="10" max="11" width="13.28515625" style="54" customWidth="1"/>
    <col min="12" max="12" width="14.28515625" style="54" customWidth="1"/>
    <col min="13" max="13" width="13.85546875" style="54" customWidth="1"/>
    <col min="14" max="15" width="13.7109375" style="54" customWidth="1"/>
    <col min="16" max="16" width="12.28515625" style="54" customWidth="1"/>
    <col min="17" max="17" width="14" style="54" customWidth="1"/>
    <col min="18" max="18" width="22.7109375" style="54" customWidth="1"/>
    <col min="19" max="19" width="18.85546875" style="54" customWidth="1"/>
    <col min="20" max="20" width="22.7109375" style="54" customWidth="1"/>
    <col min="21" max="16384" width="11.42578125" style="54"/>
  </cols>
  <sheetData>
    <row r="1" spans="1:20" ht="30" customHeight="1" x14ac:dyDescent="0.25">
      <c r="A1" s="167" t="s">
        <v>0</v>
      </c>
      <c r="B1" s="168"/>
      <c r="C1" s="168"/>
      <c r="D1" s="168"/>
      <c r="E1" s="168"/>
      <c r="F1" s="168"/>
      <c r="G1" s="168"/>
      <c r="H1" s="168"/>
      <c r="I1" s="168"/>
      <c r="J1" s="168"/>
      <c r="K1" s="168"/>
      <c r="L1" s="168"/>
      <c r="M1" s="168"/>
      <c r="N1" s="168"/>
      <c r="O1" s="168"/>
      <c r="P1" s="168"/>
      <c r="Q1" s="168"/>
      <c r="R1" s="168"/>
      <c r="S1" s="168"/>
    </row>
    <row r="2" spans="1:20" ht="30" customHeight="1" x14ac:dyDescent="0.25">
      <c r="A2" s="169" t="s">
        <v>14</v>
      </c>
      <c r="B2" s="170"/>
      <c r="C2" s="170"/>
      <c r="D2" s="170"/>
      <c r="E2" s="170"/>
      <c r="F2" s="170"/>
      <c r="G2" s="170"/>
      <c r="H2" s="170"/>
      <c r="I2" s="170"/>
      <c r="J2" s="170"/>
      <c r="K2" s="170"/>
      <c r="L2" s="170"/>
      <c r="M2" s="170"/>
      <c r="N2" s="170"/>
      <c r="O2" s="170"/>
      <c r="P2" s="170"/>
      <c r="Q2" s="170"/>
      <c r="R2" s="170"/>
      <c r="S2" s="170"/>
    </row>
    <row r="3" spans="1:20" ht="13.5" customHeight="1" x14ac:dyDescent="0.25">
      <c r="A3" s="55"/>
      <c r="B3" s="56"/>
      <c r="C3" s="56"/>
      <c r="D3" s="56"/>
      <c r="E3" s="56"/>
      <c r="F3" s="56"/>
      <c r="G3" s="56"/>
      <c r="H3" s="56"/>
      <c r="I3" s="56"/>
      <c r="J3" s="56"/>
      <c r="K3" s="56"/>
      <c r="L3" s="56"/>
      <c r="M3" s="56"/>
      <c r="N3" s="56"/>
      <c r="O3" s="56"/>
      <c r="P3" s="56"/>
      <c r="Q3" s="56"/>
      <c r="R3" s="56"/>
      <c r="S3" s="56"/>
    </row>
    <row r="4" spans="1:20" ht="30" customHeight="1" x14ac:dyDescent="0.25">
      <c r="A4" s="169" t="s">
        <v>1</v>
      </c>
      <c r="B4" s="170"/>
      <c r="C4" s="170"/>
      <c r="D4" s="170"/>
      <c r="E4" s="170"/>
      <c r="F4" s="170"/>
      <c r="G4" s="170"/>
      <c r="H4" s="170"/>
      <c r="I4" s="170"/>
      <c r="J4" s="170"/>
      <c r="K4" s="170"/>
      <c r="L4" s="170"/>
      <c r="M4" s="170"/>
      <c r="N4" s="170"/>
      <c r="O4" s="170"/>
      <c r="P4" s="170"/>
      <c r="Q4" s="170"/>
      <c r="R4" s="170"/>
      <c r="S4" s="170"/>
    </row>
    <row r="5" spans="1:20" ht="30" customHeight="1" x14ac:dyDescent="0.25">
      <c r="A5" s="169" t="s">
        <v>17</v>
      </c>
      <c r="B5" s="170"/>
      <c r="C5" s="170"/>
      <c r="D5" s="170"/>
      <c r="E5" s="170"/>
      <c r="F5" s="170"/>
      <c r="G5" s="170"/>
      <c r="H5" s="170"/>
      <c r="I5" s="170"/>
      <c r="J5" s="170"/>
      <c r="K5" s="170"/>
      <c r="L5" s="170"/>
      <c r="M5" s="170"/>
      <c r="N5" s="170"/>
      <c r="O5" s="170"/>
      <c r="P5" s="170"/>
      <c r="Q5" s="170"/>
      <c r="R5" s="170"/>
      <c r="S5" s="170"/>
    </row>
    <row r="6" spans="1:20" ht="10.5" customHeight="1" x14ac:dyDescent="0.25">
      <c r="A6" s="55"/>
      <c r="B6" s="56"/>
      <c r="C6" s="56"/>
      <c r="D6" s="56"/>
      <c r="E6" s="56"/>
      <c r="F6" s="56"/>
      <c r="G6" s="56"/>
      <c r="H6" s="56"/>
      <c r="I6" s="56"/>
      <c r="J6" s="56"/>
      <c r="K6" s="56"/>
      <c r="L6" s="56"/>
      <c r="M6" s="56"/>
      <c r="N6" s="56"/>
      <c r="O6" s="56"/>
      <c r="P6" s="56"/>
      <c r="Q6" s="56"/>
      <c r="R6" s="56"/>
      <c r="S6" s="56"/>
    </row>
    <row r="7" spans="1:20" ht="30" customHeight="1" x14ac:dyDescent="0.25">
      <c r="A7" s="165" t="s">
        <v>3</v>
      </c>
      <c r="B7" s="166"/>
      <c r="C7" s="166"/>
      <c r="D7" s="166"/>
      <c r="E7" s="166"/>
      <c r="F7" s="166"/>
      <c r="G7" s="166"/>
      <c r="H7" s="166"/>
      <c r="I7" s="166"/>
      <c r="J7" s="166"/>
      <c r="K7" s="166"/>
      <c r="L7" s="166"/>
      <c r="M7" s="166"/>
      <c r="N7" s="166"/>
      <c r="O7" s="166"/>
      <c r="P7" s="166"/>
      <c r="Q7" s="166"/>
      <c r="R7" s="166"/>
      <c r="S7" s="166"/>
    </row>
    <row r="8" spans="1:20" ht="12.75" customHeight="1" thickBot="1" x14ac:dyDescent="0.55000000000000004">
      <c r="A8" s="77"/>
      <c r="B8" s="78"/>
      <c r="C8" s="79"/>
      <c r="D8" s="79"/>
      <c r="E8" s="79"/>
      <c r="F8" s="79"/>
      <c r="G8" s="79"/>
      <c r="H8" s="79"/>
      <c r="I8" s="79"/>
      <c r="J8" s="79"/>
      <c r="K8" s="79"/>
      <c r="L8" s="79"/>
      <c r="M8" s="79"/>
      <c r="N8" s="79"/>
      <c r="O8" s="79"/>
      <c r="P8" s="79"/>
      <c r="Q8" s="79"/>
      <c r="R8" s="79"/>
      <c r="S8" s="79"/>
    </row>
    <row r="9" spans="1:20" ht="30" customHeight="1" x14ac:dyDescent="0.25">
      <c r="A9" s="195" t="s">
        <v>30</v>
      </c>
      <c r="B9" s="196"/>
      <c r="C9" s="196"/>
      <c r="D9" s="196"/>
      <c r="E9" s="196"/>
      <c r="F9" s="196"/>
      <c r="G9" s="196"/>
      <c r="H9" s="196"/>
      <c r="I9" s="196"/>
      <c r="J9" s="196"/>
      <c r="K9" s="196"/>
      <c r="L9" s="196"/>
      <c r="M9" s="196"/>
      <c r="N9" s="196"/>
      <c r="O9" s="196"/>
      <c r="P9" s="196"/>
      <c r="Q9" s="196"/>
      <c r="R9" s="196"/>
      <c r="S9" s="196"/>
    </row>
    <row r="10" spans="1:20" ht="92.25" customHeight="1" x14ac:dyDescent="0.25">
      <c r="A10" s="153"/>
      <c r="B10" s="155" t="s">
        <v>13</v>
      </c>
      <c r="C10" s="155" t="s">
        <v>11</v>
      </c>
      <c r="D10" s="160" t="s">
        <v>23</v>
      </c>
      <c r="E10" s="160"/>
      <c r="F10" s="157" t="s">
        <v>22</v>
      </c>
      <c r="G10" s="157" t="s">
        <v>21</v>
      </c>
      <c r="H10" s="160" t="s">
        <v>38</v>
      </c>
      <c r="I10" s="157" t="s">
        <v>21</v>
      </c>
      <c r="J10" s="197" t="s">
        <v>26</v>
      </c>
      <c r="K10" s="197"/>
      <c r="L10" s="157" t="s">
        <v>22</v>
      </c>
      <c r="M10" s="157" t="s">
        <v>37</v>
      </c>
      <c r="N10" s="197" t="s">
        <v>20</v>
      </c>
      <c r="O10" s="197"/>
      <c r="P10" s="157" t="s">
        <v>22</v>
      </c>
      <c r="Q10" s="157" t="s">
        <v>21</v>
      </c>
      <c r="R10" s="160" t="s">
        <v>36</v>
      </c>
      <c r="S10" s="157" t="s">
        <v>21</v>
      </c>
      <c r="T10" s="80"/>
    </row>
    <row r="11" spans="1:20" ht="33.75" customHeight="1" x14ac:dyDescent="0.25">
      <c r="A11" s="153"/>
      <c r="B11" s="211"/>
      <c r="C11" s="211"/>
      <c r="D11" s="212" t="s">
        <v>18</v>
      </c>
      <c r="E11" s="212" t="s">
        <v>19</v>
      </c>
      <c r="F11" s="213"/>
      <c r="G11" s="213"/>
      <c r="H11" s="214"/>
      <c r="I11" s="213"/>
      <c r="J11" s="212" t="s">
        <v>18</v>
      </c>
      <c r="K11" s="212" t="s">
        <v>19</v>
      </c>
      <c r="L11" s="213"/>
      <c r="M11" s="213"/>
      <c r="N11" s="212" t="s">
        <v>18</v>
      </c>
      <c r="O11" s="212" t="s">
        <v>19</v>
      </c>
      <c r="P11" s="213"/>
      <c r="Q11" s="213"/>
      <c r="R11" s="214"/>
      <c r="S11" s="213"/>
    </row>
    <row r="12" spans="1:20" ht="30" customHeight="1" x14ac:dyDescent="0.25">
      <c r="A12" s="81">
        <v>1</v>
      </c>
      <c r="B12" s="209" t="s">
        <v>71</v>
      </c>
      <c r="C12" s="209">
        <v>16</v>
      </c>
      <c r="D12" s="4">
        <v>4.22</v>
      </c>
      <c r="E12" s="4">
        <v>4.26</v>
      </c>
      <c r="F12" s="73">
        <f>AVERAGE(D12:E12)</f>
        <v>4.24</v>
      </c>
      <c r="G12" s="74" t="b">
        <f>IF(F12&lt;=2.05,"100",(IF(AND(F12&gt;2.04,F12&lt;=2.42),"90",(IF(AND(F12&gt;2.43,F12&lt;=2.51),"80",(IF(AND(F12&gt;2.52,F12&lt;=2.58),"70",(IF(AND(F12&gt;2.53,F12&lt;=2.65),"60",(IF(AND(F12&gt;2.54,F12&lt;=2.73),"50",(IF(AND(F12&gt;2.55,F12&lt;=2.8),"40")))))))))))))</f>
        <v>0</v>
      </c>
      <c r="H12" s="4">
        <v>72</v>
      </c>
      <c r="I12" s="72" t="str">
        <f>IF(H12&gt;=62.98,"100",(IF(AND(H12&lt;62.97,H12&gt;=61.98),"90",(IF(AND(H12&lt;61.97,H12&gt;=54.67),"80",(IF(AND(H12&lt;54.66,H12&gt;=47.37),"70",(IF(AND(H12&lt;47.36,H12&gt;=43.72),"60",(IF(AND(H12&lt;43.71,H12&gt;=40.07),"50",(IF(AND(H12&lt;40.06, H12&gt;=31.76),"40")))))))))))))</f>
        <v>100</v>
      </c>
      <c r="J12" s="4">
        <v>140</v>
      </c>
      <c r="K12" s="4">
        <v>138</v>
      </c>
      <c r="L12" s="83">
        <f>AVERAGE(J12:K12)</f>
        <v>139</v>
      </c>
      <c r="M12" s="4">
        <v>140</v>
      </c>
      <c r="N12" s="4">
        <v>27</v>
      </c>
      <c r="O12" s="4">
        <v>30</v>
      </c>
      <c r="P12" s="72">
        <f>AVERAGE(N12:O12)</f>
        <v>28.5</v>
      </c>
      <c r="Q12" s="75" t="b">
        <f>IF(P12&lt;=4,"100",(IF(AND(P12&gt;=5,P12&lt;=10),"90",(IF(AND(P12&gt;=11,P12&lt;=12),"80",(IF(AND(P12&gt;=13,P12&lt;=14),"70",(IF(AND(P12&gt;=15,P12&lt;=16),"60",(IF(AND(P12&gt;=17,P12&lt;=17),"50",(IF(AND(P12&gt;=18,P12&lt;=18),"40")))))))))))))</f>
        <v>0</v>
      </c>
      <c r="R12" s="4">
        <v>11.98</v>
      </c>
      <c r="S12" s="72" t="str">
        <f>IF(R12&lt;=7.83,"100",(IF(AND(R12&gt;7.84,R12&lt;=9.57),"90",(IF(AND(R12&gt;9.58,R12&lt;=9.94),"80",(IF(AND(R12&gt;9.95,R12&lt;=10.03),"70",(IF(AND(R12&gt;10.04,R12&lt;=11.04),"60",(IF(AND(R12&gt;11.05,R12&lt;=11.77),"50",(IF(AND(R12&gt;11.78, R12&lt;=12.77),"40")))))))))))))</f>
        <v>40</v>
      </c>
    </row>
    <row r="13" spans="1:20" ht="30" customHeight="1" x14ac:dyDescent="0.25">
      <c r="A13" s="210">
        <v>3</v>
      </c>
      <c r="B13" s="232" t="s">
        <v>72</v>
      </c>
      <c r="C13" s="209">
        <v>19</v>
      </c>
      <c r="D13" s="4">
        <v>3.98</v>
      </c>
      <c r="E13" s="4">
        <v>3.96</v>
      </c>
      <c r="F13" s="73">
        <f t="shared" ref="F13:F34" si="0">AVERAGE(D13:E13)</f>
        <v>3.9699999999999998</v>
      </c>
      <c r="G13" s="74" t="b">
        <f t="shared" ref="G13:G34" si="1">IF(F13&lt;=2.05,"100",(IF(AND(F13&gt;2.04,F13&lt;=2.42),"90",(IF(AND(F13&gt;2.43,F13&lt;=2.51),"80",(IF(AND(F13&gt;2.52,F13&lt;=2.58),"70",(IF(AND(F13&gt;2.53,F13&lt;=2.65),"60",(IF(AND(F13&gt;2.54,F13&lt;=2.73),"50",(IF(AND(F13&gt;2.55,F13&lt;=2.8),"40")))))))))))))</f>
        <v>0</v>
      </c>
      <c r="H13" s="4">
        <v>82</v>
      </c>
      <c r="I13" s="72" t="str">
        <f t="shared" ref="I13:I34" si="2">IF(H13&gt;=62.98,"100",(IF(AND(H13&lt;62.97,H13&gt;=61.98),"90",(IF(AND(H13&lt;61.97,H13&gt;=54.67),"80",(IF(AND(H13&lt;54.66,H13&gt;=47.37),"70",(IF(AND(H13&lt;47.36,H13&gt;=43.72),"60",(IF(AND(H13&lt;43.71,H13&gt;=40.07),"50",(IF(AND(H13&lt;40.06, H13&gt;=31.76),"40")))))))))))))</f>
        <v>100</v>
      </c>
      <c r="J13" s="4">
        <v>127</v>
      </c>
      <c r="K13" s="4">
        <v>125</v>
      </c>
      <c r="L13" s="64"/>
      <c r="M13" s="4">
        <v>127</v>
      </c>
      <c r="N13" s="4">
        <v>28</v>
      </c>
      <c r="O13" s="4">
        <v>25</v>
      </c>
      <c r="P13" s="72">
        <f t="shared" ref="P13:P34" si="3">AVERAGE(N13:O13)</f>
        <v>26.5</v>
      </c>
      <c r="Q13" s="75" t="b">
        <f t="shared" ref="Q13:Q34" si="4">IF(P13&lt;=4,"100",(IF(AND(P13&gt;=5,P13&lt;=10),"90",(IF(AND(P13&gt;=11,P13&lt;=12),"80",(IF(AND(P13&gt;=13,P13&lt;=14),"70",(IF(AND(P13&gt;=15,P13&lt;=16),"60",(IF(AND(P13&gt;=17,P13&lt;=17),"50",(IF(AND(P13&gt;=18,P13&lt;=18),"40")))))))))))))</f>
        <v>0</v>
      </c>
      <c r="R13" s="4">
        <v>11.68</v>
      </c>
      <c r="S13" s="72" t="str">
        <f t="shared" ref="S13:S34" si="5">IF(R13&lt;=7.83,"100",(IF(AND(R13&gt;7.84,R13&lt;=9.57),"90",(IF(AND(R13&gt;9.58,R13&lt;=9.94),"80",(IF(AND(R13&gt;9.95,R13&lt;=10.03),"70",(IF(AND(R13&gt;10.04,R13&lt;=11.04),"60",(IF(AND(R13&gt;11.05,R13&lt;=11.77),"50",(IF(AND(R13&gt;11.78, R13&lt;=12.77),"40")))))))))))))</f>
        <v>50</v>
      </c>
    </row>
    <row r="14" spans="1:20" ht="30" customHeight="1" x14ac:dyDescent="0.25">
      <c r="A14" s="210">
        <v>4</v>
      </c>
      <c r="B14" s="232" t="s">
        <v>73</v>
      </c>
      <c r="C14" s="209">
        <v>16</v>
      </c>
      <c r="D14" s="4">
        <v>3.86</v>
      </c>
      <c r="E14" s="4">
        <v>3.86</v>
      </c>
      <c r="F14" s="73">
        <f t="shared" si="0"/>
        <v>3.86</v>
      </c>
      <c r="G14" s="74" t="b">
        <f t="shared" si="1"/>
        <v>0</v>
      </c>
      <c r="H14" s="4">
        <v>82</v>
      </c>
      <c r="I14" s="72" t="str">
        <f t="shared" si="2"/>
        <v>100</v>
      </c>
      <c r="J14" s="4">
        <v>190</v>
      </c>
      <c r="K14" s="4">
        <v>192</v>
      </c>
      <c r="L14" s="64"/>
      <c r="M14" s="4">
        <v>190</v>
      </c>
      <c r="N14" s="4">
        <v>33</v>
      </c>
      <c r="O14" s="4">
        <v>31</v>
      </c>
      <c r="P14" s="72">
        <f t="shared" si="3"/>
        <v>32</v>
      </c>
      <c r="Q14" s="75" t="b">
        <f t="shared" si="4"/>
        <v>0</v>
      </c>
      <c r="R14" s="4">
        <v>11.66</v>
      </c>
      <c r="S14" s="72" t="str">
        <f t="shared" si="5"/>
        <v>50</v>
      </c>
    </row>
    <row r="15" spans="1:20" ht="30" customHeight="1" x14ac:dyDescent="0.25">
      <c r="A15" s="210">
        <v>5</v>
      </c>
      <c r="B15" s="232" t="s">
        <v>44</v>
      </c>
      <c r="C15" s="209">
        <v>16</v>
      </c>
      <c r="D15" s="4">
        <v>3.05</v>
      </c>
      <c r="E15" s="4">
        <v>2.99</v>
      </c>
      <c r="F15" s="73">
        <f t="shared" si="0"/>
        <v>3.02</v>
      </c>
      <c r="G15" s="74" t="b">
        <f t="shared" si="1"/>
        <v>0</v>
      </c>
      <c r="H15" s="4">
        <v>81</v>
      </c>
      <c r="I15" s="72" t="str">
        <f t="shared" si="2"/>
        <v>100</v>
      </c>
      <c r="J15" s="4">
        <v>127</v>
      </c>
      <c r="K15" s="4">
        <v>125</v>
      </c>
      <c r="L15" s="64"/>
      <c r="M15" s="4">
        <v>127</v>
      </c>
      <c r="N15" s="4">
        <v>24</v>
      </c>
      <c r="O15" s="4">
        <v>26</v>
      </c>
      <c r="P15" s="72">
        <f t="shared" si="3"/>
        <v>25</v>
      </c>
      <c r="Q15" s="75" t="b">
        <f t="shared" si="4"/>
        <v>0</v>
      </c>
      <c r="R15" s="4">
        <v>12.16</v>
      </c>
      <c r="S15" s="72" t="str">
        <f t="shared" si="5"/>
        <v>40</v>
      </c>
    </row>
    <row r="16" spans="1:20" ht="30" customHeight="1" x14ac:dyDescent="0.25">
      <c r="A16" s="210">
        <v>6</v>
      </c>
      <c r="B16" s="232" t="s">
        <v>74</v>
      </c>
      <c r="C16" s="209">
        <v>16</v>
      </c>
      <c r="D16" s="4">
        <v>2.9</v>
      </c>
      <c r="E16" s="4">
        <v>2.88</v>
      </c>
      <c r="F16" s="73">
        <f t="shared" si="0"/>
        <v>2.8899999999999997</v>
      </c>
      <c r="G16" s="74" t="b">
        <f t="shared" si="1"/>
        <v>0</v>
      </c>
      <c r="H16" s="4">
        <v>69</v>
      </c>
      <c r="I16" s="72" t="str">
        <f t="shared" si="2"/>
        <v>100</v>
      </c>
      <c r="J16" s="4">
        <v>190</v>
      </c>
      <c r="K16" s="4">
        <v>192</v>
      </c>
      <c r="L16" s="64"/>
      <c r="M16" s="4">
        <v>192</v>
      </c>
      <c r="N16" s="4">
        <v>33</v>
      </c>
      <c r="O16" s="4">
        <v>35</v>
      </c>
      <c r="P16" s="72">
        <f t="shared" si="3"/>
        <v>34</v>
      </c>
      <c r="Q16" s="75" t="b">
        <f t="shared" si="4"/>
        <v>0</v>
      </c>
      <c r="R16" s="4">
        <v>10.16</v>
      </c>
      <c r="S16" s="72" t="str">
        <f t="shared" si="5"/>
        <v>60</v>
      </c>
    </row>
    <row r="17" spans="1:19" ht="30" customHeight="1" x14ac:dyDescent="0.25">
      <c r="A17" s="210">
        <v>7</v>
      </c>
      <c r="B17" s="232" t="s">
        <v>75</v>
      </c>
      <c r="C17" s="209">
        <v>16</v>
      </c>
      <c r="D17" s="4">
        <v>2.64</v>
      </c>
      <c r="E17" s="4">
        <v>2.68</v>
      </c>
      <c r="F17" s="73">
        <f t="shared" si="0"/>
        <v>2.66</v>
      </c>
      <c r="G17" s="74" t="str">
        <f t="shared" si="1"/>
        <v>50</v>
      </c>
      <c r="H17" s="4">
        <v>47</v>
      </c>
      <c r="I17" s="72" t="str">
        <f t="shared" si="2"/>
        <v>60</v>
      </c>
      <c r="J17" s="5">
        <v>124</v>
      </c>
      <c r="K17" s="5">
        <v>122</v>
      </c>
      <c r="L17" s="64"/>
      <c r="M17" s="5">
        <v>124</v>
      </c>
      <c r="N17" s="4">
        <v>27</v>
      </c>
      <c r="O17" s="4">
        <v>29</v>
      </c>
      <c r="P17" s="72">
        <f t="shared" si="3"/>
        <v>28</v>
      </c>
      <c r="Q17" s="75" t="b">
        <f t="shared" si="4"/>
        <v>0</v>
      </c>
      <c r="R17" s="4">
        <v>10.24</v>
      </c>
      <c r="S17" s="72" t="str">
        <f t="shared" si="5"/>
        <v>60</v>
      </c>
    </row>
    <row r="18" spans="1:19" ht="30" customHeight="1" x14ac:dyDescent="0.25">
      <c r="A18" s="210">
        <v>8</v>
      </c>
      <c r="B18" s="232" t="s">
        <v>76</v>
      </c>
      <c r="C18" s="209">
        <v>15</v>
      </c>
      <c r="D18" s="4">
        <v>2.69</v>
      </c>
      <c r="E18" s="4">
        <v>2.54</v>
      </c>
      <c r="F18" s="73">
        <f t="shared" si="0"/>
        <v>2.6150000000000002</v>
      </c>
      <c r="G18" s="74" t="str">
        <f t="shared" si="1"/>
        <v>60</v>
      </c>
      <c r="H18" s="4">
        <v>41</v>
      </c>
      <c r="I18" s="72" t="str">
        <f t="shared" si="2"/>
        <v>50</v>
      </c>
      <c r="J18" s="4">
        <v>141</v>
      </c>
      <c r="K18" s="4">
        <v>143</v>
      </c>
      <c r="L18" s="64"/>
      <c r="M18" s="4">
        <v>141</v>
      </c>
      <c r="N18" s="4">
        <v>26</v>
      </c>
      <c r="O18" s="4">
        <v>28</v>
      </c>
      <c r="P18" s="72">
        <f t="shared" si="3"/>
        <v>27</v>
      </c>
      <c r="Q18" s="75" t="b">
        <f t="shared" si="4"/>
        <v>0</v>
      </c>
      <c r="R18" s="4">
        <v>11.15</v>
      </c>
      <c r="S18" s="72" t="str">
        <f t="shared" si="5"/>
        <v>50</v>
      </c>
    </row>
    <row r="19" spans="1:19" ht="30" customHeight="1" x14ac:dyDescent="0.25">
      <c r="A19" s="210">
        <v>9</v>
      </c>
      <c r="B19" s="232" t="s">
        <v>77</v>
      </c>
      <c r="C19" s="209">
        <v>14</v>
      </c>
      <c r="D19" s="4">
        <v>2.2599999999999998</v>
      </c>
      <c r="E19" s="4">
        <v>2.36</v>
      </c>
      <c r="F19" s="73">
        <f t="shared" si="0"/>
        <v>2.3099999999999996</v>
      </c>
      <c r="G19" s="74" t="str">
        <f t="shared" si="1"/>
        <v>90</v>
      </c>
      <c r="H19" s="4">
        <v>50</v>
      </c>
      <c r="I19" s="72" t="str">
        <f t="shared" si="2"/>
        <v>70</v>
      </c>
      <c r="J19" s="4">
        <v>127</v>
      </c>
      <c r="K19" s="4">
        <v>125</v>
      </c>
      <c r="L19" s="64"/>
      <c r="M19" s="4">
        <v>127</v>
      </c>
      <c r="N19" s="4">
        <v>18</v>
      </c>
      <c r="O19" s="4">
        <v>20</v>
      </c>
      <c r="P19" s="72">
        <f t="shared" si="3"/>
        <v>19</v>
      </c>
      <c r="Q19" s="75" t="b">
        <f t="shared" si="4"/>
        <v>0</v>
      </c>
      <c r="R19" s="4">
        <v>12.08</v>
      </c>
      <c r="S19" s="72" t="str">
        <f t="shared" si="5"/>
        <v>40</v>
      </c>
    </row>
    <row r="20" spans="1:19" ht="30" customHeight="1" x14ac:dyDescent="0.25">
      <c r="A20" s="210">
        <v>10</v>
      </c>
      <c r="B20" s="201" t="s">
        <v>78</v>
      </c>
      <c r="C20" s="209">
        <v>14</v>
      </c>
      <c r="D20" s="4">
        <v>2.2799999999999998</v>
      </c>
      <c r="E20" s="4">
        <v>2.62</v>
      </c>
      <c r="F20" s="73">
        <f t="shared" si="0"/>
        <v>2.4500000000000002</v>
      </c>
      <c r="G20" s="74" t="str">
        <f t="shared" si="1"/>
        <v>80</v>
      </c>
      <c r="H20" s="4">
        <v>72</v>
      </c>
      <c r="I20" s="72" t="str">
        <f t="shared" si="2"/>
        <v>100</v>
      </c>
      <c r="J20" s="4">
        <v>190</v>
      </c>
      <c r="K20" s="4">
        <v>192</v>
      </c>
      <c r="L20" s="64"/>
      <c r="M20" s="4">
        <v>190</v>
      </c>
      <c r="N20" s="4">
        <v>25</v>
      </c>
      <c r="O20" s="4">
        <v>27</v>
      </c>
      <c r="P20" s="72">
        <f t="shared" si="3"/>
        <v>26</v>
      </c>
      <c r="Q20" s="75" t="b">
        <f t="shared" si="4"/>
        <v>0</v>
      </c>
      <c r="R20" s="4">
        <v>12.28</v>
      </c>
      <c r="S20" s="72" t="str">
        <f t="shared" si="5"/>
        <v>40</v>
      </c>
    </row>
    <row r="21" spans="1:19" ht="30" customHeight="1" x14ac:dyDescent="0.25">
      <c r="A21" s="210">
        <v>11</v>
      </c>
      <c r="B21" s="201" t="s">
        <v>79</v>
      </c>
      <c r="C21" s="209">
        <v>16</v>
      </c>
      <c r="D21" s="4">
        <v>2.64</v>
      </c>
      <c r="E21" s="4">
        <v>2.68</v>
      </c>
      <c r="F21" s="73">
        <f t="shared" si="0"/>
        <v>2.66</v>
      </c>
      <c r="G21" s="74" t="str">
        <f t="shared" si="1"/>
        <v>50</v>
      </c>
      <c r="H21" s="4">
        <v>82</v>
      </c>
      <c r="I21" s="72" t="str">
        <f t="shared" si="2"/>
        <v>100</v>
      </c>
      <c r="J21" s="4">
        <v>198</v>
      </c>
      <c r="K21" s="4">
        <v>210</v>
      </c>
      <c r="L21" s="64"/>
      <c r="M21" s="4">
        <v>210</v>
      </c>
      <c r="N21" s="4">
        <v>18</v>
      </c>
      <c r="O21" s="4">
        <v>16</v>
      </c>
      <c r="P21" s="72">
        <f t="shared" si="3"/>
        <v>17</v>
      </c>
      <c r="Q21" s="75" t="str">
        <f t="shared" si="4"/>
        <v>50</v>
      </c>
      <c r="R21" s="4">
        <v>12.77</v>
      </c>
      <c r="S21" s="72" t="str">
        <f t="shared" si="5"/>
        <v>40</v>
      </c>
    </row>
    <row r="22" spans="1:19" ht="30" customHeight="1" x14ac:dyDescent="0.25">
      <c r="A22" s="210">
        <v>12</v>
      </c>
      <c r="B22" s="201" t="s">
        <v>80</v>
      </c>
      <c r="C22" s="209">
        <v>18</v>
      </c>
      <c r="D22" s="4">
        <v>2.69</v>
      </c>
      <c r="E22" s="4">
        <v>2.54</v>
      </c>
      <c r="F22" s="73">
        <f t="shared" si="0"/>
        <v>2.6150000000000002</v>
      </c>
      <c r="G22" s="74" t="str">
        <f t="shared" si="1"/>
        <v>60</v>
      </c>
      <c r="H22" s="4">
        <v>82</v>
      </c>
      <c r="I22" s="72" t="str">
        <f t="shared" si="2"/>
        <v>100</v>
      </c>
      <c r="J22" s="4">
        <v>140</v>
      </c>
      <c r="K22" s="4">
        <v>138</v>
      </c>
      <c r="L22" s="64"/>
      <c r="M22" s="4">
        <v>140</v>
      </c>
      <c r="N22" s="4">
        <v>20</v>
      </c>
      <c r="O22" s="4">
        <v>16</v>
      </c>
      <c r="P22" s="72">
        <f t="shared" si="3"/>
        <v>18</v>
      </c>
      <c r="Q22" s="75" t="str">
        <f t="shared" si="4"/>
        <v>40</v>
      </c>
      <c r="R22" s="4">
        <v>12.6</v>
      </c>
      <c r="S22" s="72" t="str">
        <f t="shared" si="5"/>
        <v>40</v>
      </c>
    </row>
    <row r="23" spans="1:19" ht="30" customHeight="1" x14ac:dyDescent="0.25">
      <c r="A23" s="210">
        <v>13</v>
      </c>
      <c r="B23" s="201" t="s">
        <v>81</v>
      </c>
      <c r="C23" s="209">
        <v>16</v>
      </c>
      <c r="D23" s="4">
        <v>2.2599999999999998</v>
      </c>
      <c r="E23" s="4">
        <v>2.36</v>
      </c>
      <c r="F23" s="73">
        <f t="shared" si="0"/>
        <v>2.3099999999999996</v>
      </c>
      <c r="G23" s="74" t="str">
        <f t="shared" si="1"/>
        <v>90</v>
      </c>
      <c r="H23" s="4">
        <v>37</v>
      </c>
      <c r="I23" s="72" t="str">
        <f t="shared" si="2"/>
        <v>40</v>
      </c>
      <c r="J23" s="4">
        <v>140</v>
      </c>
      <c r="K23" s="4">
        <v>142</v>
      </c>
      <c r="L23" s="64"/>
      <c r="M23" s="4">
        <v>142</v>
      </c>
      <c r="N23" s="4">
        <v>18</v>
      </c>
      <c r="O23" s="4">
        <v>14</v>
      </c>
      <c r="P23" s="72">
        <f t="shared" si="3"/>
        <v>16</v>
      </c>
      <c r="Q23" s="75" t="str">
        <f t="shared" si="4"/>
        <v>60</v>
      </c>
      <c r="R23" s="4">
        <v>12.48</v>
      </c>
      <c r="S23" s="72" t="str">
        <f t="shared" si="5"/>
        <v>40</v>
      </c>
    </row>
    <row r="24" spans="1:19" ht="30" customHeight="1" x14ac:dyDescent="0.25">
      <c r="A24" s="210">
        <v>14</v>
      </c>
      <c r="B24" s="201" t="s">
        <v>82</v>
      </c>
      <c r="C24" s="209">
        <v>15</v>
      </c>
      <c r="D24" s="4">
        <v>2.2799999999999998</v>
      </c>
      <c r="E24" s="4">
        <v>2.62</v>
      </c>
      <c r="F24" s="73">
        <f t="shared" si="0"/>
        <v>2.4500000000000002</v>
      </c>
      <c r="G24" s="74" t="str">
        <f t="shared" si="1"/>
        <v>80</v>
      </c>
      <c r="H24" s="4">
        <v>88</v>
      </c>
      <c r="I24" s="72" t="str">
        <f t="shared" si="2"/>
        <v>100</v>
      </c>
      <c r="J24" s="4">
        <v>186</v>
      </c>
      <c r="K24" s="4">
        <v>182</v>
      </c>
      <c r="L24" s="64"/>
      <c r="M24" s="4">
        <v>186</v>
      </c>
      <c r="N24" s="4">
        <v>20</v>
      </c>
      <c r="O24" s="4">
        <v>24</v>
      </c>
      <c r="P24" s="72">
        <f t="shared" si="3"/>
        <v>22</v>
      </c>
      <c r="Q24" s="75" t="b">
        <f t="shared" si="4"/>
        <v>0</v>
      </c>
      <c r="R24" s="4">
        <v>12.58</v>
      </c>
      <c r="S24" s="72" t="str">
        <f t="shared" si="5"/>
        <v>40</v>
      </c>
    </row>
    <row r="25" spans="1:19" ht="30" customHeight="1" x14ac:dyDescent="0.25">
      <c r="A25" s="210">
        <v>15</v>
      </c>
      <c r="B25" s="201" t="s">
        <v>83</v>
      </c>
      <c r="C25" s="209">
        <v>18</v>
      </c>
      <c r="D25" s="4">
        <v>2.83</v>
      </c>
      <c r="E25" s="4">
        <v>2.92</v>
      </c>
      <c r="F25" s="73">
        <f t="shared" si="0"/>
        <v>2.875</v>
      </c>
      <c r="G25" s="74" t="b">
        <f t="shared" si="1"/>
        <v>0</v>
      </c>
      <c r="H25" s="4">
        <v>85</v>
      </c>
      <c r="I25" s="72" t="str">
        <f t="shared" si="2"/>
        <v>100</v>
      </c>
      <c r="J25" s="4">
        <v>160</v>
      </c>
      <c r="K25" s="4">
        <v>162</v>
      </c>
      <c r="L25" s="64"/>
      <c r="M25" s="4">
        <v>162</v>
      </c>
      <c r="N25" s="4">
        <v>18</v>
      </c>
      <c r="O25" s="4">
        <v>16</v>
      </c>
      <c r="P25" s="72">
        <f t="shared" si="3"/>
        <v>17</v>
      </c>
      <c r="Q25" s="75" t="str">
        <f t="shared" si="4"/>
        <v>50</v>
      </c>
      <c r="R25" s="4">
        <v>12.9</v>
      </c>
      <c r="S25" s="72" t="b">
        <f t="shared" si="5"/>
        <v>0</v>
      </c>
    </row>
    <row r="26" spans="1:19" ht="30" customHeight="1" x14ac:dyDescent="0.25">
      <c r="A26" s="210">
        <v>16</v>
      </c>
      <c r="B26" s="202" t="s">
        <v>84</v>
      </c>
      <c r="C26" s="209">
        <v>17</v>
      </c>
      <c r="D26" s="4">
        <v>2.2000000000000002</v>
      </c>
      <c r="E26" s="4">
        <v>2.1800000000000002</v>
      </c>
      <c r="F26" s="73">
        <f t="shared" si="0"/>
        <v>2.1900000000000004</v>
      </c>
      <c r="G26" s="74" t="str">
        <f t="shared" si="1"/>
        <v>90</v>
      </c>
      <c r="H26" s="4">
        <v>67</v>
      </c>
      <c r="I26" s="72" t="str">
        <f t="shared" si="2"/>
        <v>100</v>
      </c>
      <c r="J26" s="4">
        <v>170</v>
      </c>
      <c r="K26" s="4">
        <v>165</v>
      </c>
      <c r="L26" s="64"/>
      <c r="M26" s="4">
        <v>170</v>
      </c>
      <c r="N26" s="4">
        <v>14</v>
      </c>
      <c r="O26" s="4">
        <v>12</v>
      </c>
      <c r="P26" s="72">
        <f t="shared" si="3"/>
        <v>13</v>
      </c>
      <c r="Q26" s="75" t="str">
        <f t="shared" si="4"/>
        <v>70</v>
      </c>
      <c r="R26" s="4">
        <v>11.62</v>
      </c>
      <c r="S26" s="72" t="str">
        <f t="shared" si="5"/>
        <v>50</v>
      </c>
    </row>
    <row r="27" spans="1:19" ht="30" customHeight="1" x14ac:dyDescent="0.25">
      <c r="A27" s="210">
        <v>17</v>
      </c>
      <c r="B27" s="202" t="s">
        <v>85</v>
      </c>
      <c r="C27" s="34">
        <v>17</v>
      </c>
      <c r="D27" s="4">
        <v>2.46</v>
      </c>
      <c r="E27" s="4">
        <v>2.56</v>
      </c>
      <c r="F27" s="73">
        <f t="shared" si="0"/>
        <v>2.5099999999999998</v>
      </c>
      <c r="G27" s="74" t="str">
        <f t="shared" si="1"/>
        <v>80</v>
      </c>
      <c r="H27" s="4">
        <v>63</v>
      </c>
      <c r="I27" s="72" t="str">
        <f t="shared" si="2"/>
        <v>100</v>
      </c>
      <c r="J27" s="4">
        <v>180</v>
      </c>
      <c r="K27" s="4">
        <v>185</v>
      </c>
      <c r="L27" s="64"/>
      <c r="M27" s="4">
        <v>185</v>
      </c>
      <c r="N27" s="4">
        <v>20</v>
      </c>
      <c r="O27" s="4">
        <v>28</v>
      </c>
      <c r="P27" s="72">
        <f t="shared" si="3"/>
        <v>24</v>
      </c>
      <c r="Q27" s="75" t="b">
        <f t="shared" si="4"/>
        <v>0</v>
      </c>
      <c r="R27" s="4">
        <v>11.5</v>
      </c>
      <c r="S27" s="72" t="str">
        <f t="shared" si="5"/>
        <v>50</v>
      </c>
    </row>
    <row r="28" spans="1:19" ht="30" customHeight="1" x14ac:dyDescent="0.25">
      <c r="A28" s="210">
        <v>18</v>
      </c>
      <c r="B28" s="201" t="s">
        <v>86</v>
      </c>
      <c r="C28" s="34">
        <v>16</v>
      </c>
      <c r="D28" s="4">
        <v>4.22</v>
      </c>
      <c r="E28" s="4">
        <v>4.26</v>
      </c>
      <c r="F28" s="73">
        <f t="shared" si="0"/>
        <v>4.24</v>
      </c>
      <c r="G28" s="74" t="b">
        <f t="shared" si="1"/>
        <v>0</v>
      </c>
      <c r="H28" s="4">
        <v>92</v>
      </c>
      <c r="I28" s="72" t="str">
        <f t="shared" si="2"/>
        <v>100</v>
      </c>
      <c r="J28" s="4">
        <v>190</v>
      </c>
      <c r="K28" s="4">
        <v>192</v>
      </c>
      <c r="L28" s="64"/>
      <c r="M28" s="4">
        <v>192</v>
      </c>
      <c r="N28" s="4">
        <v>22</v>
      </c>
      <c r="O28" s="4">
        <v>24</v>
      </c>
      <c r="P28" s="72">
        <f t="shared" si="3"/>
        <v>23</v>
      </c>
      <c r="Q28" s="75" t="b">
        <f t="shared" si="4"/>
        <v>0</v>
      </c>
      <c r="R28" s="4">
        <v>12.2</v>
      </c>
      <c r="S28" s="72" t="str">
        <f t="shared" si="5"/>
        <v>40</v>
      </c>
    </row>
    <row r="29" spans="1:19" ht="30" customHeight="1" x14ac:dyDescent="0.25">
      <c r="A29" s="210">
        <v>19</v>
      </c>
      <c r="B29" s="201" t="s">
        <v>87</v>
      </c>
      <c r="C29" s="34">
        <v>18</v>
      </c>
      <c r="D29" s="4">
        <v>3.98</v>
      </c>
      <c r="E29" s="4">
        <v>3.96</v>
      </c>
      <c r="F29" s="73">
        <f t="shared" si="0"/>
        <v>3.9699999999999998</v>
      </c>
      <c r="G29" s="74" t="b">
        <f t="shared" si="1"/>
        <v>0</v>
      </c>
      <c r="H29" s="4">
        <v>55</v>
      </c>
      <c r="I29" s="72" t="str">
        <f t="shared" si="2"/>
        <v>80</v>
      </c>
      <c r="J29" s="4">
        <v>162</v>
      </c>
      <c r="K29" s="4">
        <v>159</v>
      </c>
      <c r="L29" s="64"/>
      <c r="M29" s="4">
        <v>162</v>
      </c>
      <c r="N29" s="4">
        <v>18</v>
      </c>
      <c r="O29" s="4">
        <v>14</v>
      </c>
      <c r="P29" s="72">
        <f t="shared" si="3"/>
        <v>16</v>
      </c>
      <c r="Q29" s="75" t="str">
        <f t="shared" si="4"/>
        <v>60</v>
      </c>
      <c r="R29" s="4">
        <v>11.1</v>
      </c>
      <c r="S29" s="72" t="str">
        <f t="shared" si="5"/>
        <v>50</v>
      </c>
    </row>
    <row r="30" spans="1:19" ht="30" customHeight="1" x14ac:dyDescent="0.25">
      <c r="A30" s="210">
        <v>20</v>
      </c>
      <c r="B30" s="201" t="s">
        <v>88</v>
      </c>
      <c r="C30" s="34">
        <v>17</v>
      </c>
      <c r="D30" s="4">
        <v>3.86</v>
      </c>
      <c r="E30" s="4">
        <v>3.86</v>
      </c>
      <c r="F30" s="73">
        <f t="shared" si="0"/>
        <v>3.86</v>
      </c>
      <c r="G30" s="74" t="b">
        <f t="shared" si="1"/>
        <v>0</v>
      </c>
      <c r="H30" s="4">
        <v>77</v>
      </c>
      <c r="I30" s="72" t="str">
        <f t="shared" si="2"/>
        <v>100</v>
      </c>
      <c r="J30" s="4">
        <v>140</v>
      </c>
      <c r="K30" s="4">
        <v>148</v>
      </c>
      <c r="L30" s="64"/>
      <c r="M30" s="4">
        <v>148</v>
      </c>
      <c r="N30" s="4">
        <v>20</v>
      </c>
      <c r="O30" s="4">
        <v>22</v>
      </c>
      <c r="P30" s="72">
        <f t="shared" si="3"/>
        <v>21</v>
      </c>
      <c r="Q30" s="75" t="b">
        <f t="shared" si="4"/>
        <v>0</v>
      </c>
      <c r="R30" s="4">
        <v>11.82</v>
      </c>
      <c r="S30" s="72" t="str">
        <f t="shared" si="5"/>
        <v>40</v>
      </c>
    </row>
    <row r="31" spans="1:19" ht="30" customHeight="1" x14ac:dyDescent="0.25">
      <c r="A31" s="210">
        <v>21</v>
      </c>
      <c r="B31" s="209" t="s">
        <v>89</v>
      </c>
      <c r="C31" s="34">
        <v>16</v>
      </c>
      <c r="D31" s="4">
        <v>3.05</v>
      </c>
      <c r="E31" s="4">
        <v>2.99</v>
      </c>
      <c r="F31" s="73">
        <f t="shared" si="0"/>
        <v>3.02</v>
      </c>
      <c r="G31" s="74" t="b">
        <f t="shared" si="1"/>
        <v>0</v>
      </c>
      <c r="H31" s="4">
        <v>87</v>
      </c>
      <c r="I31" s="72" t="str">
        <f t="shared" si="2"/>
        <v>100</v>
      </c>
      <c r="J31" s="4">
        <v>160</v>
      </c>
      <c r="K31" s="4">
        <v>166</v>
      </c>
      <c r="L31" s="64"/>
      <c r="M31" s="4">
        <v>166</v>
      </c>
      <c r="N31" s="4">
        <v>18</v>
      </c>
      <c r="O31" s="4">
        <v>16</v>
      </c>
      <c r="P31" s="72">
        <f t="shared" si="3"/>
        <v>17</v>
      </c>
      <c r="Q31" s="75" t="str">
        <f t="shared" si="4"/>
        <v>50</v>
      </c>
      <c r="R31" s="4">
        <v>11.98</v>
      </c>
      <c r="S31" s="72" t="str">
        <f t="shared" si="5"/>
        <v>40</v>
      </c>
    </row>
    <row r="32" spans="1:19" ht="30" customHeight="1" x14ac:dyDescent="0.25">
      <c r="A32" s="210">
        <v>22</v>
      </c>
      <c r="B32" s="209" t="s">
        <v>90</v>
      </c>
      <c r="C32" s="34">
        <v>16</v>
      </c>
      <c r="D32" s="4">
        <v>2.9</v>
      </c>
      <c r="E32" s="4">
        <v>2.88</v>
      </c>
      <c r="F32" s="73">
        <f t="shared" si="0"/>
        <v>2.8899999999999997</v>
      </c>
      <c r="G32" s="74" t="b">
        <f t="shared" si="1"/>
        <v>0</v>
      </c>
      <c r="H32" s="4">
        <v>111</v>
      </c>
      <c r="I32" s="72" t="str">
        <f t="shared" si="2"/>
        <v>100</v>
      </c>
      <c r="J32" s="4">
        <v>162</v>
      </c>
      <c r="K32" s="4">
        <v>159</v>
      </c>
      <c r="L32" s="64"/>
      <c r="M32" s="4">
        <v>162</v>
      </c>
      <c r="N32" s="4">
        <v>14</v>
      </c>
      <c r="O32" s="4">
        <v>12</v>
      </c>
      <c r="P32" s="72">
        <f t="shared" si="3"/>
        <v>13</v>
      </c>
      <c r="Q32" s="75" t="str">
        <f t="shared" si="4"/>
        <v>70</v>
      </c>
      <c r="R32" s="4">
        <v>11.14</v>
      </c>
      <c r="S32" s="72" t="str">
        <f t="shared" si="5"/>
        <v>50</v>
      </c>
    </row>
    <row r="33" spans="1:22" ht="30" customHeight="1" x14ac:dyDescent="0.25">
      <c r="A33" s="210">
        <v>23</v>
      </c>
      <c r="B33" s="209" t="s">
        <v>47</v>
      </c>
      <c r="C33" s="228">
        <v>17</v>
      </c>
      <c r="D33" s="4">
        <v>2.64</v>
      </c>
      <c r="E33" s="4">
        <v>2.68</v>
      </c>
      <c r="F33" s="73">
        <f t="shared" si="0"/>
        <v>2.66</v>
      </c>
      <c r="G33" s="74" t="str">
        <f t="shared" si="1"/>
        <v>50</v>
      </c>
      <c r="H33" s="4">
        <v>75</v>
      </c>
      <c r="I33" s="72" t="str">
        <f t="shared" si="2"/>
        <v>100</v>
      </c>
      <c r="J33" s="4">
        <v>140</v>
      </c>
      <c r="K33" s="4">
        <v>148</v>
      </c>
      <c r="L33" s="64"/>
      <c r="M33" s="4">
        <v>148</v>
      </c>
      <c r="N33" s="4">
        <v>10</v>
      </c>
      <c r="O33" s="4">
        <v>14</v>
      </c>
      <c r="P33" s="72">
        <f t="shared" si="3"/>
        <v>12</v>
      </c>
      <c r="Q33" s="75" t="str">
        <f t="shared" si="4"/>
        <v>80</v>
      </c>
      <c r="R33" s="4">
        <v>11.08</v>
      </c>
      <c r="S33" s="72" t="str">
        <f t="shared" si="5"/>
        <v>50</v>
      </c>
    </row>
    <row r="34" spans="1:22" ht="24.75" customHeight="1" thickBot="1" x14ac:dyDescent="0.3">
      <c r="A34" s="210">
        <v>24</v>
      </c>
      <c r="B34" s="69"/>
      <c r="C34" s="70"/>
      <c r="D34" s="64">
        <v>0</v>
      </c>
      <c r="E34" s="64">
        <v>0</v>
      </c>
      <c r="F34" s="73">
        <f t="shared" si="0"/>
        <v>0</v>
      </c>
      <c r="G34" s="74" t="str">
        <f t="shared" si="1"/>
        <v>100</v>
      </c>
      <c r="H34" s="82">
        <v>0</v>
      </c>
      <c r="I34" s="72" t="b">
        <f t="shared" si="2"/>
        <v>0</v>
      </c>
      <c r="J34" s="64"/>
      <c r="K34" s="64"/>
      <c r="L34" s="64"/>
      <c r="M34" s="64"/>
      <c r="N34" s="4">
        <v>0</v>
      </c>
      <c r="O34" s="4">
        <v>0</v>
      </c>
      <c r="P34" s="72">
        <f t="shared" si="3"/>
        <v>0</v>
      </c>
      <c r="Q34" s="75" t="str">
        <f t="shared" si="4"/>
        <v>100</v>
      </c>
      <c r="R34" s="4">
        <v>0</v>
      </c>
      <c r="S34" s="72" t="str">
        <f t="shared" si="5"/>
        <v>100</v>
      </c>
    </row>
    <row r="35" spans="1:22" ht="30" customHeight="1" thickBot="1" x14ac:dyDescent="0.3">
      <c r="A35" s="151" t="s">
        <v>12</v>
      </c>
      <c r="B35" s="158"/>
      <c r="C35" s="233" t="s">
        <v>45</v>
      </c>
      <c r="D35" s="234"/>
      <c r="E35" s="234"/>
      <c r="F35" s="234"/>
      <c r="G35" s="234"/>
      <c r="H35" s="234"/>
      <c r="I35" s="234"/>
      <c r="J35" s="234"/>
      <c r="K35" s="234"/>
      <c r="L35" s="234"/>
      <c r="M35" s="234"/>
      <c r="N35" s="234"/>
      <c r="O35" s="234"/>
      <c r="P35" s="234"/>
      <c r="Q35" s="234"/>
      <c r="R35" s="234"/>
      <c r="S35" s="234"/>
      <c r="T35" s="71"/>
      <c r="U35" s="71"/>
      <c r="V35" s="71"/>
    </row>
    <row r="36" spans="1:22" ht="30" customHeight="1" thickBot="1" x14ac:dyDescent="0.3">
      <c r="A36" s="233" t="s">
        <v>27</v>
      </c>
      <c r="B36" s="237"/>
      <c r="C36" s="235" t="s">
        <v>70</v>
      </c>
      <c r="D36" s="236"/>
      <c r="E36" s="236"/>
      <c r="F36" s="236"/>
      <c r="G36" s="236"/>
      <c r="H36" s="236"/>
      <c r="I36" s="236"/>
      <c r="J36" s="236"/>
      <c r="K36" s="236"/>
      <c r="L36" s="236"/>
      <c r="M36" s="236"/>
      <c r="N36" s="236"/>
      <c r="O36" s="236"/>
      <c r="P36" s="236"/>
      <c r="Q36" s="236"/>
      <c r="R36" s="236"/>
      <c r="S36" s="236"/>
      <c r="T36" s="71"/>
      <c r="U36" s="71"/>
      <c r="V36" s="71"/>
    </row>
  </sheetData>
  <protectedRanges>
    <protectedRange sqref="T35:V36" name="Rango2_1"/>
    <protectedRange sqref="C34" name="Rango1_6_1"/>
    <protectedRange sqref="B34" name="Rango2_6_1"/>
    <protectedRange sqref="G36:J36" name="Rango2_1_1"/>
    <protectedRange sqref="C33" name="Rango1_6_1_2"/>
    <protectedRange sqref="C12:C32" name="Rango1_6_1_1_2"/>
    <protectedRange sqref="B12:B19" name="Rango2_6_1_1"/>
    <protectedRange sqref="B20:B25" name="Rango1_1"/>
    <protectedRange sqref="B26:B29" name="Rango1_2"/>
    <protectedRange sqref="B30:B33" name="Rango1_3_2"/>
  </protectedRanges>
  <mergeCells count="26">
    <mergeCell ref="A36:B36"/>
    <mergeCell ref="C36:S36"/>
    <mergeCell ref="A35:B35"/>
    <mergeCell ref="C35:S35"/>
    <mergeCell ref="A1:S1"/>
    <mergeCell ref="A2:S2"/>
    <mergeCell ref="A4:S4"/>
    <mergeCell ref="A5:S5"/>
    <mergeCell ref="A7:S7"/>
    <mergeCell ref="A9:S9"/>
    <mergeCell ref="A10:A11"/>
    <mergeCell ref="B10:B11"/>
    <mergeCell ref="C10:C11"/>
    <mergeCell ref="D10:E10"/>
    <mergeCell ref="F10:F11"/>
    <mergeCell ref="G10:G11"/>
    <mergeCell ref="H10:H11"/>
    <mergeCell ref="I10:I11"/>
    <mergeCell ref="P10:P11"/>
    <mergeCell ref="Q10:Q11"/>
    <mergeCell ref="R10:R11"/>
    <mergeCell ref="S10:S11"/>
    <mergeCell ref="J10:K10"/>
    <mergeCell ref="L10:L11"/>
    <mergeCell ref="M10:M11"/>
    <mergeCell ref="N10:O10"/>
  </mergeCells>
  <printOptions horizontalCentered="1" verticalCentered="1"/>
  <pageMargins left="0" right="0" top="0" bottom="0" header="0.31496062992125984" footer="0.31496062992125984"/>
  <pageSetup paperSize="32767" scale="19" orientation="portrait" r:id="rId1"/>
  <drawing r:id="rId2"/>
  <picture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14</vt:i4>
      </vt:variant>
    </vt:vector>
  </HeadingPairs>
  <TitlesOfParts>
    <vt:vector size="22" baseType="lpstr">
      <vt:lpstr>CRONOGRAMA PRUEBAS </vt:lpstr>
      <vt:lpstr> ANTROPOMETRICAS INICIACIÓN</vt:lpstr>
      <vt:lpstr> ANTROPOMETRICAS FUNDAMENTACIÓN</vt:lpstr>
      <vt:lpstr> ANTROPOMETRICAS PERFECCIONAMIE</vt:lpstr>
      <vt:lpstr>TEST NIÑOS(AS) HASTA &lt;9 AÑOS </vt:lpstr>
      <vt:lpstr>TEST NIÑOS(AS) 9 a 10 AÑOS (2)</vt:lpstr>
      <vt:lpstr>TEST NIÑOS(AS) 11 a 13 AÑOS (2</vt:lpstr>
      <vt:lpstr>TEST NIÑOS(AS) 14 a 17 AÑOS</vt:lpstr>
      <vt:lpstr>' ANTROPOMETRICAS FUNDAMENTACIÓN'!Área_de_impresión</vt:lpstr>
      <vt:lpstr>' ANTROPOMETRICAS INICIACIÓN'!Área_de_impresión</vt:lpstr>
      <vt:lpstr>' ANTROPOMETRICAS PERFECCIONAMIE'!Área_de_impresión</vt:lpstr>
      <vt:lpstr>'TEST NIÑOS(AS) 11 a 13 AÑOS (2'!Área_de_impresión</vt:lpstr>
      <vt:lpstr>'TEST NIÑOS(AS) 14 a 17 AÑOS'!Área_de_impresión</vt:lpstr>
      <vt:lpstr>'TEST NIÑOS(AS) 9 a 10 AÑOS (2)'!Área_de_impresión</vt:lpstr>
      <vt:lpstr>'TEST NIÑOS(AS) HASTA &lt;9 AÑOS '!Área_de_impresión</vt:lpstr>
      <vt:lpstr>' ANTROPOMETRICAS FUNDAMENTACIÓN'!Títulos_a_imprimir</vt:lpstr>
      <vt:lpstr>' ANTROPOMETRICAS INICIACIÓN'!Títulos_a_imprimir</vt:lpstr>
      <vt:lpstr>' ANTROPOMETRICAS PERFECCIONAMIE'!Títulos_a_imprimir</vt:lpstr>
      <vt:lpstr>'TEST NIÑOS(AS) 11 a 13 AÑOS (2'!Títulos_a_imprimir</vt:lpstr>
      <vt:lpstr>'TEST NIÑOS(AS) 14 a 17 AÑOS'!Títulos_a_imprimir</vt:lpstr>
      <vt:lpstr>'TEST NIÑOS(AS) 9 a 10 AÑOS (2)'!Títulos_a_imprimir</vt:lpstr>
      <vt:lpstr>'TEST NIÑOS(AS) HASTA &lt;9 AÑOS '!Títulos_a_imprimir</vt:lpstr>
    </vt:vector>
  </TitlesOfParts>
  <Company>Toshiba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YESID GUZMAN</dc:creator>
  <cp:lastModifiedBy>USUARIO</cp:lastModifiedBy>
  <cp:lastPrinted>2018-11-30T21:38:18Z</cp:lastPrinted>
  <dcterms:created xsi:type="dcterms:W3CDTF">2016-12-08T13:45:03Z</dcterms:created>
  <dcterms:modified xsi:type="dcterms:W3CDTF">2022-06-02T20:27:54Z</dcterms:modified>
</cp:coreProperties>
</file>