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D:\informacion\Desktop\HHS-2052-2022 MTO EQUIPOS CACOM3\"/>
    </mc:Choice>
  </mc:AlternateContent>
  <xr:revisionPtr revIDLastSave="0" documentId="13_ncr:1_{8D585613-FB0C-4BC9-8B74-A7971A3EA9A1}" xr6:coauthVersionLast="47" xr6:coauthVersionMax="47" xr10:uidLastSave="{00000000-0000-0000-0000-000000000000}"/>
  <bookViews>
    <workbookView xWindow="-120" yWindow="-120" windowWidth="20730" windowHeight="10545" xr2:uid="{4E592225-3BE7-4C49-81CC-697EF8812D7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73" i="1" l="1"/>
  <c r="F74" i="1"/>
  <c r="F75" i="1"/>
  <c r="F76" i="1"/>
  <c r="F77" i="1"/>
  <c r="F78" i="1"/>
  <c r="F79" i="1"/>
  <c r="F80" i="1"/>
  <c r="F81" i="1"/>
  <c r="F82" i="1"/>
  <c r="F83" i="1"/>
  <c r="F84" i="1"/>
  <c r="F85" i="1"/>
  <c r="F86" i="1"/>
  <c r="F72"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35" i="1"/>
  <c r="F7" i="1"/>
  <c r="F8" i="1"/>
  <c r="F9" i="1"/>
  <c r="F10" i="1"/>
  <c r="F11" i="1"/>
  <c r="F12" i="1"/>
  <c r="F13" i="1"/>
  <c r="F14" i="1"/>
  <c r="F15" i="1"/>
  <c r="F16" i="1"/>
  <c r="F17" i="1"/>
  <c r="F18" i="1"/>
  <c r="F19" i="1"/>
  <c r="F20" i="1"/>
  <c r="F21" i="1"/>
  <c r="F22" i="1"/>
  <c r="F23" i="1"/>
  <c r="F24" i="1"/>
  <c r="F25" i="1"/>
  <c r="F26" i="1"/>
  <c r="F27" i="1"/>
  <c r="F28" i="1"/>
  <c r="F6" i="1"/>
  <c r="F66" i="1" l="1"/>
  <c r="F67" i="1"/>
  <c r="F68" i="1"/>
  <c r="F87" i="1"/>
  <c r="F88" i="1"/>
  <c r="F89" i="1"/>
  <c r="F29" i="1"/>
  <c r="F30" i="1" s="1"/>
  <c r="F31" i="1" s="1"/>
  <c r="F92" i="1" l="1"/>
</calcChain>
</file>

<file path=xl/sharedStrings.xml><?xml version="1.0" encoding="utf-8"?>
<sst xmlns="http://schemas.openxmlformats.org/spreadsheetml/2006/main" count="130" uniqueCount="59">
  <si>
    <t>PLANTA ELÉCTRICA 45,5 KVA MARCA CUMMINS</t>
  </si>
  <si>
    <t>Mantenimiento según protocolo de fábrica PM1</t>
  </si>
  <si>
    <t>UN</t>
  </si>
  <si>
    <t>V/UNITARIO</t>
  </si>
  <si>
    <t>V/UNIT-TOTAL</t>
  </si>
  <si>
    <t>PLANTA ELÉCTRICA 450 KVA MARCA CUMMINS</t>
  </si>
  <si>
    <t>PLANTA ELÉCTRICA 22,5 KVA MARCA CUMMINS</t>
  </si>
  <si>
    <t>PLANTA ELÉCTRICA 17,2 KVA MARCA LESTER</t>
  </si>
  <si>
    <t>PLANTA ELÉCTRICA 35 KVA MARCA LOVOL</t>
  </si>
  <si>
    <t>PLANTA ELÉCTRICA 92,5 KVA MARCA PERKINS</t>
  </si>
  <si>
    <t>PLANTA ELÉCTRICA 35 KVA MARCA PERKINS</t>
  </si>
  <si>
    <t>PLANTA ELÉCTRICA 110 KVA MARCA PERKINS</t>
  </si>
  <si>
    <t>PLANTA ELÉCTRICA 55 KVA MARCA POWER</t>
  </si>
  <si>
    <t>PLANTA ELÉCTRICA 38 KVA MARCA POWERLINK</t>
  </si>
  <si>
    <t>PLANTA ELÉCTRICA 8,9 KVA MARCA WHISPERWHATT</t>
  </si>
  <si>
    <t>PLANTA ELÉCTRICA 700 KVA MARCA CATERPILLAR</t>
  </si>
  <si>
    <t>MANTENIMIENTO SUBESTACION Y PLANTAS ELECTRICAS” RUBRO 02-02-02-008-007-01-5-10 -SERVICIOS DE MANTENIMIENTO Y REPARACIÓN DE OTRA MAQUINARIA Y OTRO EQUIPO - HASTA POR VALOR DE $30.000.000 (EN CASO DE SUPERAR EL PRESUPUESTO DEL RUBRO SERA CAUSAL DE RECHAZO)</t>
  </si>
  <si>
    <t>SUBTOTAL</t>
  </si>
  <si>
    <t>IVA 19%</t>
  </si>
  <si>
    <t>TOTAL</t>
  </si>
  <si>
    <t>MANTENIMIENTO DE REDES ELECTRICAS RUBRO: 02-02-02-005-004-02-4-10 SERVICIOS GENERALES DE CONSTRUCCIÓN DE TUBERÍAS PARA LA CONDUCCIÓN DE GAS A LARGA DISTANCIA, LÍNEAS DE COMUNICACIÓN Y CABLES DE PODER - HASTA POR VALOR DE $100.000.000 (EN CASO DE SUPERAR EL PRESUPUESTO DEL RUBRO SERA CAUSAL DE RECHAZO)</t>
  </si>
  <si>
    <t>Transformador Tipo Pad Mounted 112,5 KVA Marca SIEMENS</t>
  </si>
  <si>
    <t>Mantenimiento preventivo Anual</t>
  </si>
  <si>
    <t>Transformador Tipo Poste 45 KVA Marca MAGNETRON</t>
  </si>
  <si>
    <t>Transformador Tipo Poste 150 KVA Marca MAGNETRN</t>
  </si>
  <si>
    <t>Transformador Tipo Poste 112,5 KVA</t>
  </si>
  <si>
    <t>Transformador Tipo Poste 37,5 KVA Marca MAGNETRON</t>
  </si>
  <si>
    <t>Transformador Tipo Poste Tipo H 75 KVA</t>
  </si>
  <si>
    <t>Transformador Tipo Pad Mounted 150 KVA Marca RYMEL</t>
  </si>
  <si>
    <t>Transformador Tipo Pad Mounted 150 KVA Marca MAGNETRON</t>
  </si>
  <si>
    <t>Caja de maniobra 3 Vias Marca TECNIELECTRICOS</t>
  </si>
  <si>
    <t>GABINETE ELÉCTRICO TRIFASICO DE DISTRIBUCIÓN</t>
  </si>
  <si>
    <t>TENDIDO ELÉCTRICO DE MEDIA TENSIÓN, INTERNO DE LA UNIDAD DE CACOM-3.</t>
  </si>
  <si>
    <t>REEMPLAZO DE POSTES EN HORMIGON DE 12 METROS CON CAPACIDAD DE ROTURA 500 KGFC</t>
  </si>
  <si>
    <t>Mantenimiento infraestructura eléctrica tramo la guardia a la subestación eléctrica del CACOM-3, incluye suministro y cambio de red,cajas primarias y accesorios</t>
  </si>
  <si>
    <t>Cambio de los postes, incluyendo monte y desmoste del poste con carro grúa, traslado de herrajeria existente y disposicion final</t>
  </si>
  <si>
    <t>AUTOMATIZACIÓN SUBESTACION ELÉCTRICA</t>
  </si>
  <si>
    <t>MANTENIMIENTO PREVENTIVO SISTEMA AUTOMATICO DE SINCRONISMO, AUTOMATIZACION Y TRANSFERENCIA DE SUBESTACIÓN ELECTRICA MEDIANTE CELDAS SEPAM Y MASTERPAC SCHNEIDER CELDAS PREMSET 17.5 KV</t>
  </si>
  <si>
    <t>SISTEMA DE REFRIGERACIÓN LG SUBESTACION</t>
  </si>
  <si>
    <t>Mantenimiento preventivo Semestral</t>
  </si>
  <si>
    <t>UPS TRIFÁSICA DE 10KVA, 220V-127V</t>
  </si>
  <si>
    <t>SISTEMAS DE APANTALLAMIENTO Y PUESTA A TIERRA</t>
  </si>
  <si>
    <t>“MANTENIMIENTO DE ELECTROBOMBAS” RUBRO 02-02-02-008-007-01-5-10 -SERVICIOS DE MANTENIMIENTO Y REPARACIÓN DE OTRA MAQUINARIA Y OTRO EQUIPO - HASTA POR VALOR DE $8.000.000 (EN CASO DE SUPERAR EL PRESUPUESTO DEL RUBRO SERA CAUSAL DE RECHAZO)</t>
  </si>
  <si>
    <t>ELECTROBOMBA DE 02HP/220VCA, PARQUE DE LA X, MARCA SIEMENS</t>
  </si>
  <si>
    <t>ELECTROBOMBA DE 03HP/220VAC, UBICADAS EN EL EDIFICIO DRAKO 3 MARCA PEDROLO</t>
  </si>
  <si>
    <t>ELECTROBOMBA DE 03HP/220VAC, UBICADAS EN LA LAVANDERÍA DE SUBOFICIALES, MARCA IHM</t>
  </si>
  <si>
    <t>ELECTROBOMBA DE 02HP/220VCA, UBICADAS EN EL ESTABLECIMIENTO DE SANIDAD, MARCA IHM</t>
  </si>
  <si>
    <t>ELECTROBOMBA DE 1.1/2HP/110VCA, UBICADAS EN EL DRAGÓN DE LA SALA DE CONFERENCIA MARCA</t>
  </si>
  <si>
    <t>ELECTROBOMBA DE 2HP/110VCA, UBICADAS EDIFICIO HORUS Y RAPAZ MARCA SIEMENS</t>
  </si>
  <si>
    <t>ELECTROBOMBA DE 05HP/220VCA, TRIFASICA UBICADAS FUENTE DEL DRAGON EN TORRE DE CONTROL</t>
  </si>
  <si>
    <t>ELECTROBOMBA DE 2HP/220VCA, TRIFÁSICA UBICADAS EN LA FLOR DE LA GUAJIRA</t>
  </si>
  <si>
    <t>VALOR TOTAL OFERTA ECONÓMICA MANTENIMIENTOS</t>
  </si>
  <si>
    <t>Nota: Para la presentación de la oferta los proponentes deben tener en cuenta los siguientes aspectos:
*Teniendo en cuenta que se realizará adjudicación por el total del presupuesto, y que serán utilizados hasta agotarse de acuerdo a las necesidades de la Fuerza, el oferente interesado en participar deberá presentar en plataforma del SECOP II la oferta por el valor total del presupuesto oficial es decir por valor de $ 138,000,000 (incluidos todos los impuestos a los que haya lugar), discriminando en el archivo Anexo Oferta Económica los valores de cada ítem de los mantenimientos preventivos.
* El oferente favorecido del presente proceso de menor cuantía, se elegirá de acuerdo al método Menor valor Como lo estable el capítulo 6 Criterios para seleccionar la oferta más favorable exclusivamente para los mantenimientos preventivos ofertados incluido IVA
*El valor total de los mantenimientos preventivos + IVA incluido, NO DEBE SUPERAR EL VALOR de $ 138,000,000 (incluidos todos los impuestos a los que haya lugar) y los rubros presupuestales así:
“MANTENIMIENTO SUBESTACION Y PLANTAS ELECTRICAS”
RUBRO 02-02-02-008-007-01-5-10 -SERVICIOS DE MANTENIMIENTO Y REPARACIÓN DE OTRA MAQUINARIA Y OTRO EQUIPO - HASTA POR VALOR DE $30.000.000
"MANTENIMIENTO DE REDES ELECTRICAS”
RUBRO: 02-02-02-005-004-02-4-10 SERVICIOS GENERALES DE CONSTRUCCIÓN DE TUBERÍAS PARA LA CONDUCCIÓN DE GAS A LARGA DISTANCIA, LÍNEAS DE COMUNICACIÓN Y CABLES DE PODER - HASTA POR VALOR DE $100.000.000
“MANTENIMIENTO DE ELECTROBOMBAS”
RUBRO 02-02-02-008-007-01-5-10 -SERVICIOS DE MANTENIMIENTO Y REPARACIÓN DE OTRA MAQUINARIA Y OTRO EQUIPO - HASTA POR VALOR DE $8.000.000
SO PENA DE RECHAZO DE LA OFERTA
VALOR TOTAL OFERTA ECONÓMICA MANTENIMIENTOS PREVENTIVOS $ -
 La diferencia entre el valor de los mantenimientos preventivos y el presupuesto oficial de la oferta habilitada, será el disponible para efectuar los mantenimientos correctivos, en caso de ser necesarios y/o requeridos por los equipos.
 El valor total de los mantenimientos correctivos + IVA incluido presentado por la oferta habilitada, serán tomados en cuenta para efectos comparativos de mercado, es decir, para el valor de la oferta presentada por la firma adjudicataria del presente proceso, solo se tendrá en cuenta los precios de los mantenimientos preventivos + IVA incluido.
 Los precios de los mantenimientos correctivos no se tendrán en cuenta para la comparación de las propuestas.
 En caso de no comprometer recursos correspondientes a mantenimientos correctivos, es decir, considerando que la FAC no requirió eventos de este tipo durante la ejecución del contrato de mantenimiento, los recursos sobrantes serán devueltos al Tesoro Público.
Causales de Rechazo:
*Cuando el valor total de la oferta económica presentado en plataforma, supere el valor total presupuesto oficial del proceso total y por rubros
*Cuando el oferente no cotice la totalidad de los ítems previstos en el formulario de oferta económica para mantenimientos Preventivos.
*Cuando las cantidades ofrecidas sean inferiores a las mínimas exigidas.
* EL PROPONENTE DEBERA OFERTAR SO PENA DE RECHAZO DE LA OFERTA, EL VALOR DE TODOS LOS ITEMS DESCRITOS POR CADA MANTENIMIENTO PREVENTIVO.</t>
  </si>
  <si>
    <t>ITEM</t>
  </si>
  <si>
    <t>DESCRIPCION</t>
  </si>
  <si>
    <t>UNIDAD</t>
  </si>
  <si>
    <t>CANT.</t>
  </si>
  <si>
    <t>MANTENIMIENTO PREVENTIVO Y RECUPERATIVO A TODO COSTO DEL SISTEMA ELECTRICO, REDES, PLANTAS ELECTRICAS Y SUBESTACIONES ELECTRICAS Y MANTENIMIENTO DE ELECTROBOMBAS DEL CACOM-3 Y LA FLOR GUAJIRA.
Oferta Económica
“MANTENIMIENTO SUBESTACION Y PLANTAS ELECTRICAS”
RUBRO 02-02-02-008-007-01-5-10 -SERVICIOS DE MANTENIMIENTO Y REPARACIÓN DE OTRA MAQUINARIA Y OTRO EQUIPO - HASTA POR VALOR DE $30.000.000
"MANTENIMIENTO DE REDES ELECTRICAS”
RUBRO: 02-02-02-005-004-02-4-10 SERVICIOS GENERALES DE CONSTRUCCIÓN DE TUBERÍAS PARA LA CONDUCCIÓN DE GAS A LARGA DISTANCIA, LÍNEAS DE COMUNICACIÓN Y CABLES DE PODER - HASTA POR VALOR DE $100.000.000
“MANTENIMIENTO DE ELECTROBOMBAS”
RUBRO 02-02-02-008-007-01-5-10 -SERVICIOS DE MANTENIMIENTO Y REPARACIÓN DE OTRA MAQUINARIA Y OTRO EQUIPO - HASTA POR VALOR DE $8.000.000</t>
  </si>
  <si>
    <r>
      <rPr>
        <b/>
        <sz val="11"/>
        <color theme="1"/>
        <rFont val="Calibri"/>
        <family val="2"/>
        <scheme val="minor"/>
      </rPr>
      <t>[HELIODORO HERNANDEZ SANCHEZ</t>
    </r>
    <r>
      <rPr>
        <sz val="11"/>
        <color theme="1"/>
        <rFont val="Calibri"/>
        <family val="2"/>
        <scheme val="minor"/>
      </rPr>
      <t xml:space="preserve">], identificado como aparece al pie de mi firma, [obrando en mi propio nombre o en mi calidad de representante legal de] </t>
    </r>
    <r>
      <rPr>
        <b/>
        <sz val="11"/>
        <color theme="1"/>
        <rFont val="Calibri"/>
        <family val="2"/>
        <scheme val="minor"/>
      </rPr>
      <t>[HHS SUMINISTROS Y SERVICIOS]</t>
    </r>
    <r>
      <rPr>
        <sz val="11"/>
        <color theme="1"/>
        <rFont val="Calibri"/>
        <family val="2"/>
        <scheme val="minor"/>
      </rPr>
      <t xml:space="preserve"> , manifiesto que el valor total de la propuesta es por la suma de </t>
    </r>
    <r>
      <rPr>
        <b/>
        <sz val="11"/>
        <color theme="1"/>
        <rFont val="Calibri"/>
        <family val="2"/>
        <scheme val="minor"/>
      </rPr>
      <t>[SETENTA Y TRES MILLONES CIENTO VEINTISIETE MIL OCHOCIENTOS OCHENTA PESOS M/CTE,.$73,127,880,00]</t>
    </r>
    <r>
      <rPr>
        <sz val="11"/>
        <color theme="1"/>
        <rFont val="Calibri"/>
        <family val="2"/>
        <scheme val="minor"/>
      </rPr>
      <t>, Valor que incluye todos los gastos e impuestos a que haya lugar.
PROPUESTA ECONÓMICA VALOR UNITARIO Y TOTAL DE MANTENIMIENTOS PREVENTIVOS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</si>
</sst>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Calibri"/>
      <family val="2"/>
      <scheme val="minor"/>
    </font>
    <font>
      <sz val="11"/>
      <color rgb="FFFF0000"/>
      <name val="Calibri"/>
      <family val="2"/>
      <scheme val="minor"/>
    </font>
    <font>
      <b/>
      <sz val="11"/>
      <color theme="1"/>
      <name val="Calibri"/>
      <family val="2"/>
      <scheme val="minor"/>
    </font>
    <font>
      <sz val="7"/>
      <color theme="1"/>
      <name val="Arial"/>
      <family val="2"/>
    </font>
    <font>
      <b/>
      <sz val="11"/>
      <color rgb="FFFF000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xf>
    <xf numFmtId="0" fontId="3" fillId="0" borderId="1" xfId="0" applyFont="1" applyBorder="1" applyAlignment="1">
      <alignment horizontal="left" vertical="top" wrapText="1"/>
    </xf>
    <xf numFmtId="0" fontId="0" fillId="0" borderId="1" xfId="0" applyBorder="1"/>
    <xf numFmtId="0" fontId="0" fillId="0" borderId="1" xfId="0" applyBorder="1" applyAlignment="1">
      <alignment horizontal="left" vertical="top" wrapText="1"/>
    </xf>
    <xf numFmtId="0" fontId="0" fillId="0" borderId="1" xfId="0" applyBorder="1" applyAlignment="1">
      <alignment horizontal="left" vertical="top"/>
    </xf>
    <xf numFmtId="0" fontId="2" fillId="0" borderId="1" xfId="0" applyFont="1" applyBorder="1"/>
    <xf numFmtId="0" fontId="2" fillId="0" borderId="1" xfId="0" applyFont="1" applyBorder="1" applyAlignment="1">
      <alignment wrapText="1"/>
    </xf>
    <xf numFmtId="0" fontId="0" fillId="0" borderId="1" xfId="0" applyFont="1" applyBorder="1" applyAlignment="1">
      <alignment wrapText="1"/>
    </xf>
    <xf numFmtId="0" fontId="0" fillId="0" borderId="1" xfId="0" applyBorder="1" applyAlignment="1">
      <alignment wrapText="1"/>
    </xf>
    <xf numFmtId="0" fontId="0" fillId="0" borderId="1" xfId="0" applyBorder="1" applyAlignment="1">
      <alignment horizontal="center"/>
    </xf>
    <xf numFmtId="0" fontId="0" fillId="0" borderId="1" xfId="0" applyBorder="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center"/>
    </xf>
    <xf numFmtId="0" fontId="4" fillId="0" borderId="1" xfId="0" applyFont="1" applyBorder="1" applyAlignment="1">
      <alignment vertical="center" wrapText="1"/>
    </xf>
    <xf numFmtId="44" fontId="0" fillId="0" borderId="1" xfId="0" applyNumberFormat="1" applyBorder="1"/>
    <xf numFmtId="44" fontId="2" fillId="0" borderId="1" xfId="0" applyNumberFormat="1" applyFont="1" applyBorder="1" applyAlignment="1">
      <alignment horizontal="center"/>
    </xf>
    <xf numFmtId="44" fontId="0" fillId="0" borderId="1" xfId="0" applyNumberFormat="1" applyBorder="1" applyAlignment="1">
      <alignment vertical="center"/>
    </xf>
    <xf numFmtId="44" fontId="0" fillId="0" borderId="1" xfId="0" applyNumberFormat="1" applyBorder="1" applyAlignment="1">
      <alignment horizontal="center" vertical="center"/>
    </xf>
    <xf numFmtId="44" fontId="2" fillId="0" borderId="1" xfId="0" applyNumberFormat="1" applyFont="1" applyBorder="1" applyAlignment="1">
      <alignment horizontal="center" vertical="center"/>
    </xf>
    <xf numFmtId="0" fontId="2" fillId="0" borderId="1" xfId="0" applyFont="1" applyBorder="1" applyAlignment="1">
      <alignment horizontal="center" vertical="center"/>
    </xf>
    <xf numFmtId="44" fontId="2" fillId="0" borderId="1" xfId="0" applyNumberFormat="1" applyFont="1" applyBorder="1" applyAlignment="1">
      <alignment vertical="center"/>
    </xf>
    <xf numFmtId="0" fontId="0" fillId="0" borderId="1" xfId="0" applyBorder="1" applyAlignment="1">
      <alignment horizontal="center" vertical="center"/>
    </xf>
    <xf numFmtId="0" fontId="4" fillId="0" borderId="1" xfId="0" applyFont="1" applyBorder="1" applyAlignment="1">
      <alignment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1638300</xdr:colOff>
      <xdr:row>96</xdr:row>
      <xdr:rowOff>76200</xdr:rowOff>
    </xdr:from>
    <xdr:to>
      <xdr:col>2</xdr:col>
      <xdr:colOff>152400</xdr:colOff>
      <xdr:row>96</xdr:row>
      <xdr:rowOff>1428750</xdr:rowOff>
    </xdr:to>
    <xdr:pic>
      <xdr:nvPicPr>
        <xdr:cNvPr id="2" name="Imagen 1">
          <a:extLst>
            <a:ext uri="{FF2B5EF4-FFF2-40B4-BE49-F238E27FC236}">
              <a16:creationId xmlns:a16="http://schemas.microsoft.com/office/drawing/2014/main" id="{11FA497E-38DF-CC04-5397-EC7452C29B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9325" y="30680025"/>
          <a:ext cx="2333625"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9FA45-9771-41B2-A198-97FD0EE4B0DA}">
  <dimension ref="A1:F97"/>
  <sheetViews>
    <sheetView tabSelected="1" workbookViewId="0">
      <selection activeCell="H1" sqref="H1"/>
    </sheetView>
  </sheetViews>
  <sheetFormatPr baseColWidth="10" defaultRowHeight="15" x14ac:dyDescent="0.25"/>
  <cols>
    <col min="1" max="1" width="8.7109375" style="12" customWidth="1"/>
    <col min="2" max="2" width="57.28515625" customWidth="1"/>
    <col min="3" max="3" width="9.5703125" style="12" customWidth="1"/>
    <col min="4" max="4" width="8.42578125" style="1" customWidth="1"/>
    <col min="5" max="5" width="14.42578125" customWidth="1"/>
    <col min="6" max="6" width="15.42578125" customWidth="1"/>
  </cols>
  <sheetData>
    <row r="1" spans="1:6" ht="183" customHeight="1" x14ac:dyDescent="0.25">
      <c r="A1" s="25" t="s">
        <v>57</v>
      </c>
      <c r="B1" s="26"/>
      <c r="C1" s="26"/>
      <c r="D1" s="26"/>
      <c r="E1" s="26"/>
      <c r="F1" s="26"/>
    </row>
    <row r="2" spans="1:6" ht="75" customHeight="1" x14ac:dyDescent="0.25">
      <c r="A2" s="4" t="s">
        <v>58</v>
      </c>
      <c r="B2" s="5"/>
      <c r="C2" s="5"/>
      <c r="D2" s="5"/>
      <c r="E2" s="5"/>
      <c r="F2" s="5"/>
    </row>
    <row r="3" spans="1:6" ht="22.5" customHeight="1" x14ac:dyDescent="0.25">
      <c r="A3" s="14" t="s">
        <v>53</v>
      </c>
      <c r="B3" s="14" t="s">
        <v>54</v>
      </c>
      <c r="C3" s="14" t="s">
        <v>55</v>
      </c>
      <c r="D3" s="14" t="s">
        <v>56</v>
      </c>
      <c r="E3" s="14" t="s">
        <v>3</v>
      </c>
      <c r="F3" s="14" t="s">
        <v>4</v>
      </c>
    </row>
    <row r="4" spans="1:6" ht="90" x14ac:dyDescent="0.25">
      <c r="A4" s="11"/>
      <c r="B4" s="15" t="s">
        <v>16</v>
      </c>
      <c r="C4" s="11"/>
      <c r="D4" s="10"/>
      <c r="E4" s="3"/>
      <c r="F4" s="3"/>
    </row>
    <row r="5" spans="1:6" x14ac:dyDescent="0.25">
      <c r="A5" s="11">
        <v>1</v>
      </c>
      <c r="B5" s="6" t="s">
        <v>0</v>
      </c>
      <c r="C5" s="11"/>
      <c r="D5" s="10"/>
      <c r="E5" s="3"/>
      <c r="F5" s="3"/>
    </row>
    <row r="6" spans="1:6" x14ac:dyDescent="0.25">
      <c r="A6" s="11"/>
      <c r="B6" s="3" t="s">
        <v>1</v>
      </c>
      <c r="C6" s="11" t="s">
        <v>2</v>
      </c>
      <c r="D6" s="10">
        <v>2</v>
      </c>
      <c r="E6" s="16">
        <v>650000</v>
      </c>
      <c r="F6" s="16">
        <f>E6*D6</f>
        <v>1300000</v>
      </c>
    </row>
    <row r="7" spans="1:6" x14ac:dyDescent="0.25">
      <c r="A7" s="11">
        <v>2</v>
      </c>
      <c r="B7" s="6" t="s">
        <v>5</v>
      </c>
      <c r="C7" s="11"/>
      <c r="D7" s="10"/>
      <c r="E7" s="16"/>
      <c r="F7" s="16">
        <f t="shared" ref="F7:F28" si="0">E7*D7</f>
        <v>0</v>
      </c>
    </row>
    <row r="8" spans="1:6" x14ac:dyDescent="0.25">
      <c r="A8" s="11"/>
      <c r="B8" s="3" t="s">
        <v>1</v>
      </c>
      <c r="C8" s="11" t="s">
        <v>2</v>
      </c>
      <c r="D8" s="10">
        <v>2</v>
      </c>
      <c r="E8" s="16">
        <v>1600000</v>
      </c>
      <c r="F8" s="16">
        <f t="shared" si="0"/>
        <v>3200000</v>
      </c>
    </row>
    <row r="9" spans="1:6" x14ac:dyDescent="0.25">
      <c r="A9" s="11">
        <v>3</v>
      </c>
      <c r="B9" s="6" t="s">
        <v>6</v>
      </c>
      <c r="C9" s="11"/>
      <c r="D9" s="10"/>
      <c r="E9" s="16"/>
      <c r="F9" s="16">
        <f t="shared" si="0"/>
        <v>0</v>
      </c>
    </row>
    <row r="10" spans="1:6" x14ac:dyDescent="0.25">
      <c r="A10" s="11"/>
      <c r="B10" s="3" t="s">
        <v>1</v>
      </c>
      <c r="C10" s="11" t="s">
        <v>2</v>
      </c>
      <c r="D10" s="10">
        <v>2</v>
      </c>
      <c r="E10" s="16">
        <v>620000</v>
      </c>
      <c r="F10" s="16">
        <f t="shared" si="0"/>
        <v>1240000</v>
      </c>
    </row>
    <row r="11" spans="1:6" x14ac:dyDescent="0.25">
      <c r="A11" s="11">
        <v>4</v>
      </c>
      <c r="B11" s="6" t="s">
        <v>7</v>
      </c>
      <c r="C11" s="11"/>
      <c r="D11" s="10"/>
      <c r="E11" s="16"/>
      <c r="F11" s="16">
        <f t="shared" si="0"/>
        <v>0</v>
      </c>
    </row>
    <row r="12" spans="1:6" x14ac:dyDescent="0.25">
      <c r="A12" s="11"/>
      <c r="B12" s="3" t="s">
        <v>1</v>
      </c>
      <c r="C12" s="11" t="s">
        <v>2</v>
      </c>
      <c r="D12" s="10">
        <v>2</v>
      </c>
      <c r="E12" s="16">
        <v>570000</v>
      </c>
      <c r="F12" s="16">
        <f t="shared" si="0"/>
        <v>1140000</v>
      </c>
    </row>
    <row r="13" spans="1:6" x14ac:dyDescent="0.25">
      <c r="A13" s="11">
        <v>5</v>
      </c>
      <c r="B13" s="6" t="s">
        <v>8</v>
      </c>
      <c r="C13" s="11"/>
      <c r="D13" s="10"/>
      <c r="E13" s="16"/>
      <c r="F13" s="16">
        <f t="shared" si="0"/>
        <v>0</v>
      </c>
    </row>
    <row r="14" spans="1:6" x14ac:dyDescent="0.25">
      <c r="A14" s="11"/>
      <c r="B14" s="3" t="s">
        <v>1</v>
      </c>
      <c r="C14" s="11" t="s">
        <v>2</v>
      </c>
      <c r="D14" s="10">
        <v>2</v>
      </c>
      <c r="E14" s="16">
        <v>650000</v>
      </c>
      <c r="F14" s="16">
        <f t="shared" si="0"/>
        <v>1300000</v>
      </c>
    </row>
    <row r="15" spans="1:6" x14ac:dyDescent="0.25">
      <c r="A15" s="11">
        <v>6</v>
      </c>
      <c r="B15" s="6" t="s">
        <v>9</v>
      </c>
      <c r="C15" s="11"/>
      <c r="D15" s="10"/>
      <c r="E15" s="16"/>
      <c r="F15" s="16">
        <f t="shared" si="0"/>
        <v>0</v>
      </c>
    </row>
    <row r="16" spans="1:6" x14ac:dyDescent="0.25">
      <c r="A16" s="11"/>
      <c r="B16" s="3" t="s">
        <v>1</v>
      </c>
      <c r="C16" s="11" t="s">
        <v>2</v>
      </c>
      <c r="D16" s="10">
        <v>2</v>
      </c>
      <c r="E16" s="16">
        <v>800000</v>
      </c>
      <c r="F16" s="16">
        <f t="shared" si="0"/>
        <v>1600000</v>
      </c>
    </row>
    <row r="17" spans="1:6" x14ac:dyDescent="0.25">
      <c r="A17" s="11">
        <v>7</v>
      </c>
      <c r="B17" s="6" t="s">
        <v>10</v>
      </c>
      <c r="C17" s="11"/>
      <c r="D17" s="10"/>
      <c r="E17" s="16"/>
      <c r="F17" s="16">
        <f t="shared" si="0"/>
        <v>0</v>
      </c>
    </row>
    <row r="18" spans="1:6" x14ac:dyDescent="0.25">
      <c r="A18" s="11"/>
      <c r="B18" s="3" t="s">
        <v>1</v>
      </c>
      <c r="C18" s="11" t="s">
        <v>2</v>
      </c>
      <c r="D18" s="10">
        <v>2</v>
      </c>
      <c r="E18" s="16">
        <v>650000</v>
      </c>
      <c r="F18" s="16">
        <f t="shared" si="0"/>
        <v>1300000</v>
      </c>
    </row>
    <row r="19" spans="1:6" x14ac:dyDescent="0.25">
      <c r="A19" s="11">
        <v>8</v>
      </c>
      <c r="B19" s="6" t="s">
        <v>11</v>
      </c>
      <c r="C19" s="11"/>
      <c r="D19" s="10"/>
      <c r="E19" s="16"/>
      <c r="F19" s="16">
        <f t="shared" si="0"/>
        <v>0</v>
      </c>
    </row>
    <row r="20" spans="1:6" x14ac:dyDescent="0.25">
      <c r="A20" s="11"/>
      <c r="B20" s="3" t="s">
        <v>1</v>
      </c>
      <c r="C20" s="11" t="s">
        <v>2</v>
      </c>
      <c r="D20" s="10">
        <v>2</v>
      </c>
      <c r="E20" s="16">
        <v>800000</v>
      </c>
      <c r="F20" s="16">
        <f t="shared" si="0"/>
        <v>1600000</v>
      </c>
    </row>
    <row r="21" spans="1:6" x14ac:dyDescent="0.25">
      <c r="A21" s="11">
        <v>9</v>
      </c>
      <c r="B21" s="6" t="s">
        <v>12</v>
      </c>
      <c r="C21" s="11"/>
      <c r="D21" s="10"/>
      <c r="E21" s="16"/>
      <c r="F21" s="16">
        <f t="shared" si="0"/>
        <v>0</v>
      </c>
    </row>
    <row r="22" spans="1:6" x14ac:dyDescent="0.25">
      <c r="A22" s="11"/>
      <c r="B22" s="3" t="s">
        <v>1</v>
      </c>
      <c r="C22" s="11" t="s">
        <v>2</v>
      </c>
      <c r="D22" s="10">
        <v>2</v>
      </c>
      <c r="E22" s="16">
        <v>650000</v>
      </c>
      <c r="F22" s="16">
        <f t="shared" si="0"/>
        <v>1300000</v>
      </c>
    </row>
    <row r="23" spans="1:6" x14ac:dyDescent="0.25">
      <c r="A23" s="11">
        <v>10</v>
      </c>
      <c r="B23" s="6" t="s">
        <v>13</v>
      </c>
      <c r="C23" s="11"/>
      <c r="D23" s="10"/>
      <c r="E23" s="16"/>
      <c r="F23" s="16">
        <f t="shared" si="0"/>
        <v>0</v>
      </c>
    </row>
    <row r="24" spans="1:6" x14ac:dyDescent="0.25">
      <c r="A24" s="11"/>
      <c r="B24" s="3" t="s">
        <v>1</v>
      </c>
      <c r="C24" s="11" t="s">
        <v>2</v>
      </c>
      <c r="D24" s="10">
        <v>2</v>
      </c>
      <c r="E24" s="16">
        <v>660000</v>
      </c>
      <c r="F24" s="16">
        <f t="shared" si="0"/>
        <v>1320000</v>
      </c>
    </row>
    <row r="25" spans="1:6" x14ac:dyDescent="0.25">
      <c r="A25" s="11">
        <v>11</v>
      </c>
      <c r="B25" s="6" t="s">
        <v>14</v>
      </c>
      <c r="C25" s="11"/>
      <c r="D25" s="10"/>
      <c r="E25" s="16"/>
      <c r="F25" s="16">
        <f t="shared" si="0"/>
        <v>0</v>
      </c>
    </row>
    <row r="26" spans="1:6" x14ac:dyDescent="0.25">
      <c r="A26" s="11"/>
      <c r="B26" s="3" t="s">
        <v>1</v>
      </c>
      <c r="C26" s="11" t="s">
        <v>2</v>
      </c>
      <c r="D26" s="10">
        <v>2</v>
      </c>
      <c r="E26" s="16">
        <v>420000</v>
      </c>
      <c r="F26" s="16">
        <f t="shared" si="0"/>
        <v>840000</v>
      </c>
    </row>
    <row r="27" spans="1:6" x14ac:dyDescent="0.25">
      <c r="A27" s="11">
        <v>12</v>
      </c>
      <c r="B27" s="6" t="s">
        <v>15</v>
      </c>
      <c r="C27" s="11"/>
      <c r="D27" s="10"/>
      <c r="E27" s="16"/>
      <c r="F27" s="16">
        <f t="shared" si="0"/>
        <v>0</v>
      </c>
    </row>
    <row r="28" spans="1:6" x14ac:dyDescent="0.25">
      <c r="A28" s="11"/>
      <c r="B28" s="3" t="s">
        <v>1</v>
      </c>
      <c r="C28" s="11" t="s">
        <v>2</v>
      </c>
      <c r="D28" s="10">
        <v>2</v>
      </c>
      <c r="E28" s="16">
        <v>1800000</v>
      </c>
      <c r="F28" s="16">
        <f t="shared" si="0"/>
        <v>3600000</v>
      </c>
    </row>
    <row r="29" spans="1:6" x14ac:dyDescent="0.25">
      <c r="A29" s="11"/>
      <c r="B29" s="3"/>
      <c r="C29" s="11"/>
      <c r="D29" s="10"/>
      <c r="E29" s="13" t="s">
        <v>17</v>
      </c>
      <c r="F29" s="17">
        <f>SUM(F5:F28)</f>
        <v>19740000</v>
      </c>
    </row>
    <row r="30" spans="1:6" x14ac:dyDescent="0.25">
      <c r="A30" s="11"/>
      <c r="B30" s="3"/>
      <c r="C30" s="11"/>
      <c r="D30" s="10"/>
      <c r="E30" s="13" t="s">
        <v>18</v>
      </c>
      <c r="F30" s="17">
        <f>F29*0.19</f>
        <v>3750600</v>
      </c>
    </row>
    <row r="31" spans="1:6" x14ac:dyDescent="0.25">
      <c r="A31" s="11"/>
      <c r="B31" s="3"/>
      <c r="C31" s="11"/>
      <c r="D31" s="10"/>
      <c r="E31" s="13" t="s">
        <v>19</v>
      </c>
      <c r="F31" s="17">
        <f>F29+F30</f>
        <v>23490600</v>
      </c>
    </row>
    <row r="32" spans="1:6" x14ac:dyDescent="0.25">
      <c r="A32" s="11"/>
      <c r="B32" s="3"/>
      <c r="C32" s="11"/>
      <c r="D32" s="10"/>
      <c r="E32" s="3"/>
      <c r="F32" s="3"/>
    </row>
    <row r="33" spans="1:6" ht="90" x14ac:dyDescent="0.25">
      <c r="A33" s="11"/>
      <c r="B33" s="15" t="s">
        <v>20</v>
      </c>
      <c r="C33" s="11"/>
      <c r="D33" s="10"/>
      <c r="E33" s="3"/>
      <c r="F33" s="3"/>
    </row>
    <row r="34" spans="1:6" x14ac:dyDescent="0.25">
      <c r="A34" s="11">
        <v>13</v>
      </c>
      <c r="B34" s="6" t="s">
        <v>21</v>
      </c>
      <c r="C34" s="11"/>
      <c r="D34" s="10"/>
      <c r="E34" s="3"/>
      <c r="F34" s="3"/>
    </row>
    <row r="35" spans="1:6" x14ac:dyDescent="0.25">
      <c r="A35" s="11"/>
      <c r="B35" s="3" t="s">
        <v>22</v>
      </c>
      <c r="C35" s="11" t="s">
        <v>2</v>
      </c>
      <c r="D35" s="10">
        <v>1</v>
      </c>
      <c r="E35" s="16">
        <v>2000000</v>
      </c>
      <c r="F35" s="16">
        <f>E35*D35</f>
        <v>2000000</v>
      </c>
    </row>
    <row r="36" spans="1:6" x14ac:dyDescent="0.25">
      <c r="A36" s="11">
        <v>14</v>
      </c>
      <c r="B36" s="6" t="s">
        <v>23</v>
      </c>
      <c r="C36" s="11"/>
      <c r="D36" s="10"/>
      <c r="E36" s="16"/>
      <c r="F36" s="16">
        <f t="shared" ref="F36:F65" si="1">E36*D36</f>
        <v>0</v>
      </c>
    </row>
    <row r="37" spans="1:6" x14ac:dyDescent="0.25">
      <c r="A37" s="11"/>
      <c r="B37" s="3" t="s">
        <v>22</v>
      </c>
      <c r="C37" s="11" t="s">
        <v>2</v>
      </c>
      <c r="D37" s="10">
        <v>1</v>
      </c>
      <c r="E37" s="16">
        <v>2800000</v>
      </c>
      <c r="F37" s="16">
        <f t="shared" si="1"/>
        <v>2800000</v>
      </c>
    </row>
    <row r="38" spans="1:6" x14ac:dyDescent="0.25">
      <c r="A38" s="11">
        <v>15</v>
      </c>
      <c r="B38" s="6" t="s">
        <v>24</v>
      </c>
      <c r="C38" s="11"/>
      <c r="D38" s="10"/>
      <c r="E38" s="16"/>
      <c r="F38" s="16">
        <f t="shared" si="1"/>
        <v>0</v>
      </c>
    </row>
    <row r="39" spans="1:6" x14ac:dyDescent="0.25">
      <c r="A39" s="11"/>
      <c r="B39" s="3" t="s">
        <v>22</v>
      </c>
      <c r="C39" s="11" t="s">
        <v>2</v>
      </c>
      <c r="D39" s="10">
        <v>1</v>
      </c>
      <c r="E39" s="16">
        <v>3500000</v>
      </c>
      <c r="F39" s="16">
        <f t="shared" si="1"/>
        <v>3500000</v>
      </c>
    </row>
    <row r="40" spans="1:6" x14ac:dyDescent="0.25">
      <c r="A40" s="11">
        <v>16</v>
      </c>
      <c r="B40" s="6" t="s">
        <v>25</v>
      </c>
      <c r="C40" s="11"/>
      <c r="D40" s="10"/>
      <c r="E40" s="16"/>
      <c r="F40" s="16">
        <f t="shared" si="1"/>
        <v>0</v>
      </c>
    </row>
    <row r="41" spans="1:6" x14ac:dyDescent="0.25">
      <c r="A41" s="11"/>
      <c r="B41" s="3" t="s">
        <v>22</v>
      </c>
      <c r="C41" s="11" t="s">
        <v>2</v>
      </c>
      <c r="D41" s="10">
        <v>1</v>
      </c>
      <c r="E41" s="16">
        <v>3500000</v>
      </c>
      <c r="F41" s="16">
        <f t="shared" si="1"/>
        <v>3500000</v>
      </c>
    </row>
    <row r="42" spans="1:6" x14ac:dyDescent="0.25">
      <c r="A42" s="11">
        <v>17</v>
      </c>
      <c r="B42" s="6" t="s">
        <v>26</v>
      </c>
      <c r="C42" s="11"/>
      <c r="D42" s="10"/>
      <c r="E42" s="16"/>
      <c r="F42" s="16">
        <f t="shared" si="1"/>
        <v>0</v>
      </c>
    </row>
    <row r="43" spans="1:6" x14ac:dyDescent="0.25">
      <c r="A43" s="11"/>
      <c r="B43" s="3" t="s">
        <v>22</v>
      </c>
      <c r="C43" s="11" t="s">
        <v>2</v>
      </c>
      <c r="D43" s="10">
        <v>1</v>
      </c>
      <c r="E43" s="16">
        <v>2500000</v>
      </c>
      <c r="F43" s="16">
        <f t="shared" si="1"/>
        <v>2500000</v>
      </c>
    </row>
    <row r="44" spans="1:6" x14ac:dyDescent="0.25">
      <c r="A44" s="11">
        <v>18</v>
      </c>
      <c r="B44" s="6" t="s">
        <v>27</v>
      </c>
      <c r="C44" s="11"/>
      <c r="D44" s="10"/>
      <c r="E44" s="16"/>
      <c r="F44" s="16">
        <f t="shared" si="1"/>
        <v>0</v>
      </c>
    </row>
    <row r="45" spans="1:6" x14ac:dyDescent="0.25">
      <c r="A45" s="11"/>
      <c r="B45" s="3" t="s">
        <v>22</v>
      </c>
      <c r="C45" s="11" t="s">
        <v>2</v>
      </c>
      <c r="D45" s="10">
        <v>1</v>
      </c>
      <c r="E45" s="16">
        <v>3500000</v>
      </c>
      <c r="F45" s="16">
        <f t="shared" si="1"/>
        <v>3500000</v>
      </c>
    </row>
    <row r="46" spans="1:6" x14ac:dyDescent="0.25">
      <c r="A46" s="11">
        <v>19</v>
      </c>
      <c r="B46" s="6" t="s">
        <v>28</v>
      </c>
      <c r="C46" s="11"/>
      <c r="D46" s="10"/>
      <c r="E46" s="16"/>
      <c r="F46" s="16">
        <f t="shared" si="1"/>
        <v>0</v>
      </c>
    </row>
    <row r="47" spans="1:6" x14ac:dyDescent="0.25">
      <c r="A47" s="11"/>
      <c r="B47" s="3" t="s">
        <v>22</v>
      </c>
      <c r="C47" s="11" t="s">
        <v>2</v>
      </c>
      <c r="D47" s="10">
        <v>1</v>
      </c>
      <c r="E47" s="16">
        <v>1900000</v>
      </c>
      <c r="F47" s="16">
        <f t="shared" si="1"/>
        <v>1900000</v>
      </c>
    </row>
    <row r="48" spans="1:6" x14ac:dyDescent="0.25">
      <c r="A48" s="11">
        <v>20</v>
      </c>
      <c r="B48" s="6" t="s">
        <v>29</v>
      </c>
      <c r="C48" s="11"/>
      <c r="D48" s="10"/>
      <c r="E48" s="16"/>
      <c r="F48" s="16">
        <f t="shared" si="1"/>
        <v>0</v>
      </c>
    </row>
    <row r="49" spans="1:6" x14ac:dyDescent="0.25">
      <c r="A49" s="11"/>
      <c r="B49" s="3" t="s">
        <v>22</v>
      </c>
      <c r="C49" s="11" t="s">
        <v>2</v>
      </c>
      <c r="D49" s="10">
        <v>1</v>
      </c>
      <c r="E49" s="16">
        <v>1900000</v>
      </c>
      <c r="F49" s="16">
        <f t="shared" si="1"/>
        <v>1900000</v>
      </c>
    </row>
    <row r="50" spans="1:6" x14ac:dyDescent="0.25">
      <c r="A50" s="11">
        <v>21</v>
      </c>
      <c r="B50" s="6" t="s">
        <v>30</v>
      </c>
      <c r="C50" s="11"/>
      <c r="D50" s="10"/>
      <c r="E50" s="16"/>
      <c r="F50" s="16">
        <f t="shared" si="1"/>
        <v>0</v>
      </c>
    </row>
    <row r="51" spans="1:6" x14ac:dyDescent="0.25">
      <c r="A51" s="11"/>
      <c r="B51" s="3" t="s">
        <v>22</v>
      </c>
      <c r="C51" s="11" t="s">
        <v>2</v>
      </c>
      <c r="D51" s="10">
        <v>1</v>
      </c>
      <c r="E51" s="16">
        <v>500000</v>
      </c>
      <c r="F51" s="16">
        <f t="shared" si="1"/>
        <v>500000</v>
      </c>
    </row>
    <row r="52" spans="1:6" x14ac:dyDescent="0.25">
      <c r="A52" s="11">
        <v>22</v>
      </c>
      <c r="B52" s="6" t="s">
        <v>31</v>
      </c>
      <c r="C52" s="11"/>
      <c r="D52" s="10"/>
      <c r="E52" s="16"/>
      <c r="F52" s="16">
        <f t="shared" si="1"/>
        <v>0</v>
      </c>
    </row>
    <row r="53" spans="1:6" x14ac:dyDescent="0.25">
      <c r="A53" s="11"/>
      <c r="B53" s="3" t="s">
        <v>22</v>
      </c>
      <c r="C53" s="11" t="s">
        <v>2</v>
      </c>
      <c r="D53" s="10">
        <v>1</v>
      </c>
      <c r="E53" s="16">
        <v>520000</v>
      </c>
      <c r="F53" s="16">
        <f t="shared" si="1"/>
        <v>520000</v>
      </c>
    </row>
    <row r="54" spans="1:6" ht="30" x14ac:dyDescent="0.25">
      <c r="A54" s="11">
        <v>23</v>
      </c>
      <c r="B54" s="7" t="s">
        <v>32</v>
      </c>
      <c r="C54" s="11"/>
      <c r="D54" s="10"/>
      <c r="E54" s="16"/>
      <c r="F54" s="16">
        <f t="shared" si="1"/>
        <v>0</v>
      </c>
    </row>
    <row r="55" spans="1:6" ht="45" x14ac:dyDescent="0.25">
      <c r="A55" s="11"/>
      <c r="B55" s="8" t="s">
        <v>34</v>
      </c>
      <c r="C55" s="11" t="s">
        <v>2</v>
      </c>
      <c r="D55" s="11">
        <v>1</v>
      </c>
      <c r="E55" s="18">
        <v>328000</v>
      </c>
      <c r="F55" s="18">
        <f t="shared" si="1"/>
        <v>328000</v>
      </c>
    </row>
    <row r="56" spans="1:6" ht="33.75" customHeight="1" x14ac:dyDescent="0.25">
      <c r="A56" s="11">
        <v>24</v>
      </c>
      <c r="B56" s="7" t="s">
        <v>33</v>
      </c>
      <c r="C56" s="11"/>
      <c r="D56" s="10"/>
      <c r="E56" s="16"/>
      <c r="F56" s="16">
        <f t="shared" si="1"/>
        <v>0</v>
      </c>
    </row>
    <row r="57" spans="1:6" ht="45" x14ac:dyDescent="0.25">
      <c r="A57" s="11"/>
      <c r="B57" s="9" t="s">
        <v>35</v>
      </c>
      <c r="C57" s="11" t="s">
        <v>2</v>
      </c>
      <c r="D57" s="11">
        <v>10</v>
      </c>
      <c r="E57" s="18">
        <v>1000000</v>
      </c>
      <c r="F57" s="18">
        <f t="shared" si="1"/>
        <v>10000000</v>
      </c>
    </row>
    <row r="58" spans="1:6" x14ac:dyDescent="0.25">
      <c r="A58" s="11">
        <v>25</v>
      </c>
      <c r="B58" s="6" t="s">
        <v>36</v>
      </c>
      <c r="C58" s="11"/>
      <c r="D58" s="10"/>
      <c r="E58" s="16"/>
      <c r="F58" s="16">
        <f t="shared" si="1"/>
        <v>0</v>
      </c>
    </row>
    <row r="59" spans="1:6" ht="60" x14ac:dyDescent="0.25">
      <c r="A59" s="11"/>
      <c r="B59" s="9" t="s">
        <v>37</v>
      </c>
      <c r="C59" s="11" t="s">
        <v>2</v>
      </c>
      <c r="D59" s="11">
        <v>1</v>
      </c>
      <c r="E59" s="18">
        <v>700000</v>
      </c>
      <c r="F59" s="18">
        <f t="shared" si="1"/>
        <v>700000</v>
      </c>
    </row>
    <row r="60" spans="1:6" x14ac:dyDescent="0.25">
      <c r="A60" s="11">
        <v>26</v>
      </c>
      <c r="B60" s="6" t="s">
        <v>38</v>
      </c>
      <c r="C60" s="11"/>
      <c r="D60" s="10"/>
      <c r="E60" s="16"/>
      <c r="F60" s="16">
        <f t="shared" si="1"/>
        <v>0</v>
      </c>
    </row>
    <row r="61" spans="1:6" x14ac:dyDescent="0.25">
      <c r="A61" s="11"/>
      <c r="B61" s="3" t="s">
        <v>39</v>
      </c>
      <c r="C61" s="11" t="s">
        <v>2</v>
      </c>
      <c r="D61" s="10">
        <v>2</v>
      </c>
      <c r="E61" s="16">
        <v>228000</v>
      </c>
      <c r="F61" s="16">
        <f t="shared" si="1"/>
        <v>456000</v>
      </c>
    </row>
    <row r="62" spans="1:6" x14ac:dyDescent="0.25">
      <c r="A62" s="11">
        <v>27</v>
      </c>
      <c r="B62" s="6" t="s">
        <v>40</v>
      </c>
      <c r="C62" s="11"/>
      <c r="D62" s="10"/>
      <c r="E62" s="16"/>
      <c r="F62" s="16">
        <f t="shared" si="1"/>
        <v>0</v>
      </c>
    </row>
    <row r="63" spans="1:6" x14ac:dyDescent="0.25">
      <c r="A63" s="11"/>
      <c r="B63" s="3" t="s">
        <v>22</v>
      </c>
      <c r="C63" s="11" t="s">
        <v>2</v>
      </c>
      <c r="D63" s="10">
        <v>1</v>
      </c>
      <c r="E63" s="16">
        <v>382000</v>
      </c>
      <c r="F63" s="16">
        <f t="shared" si="1"/>
        <v>382000</v>
      </c>
    </row>
    <row r="64" spans="1:6" x14ac:dyDescent="0.25">
      <c r="A64" s="11">
        <v>28</v>
      </c>
      <c r="B64" s="6" t="s">
        <v>41</v>
      </c>
      <c r="C64" s="11"/>
      <c r="D64" s="10"/>
      <c r="E64" s="16"/>
      <c r="F64" s="16">
        <f t="shared" si="1"/>
        <v>0</v>
      </c>
    </row>
    <row r="65" spans="1:6" x14ac:dyDescent="0.25">
      <c r="A65" s="11"/>
      <c r="B65" s="3" t="s">
        <v>22</v>
      </c>
      <c r="C65" s="11" t="s">
        <v>2</v>
      </c>
      <c r="D65" s="10">
        <v>6</v>
      </c>
      <c r="E65" s="16">
        <v>281000</v>
      </c>
      <c r="F65" s="16">
        <f t="shared" si="1"/>
        <v>1686000</v>
      </c>
    </row>
    <row r="66" spans="1:6" x14ac:dyDescent="0.25">
      <c r="A66" s="11"/>
      <c r="B66" s="3"/>
      <c r="C66" s="11"/>
      <c r="D66" s="10"/>
      <c r="E66" s="13" t="s">
        <v>17</v>
      </c>
      <c r="F66" s="17">
        <f>SUM(F35:F65)</f>
        <v>36172000</v>
      </c>
    </row>
    <row r="67" spans="1:6" x14ac:dyDescent="0.25">
      <c r="A67" s="11"/>
      <c r="B67" s="3"/>
      <c r="C67" s="11"/>
      <c r="D67" s="10"/>
      <c r="E67" s="13" t="s">
        <v>18</v>
      </c>
      <c r="F67" s="17">
        <f>F66*0.19</f>
        <v>6872680</v>
      </c>
    </row>
    <row r="68" spans="1:6" x14ac:dyDescent="0.25">
      <c r="A68" s="11"/>
      <c r="B68" s="3"/>
      <c r="C68" s="11"/>
      <c r="D68" s="10"/>
      <c r="E68" s="13" t="s">
        <v>19</v>
      </c>
      <c r="F68" s="17">
        <f>F66+F67</f>
        <v>43044680</v>
      </c>
    </row>
    <row r="69" spans="1:6" x14ac:dyDescent="0.25">
      <c r="A69" s="11"/>
      <c r="B69" s="3"/>
      <c r="C69" s="11"/>
      <c r="D69" s="10"/>
      <c r="E69" s="3"/>
      <c r="F69" s="3"/>
    </row>
    <row r="70" spans="1:6" ht="75" x14ac:dyDescent="0.25">
      <c r="A70" s="11"/>
      <c r="B70" s="24" t="s">
        <v>42</v>
      </c>
      <c r="C70" s="11"/>
      <c r="D70" s="10"/>
      <c r="E70" s="3"/>
      <c r="F70" s="3"/>
    </row>
    <row r="71" spans="1:6" ht="30" x14ac:dyDescent="0.25">
      <c r="A71" s="11">
        <v>29</v>
      </c>
      <c r="B71" s="7" t="s">
        <v>43</v>
      </c>
      <c r="C71" s="11"/>
      <c r="D71" s="10"/>
      <c r="E71" s="3"/>
      <c r="F71" s="3"/>
    </row>
    <row r="72" spans="1:6" x14ac:dyDescent="0.25">
      <c r="A72" s="11"/>
      <c r="B72" s="3" t="s">
        <v>22</v>
      </c>
      <c r="C72" s="11" t="s">
        <v>2</v>
      </c>
      <c r="D72" s="10">
        <v>1</v>
      </c>
      <c r="E72" s="19">
        <v>420000</v>
      </c>
      <c r="F72" s="19">
        <f>E72*D72</f>
        <v>420000</v>
      </c>
    </row>
    <row r="73" spans="1:6" ht="30" x14ac:dyDescent="0.25">
      <c r="A73" s="11">
        <v>30</v>
      </c>
      <c r="B73" s="7" t="s">
        <v>44</v>
      </c>
      <c r="C73" s="11"/>
      <c r="D73" s="10"/>
      <c r="E73" s="19"/>
      <c r="F73" s="19">
        <f t="shared" ref="F73:F86" si="2">E73*D73</f>
        <v>0</v>
      </c>
    </row>
    <row r="74" spans="1:6" x14ac:dyDescent="0.25">
      <c r="A74" s="11"/>
      <c r="B74" s="3" t="s">
        <v>22</v>
      </c>
      <c r="C74" s="11" t="s">
        <v>2</v>
      </c>
      <c r="D74" s="10">
        <v>2</v>
      </c>
      <c r="E74" s="19">
        <v>500000</v>
      </c>
      <c r="F74" s="19">
        <f t="shared" si="2"/>
        <v>1000000</v>
      </c>
    </row>
    <row r="75" spans="1:6" ht="30" x14ac:dyDescent="0.25">
      <c r="A75" s="11">
        <v>31</v>
      </c>
      <c r="B75" s="7" t="s">
        <v>45</v>
      </c>
      <c r="C75" s="11"/>
      <c r="D75" s="10"/>
      <c r="E75" s="19"/>
      <c r="F75" s="19">
        <f t="shared" si="2"/>
        <v>0</v>
      </c>
    </row>
    <row r="76" spans="1:6" x14ac:dyDescent="0.25">
      <c r="A76" s="11"/>
      <c r="B76" s="3" t="s">
        <v>22</v>
      </c>
      <c r="C76" s="11" t="s">
        <v>2</v>
      </c>
      <c r="D76" s="10">
        <v>2</v>
      </c>
      <c r="E76" s="19">
        <v>500000</v>
      </c>
      <c r="F76" s="19">
        <f t="shared" si="2"/>
        <v>1000000</v>
      </c>
    </row>
    <row r="77" spans="1:6" ht="30" x14ac:dyDescent="0.25">
      <c r="A77" s="11">
        <v>32</v>
      </c>
      <c r="B77" s="7" t="s">
        <v>46</v>
      </c>
      <c r="C77" s="11"/>
      <c r="D77" s="10"/>
      <c r="E77" s="19"/>
      <c r="F77" s="19">
        <f t="shared" si="2"/>
        <v>0</v>
      </c>
    </row>
    <row r="78" spans="1:6" x14ac:dyDescent="0.25">
      <c r="A78" s="11"/>
      <c r="B78" s="3" t="s">
        <v>22</v>
      </c>
      <c r="C78" s="11" t="s">
        <v>2</v>
      </c>
      <c r="D78" s="10">
        <v>2</v>
      </c>
      <c r="E78" s="19">
        <v>420000</v>
      </c>
      <c r="F78" s="19">
        <f t="shared" si="2"/>
        <v>840000</v>
      </c>
    </row>
    <row r="79" spans="1:6" ht="30" x14ac:dyDescent="0.25">
      <c r="A79" s="11">
        <v>33</v>
      </c>
      <c r="B79" s="7" t="s">
        <v>47</v>
      </c>
      <c r="C79" s="11"/>
      <c r="D79" s="10"/>
      <c r="E79" s="19"/>
      <c r="F79" s="19">
        <f t="shared" si="2"/>
        <v>0</v>
      </c>
    </row>
    <row r="80" spans="1:6" x14ac:dyDescent="0.25">
      <c r="A80" s="11"/>
      <c r="B80" s="3" t="s">
        <v>22</v>
      </c>
      <c r="C80" s="11" t="s">
        <v>2</v>
      </c>
      <c r="D80" s="10">
        <v>1</v>
      </c>
      <c r="E80" s="19">
        <v>510000</v>
      </c>
      <c r="F80" s="19">
        <f t="shared" si="2"/>
        <v>510000</v>
      </c>
    </row>
    <row r="81" spans="1:6" ht="30" x14ac:dyDescent="0.25">
      <c r="A81" s="11">
        <v>34</v>
      </c>
      <c r="B81" s="7" t="s">
        <v>48</v>
      </c>
      <c r="C81" s="11"/>
      <c r="D81" s="10"/>
      <c r="E81" s="19"/>
      <c r="F81" s="19">
        <f t="shared" si="2"/>
        <v>0</v>
      </c>
    </row>
    <row r="82" spans="1:6" x14ac:dyDescent="0.25">
      <c r="A82" s="11"/>
      <c r="B82" s="3" t="s">
        <v>22</v>
      </c>
      <c r="C82" s="11" t="s">
        <v>2</v>
      </c>
      <c r="D82" s="10">
        <v>2</v>
      </c>
      <c r="E82" s="19">
        <v>410000</v>
      </c>
      <c r="F82" s="19">
        <f t="shared" si="2"/>
        <v>820000</v>
      </c>
    </row>
    <row r="83" spans="1:6" ht="30" x14ac:dyDescent="0.25">
      <c r="A83" s="11">
        <v>35</v>
      </c>
      <c r="B83" s="7" t="s">
        <v>49</v>
      </c>
      <c r="C83" s="11"/>
      <c r="D83" s="10"/>
      <c r="E83" s="19"/>
      <c r="F83" s="19">
        <f t="shared" si="2"/>
        <v>0</v>
      </c>
    </row>
    <row r="84" spans="1:6" x14ac:dyDescent="0.25">
      <c r="A84" s="11"/>
      <c r="B84" s="3" t="s">
        <v>22</v>
      </c>
      <c r="C84" s="11" t="s">
        <v>2</v>
      </c>
      <c r="D84" s="10">
        <v>1</v>
      </c>
      <c r="E84" s="19">
        <v>530000</v>
      </c>
      <c r="F84" s="19">
        <f t="shared" si="2"/>
        <v>530000</v>
      </c>
    </row>
    <row r="85" spans="1:6" ht="30" x14ac:dyDescent="0.25">
      <c r="A85" s="11">
        <v>36</v>
      </c>
      <c r="B85" s="7" t="s">
        <v>50</v>
      </c>
      <c r="C85" s="11"/>
      <c r="D85" s="10"/>
      <c r="E85" s="19"/>
      <c r="F85" s="19">
        <f t="shared" si="2"/>
        <v>0</v>
      </c>
    </row>
    <row r="86" spans="1:6" x14ac:dyDescent="0.25">
      <c r="A86" s="11"/>
      <c r="B86" s="3" t="s">
        <v>22</v>
      </c>
      <c r="C86" s="11" t="s">
        <v>2</v>
      </c>
      <c r="D86" s="10">
        <v>1</v>
      </c>
      <c r="E86" s="19">
        <v>420000</v>
      </c>
      <c r="F86" s="19">
        <f t="shared" si="2"/>
        <v>420000</v>
      </c>
    </row>
    <row r="87" spans="1:6" x14ac:dyDescent="0.25">
      <c r="A87" s="11"/>
      <c r="B87" s="3"/>
      <c r="C87" s="11"/>
      <c r="D87" s="10"/>
      <c r="E87" s="14" t="s">
        <v>17</v>
      </c>
      <c r="F87" s="20">
        <f>SUM(F72:F86)</f>
        <v>5540000</v>
      </c>
    </row>
    <row r="88" spans="1:6" x14ac:dyDescent="0.25">
      <c r="A88" s="11"/>
      <c r="B88" s="3"/>
      <c r="C88" s="11"/>
      <c r="D88" s="10"/>
      <c r="E88" s="14" t="s">
        <v>18</v>
      </c>
      <c r="F88" s="20">
        <f>F87*0.19</f>
        <v>1052600</v>
      </c>
    </row>
    <row r="89" spans="1:6" x14ac:dyDescent="0.25">
      <c r="A89" s="11"/>
      <c r="B89" s="3"/>
      <c r="C89" s="11"/>
      <c r="D89" s="10"/>
      <c r="E89" s="14" t="s">
        <v>19</v>
      </c>
      <c r="F89" s="20">
        <f>F87+F88</f>
        <v>6592600</v>
      </c>
    </row>
    <row r="92" spans="1:6" ht="24.75" customHeight="1" x14ac:dyDescent="0.25">
      <c r="B92" s="21" t="s">
        <v>51</v>
      </c>
      <c r="C92" s="21"/>
      <c r="D92" s="21"/>
      <c r="E92" s="21"/>
      <c r="F92" s="22">
        <f>F89+F68+F31</f>
        <v>73127880</v>
      </c>
    </row>
    <row r="94" spans="1:6" ht="15" customHeight="1" x14ac:dyDescent="0.25">
      <c r="A94" s="2" t="s">
        <v>52</v>
      </c>
      <c r="B94" s="2"/>
      <c r="C94" s="2"/>
      <c r="D94" s="2"/>
      <c r="E94" s="2"/>
      <c r="F94" s="2"/>
    </row>
    <row r="95" spans="1:6" ht="280.5" customHeight="1" x14ac:dyDescent="0.25">
      <c r="A95" s="2"/>
      <c r="B95" s="2"/>
      <c r="C95" s="2"/>
      <c r="D95" s="2"/>
      <c r="E95" s="2"/>
      <c r="F95" s="2"/>
    </row>
    <row r="97" spans="1:6" ht="114.75" customHeight="1" x14ac:dyDescent="0.25">
      <c r="A97" s="23"/>
      <c r="B97" s="23"/>
      <c r="C97" s="23"/>
      <c r="D97" s="23"/>
      <c r="E97" s="23"/>
      <c r="F97" s="23"/>
    </row>
  </sheetData>
  <mergeCells count="5">
    <mergeCell ref="B92:E92"/>
    <mergeCell ref="A1:F1"/>
    <mergeCell ref="A2:F2"/>
    <mergeCell ref="A94:F95"/>
    <mergeCell ref="A97:F97"/>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dcterms:created xsi:type="dcterms:W3CDTF">2022-05-19T15:27:53Z</dcterms:created>
  <dcterms:modified xsi:type="dcterms:W3CDTF">2022-05-19T17:01:27Z</dcterms:modified>
</cp:coreProperties>
</file>