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comments2.xml" ContentType="application/vnd.openxmlformats-officedocument.spreadsheetml.comments+xml"/>
  <Override PartName="/xl/drawings/drawing7.xml" ContentType="application/vnd.openxmlformats-officedocument.drawing+xml"/>
  <Override PartName="/xl/comments3.xml" ContentType="application/vnd.openxmlformats-officedocument.spreadsheetml.comments+xml"/>
  <Override PartName="/xl/drawings/drawing8.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heckCompatibility="1" defaultThemeVersion="124226"/>
  <mc:AlternateContent xmlns:mc="http://schemas.openxmlformats.org/markup-compatibility/2006">
    <mc:Choice Requires="x15">
      <x15ac:absPath xmlns:x15ac="http://schemas.microsoft.com/office/spreadsheetml/2010/11/ac" url="C:\Users\DELL\Desktop\Jorge Castillo Indepotes\CASTILLO 2022\INFORMES\MAYO\"/>
    </mc:Choice>
  </mc:AlternateContent>
  <bookViews>
    <workbookView xWindow="0" yWindow="0" windowWidth="20490" windowHeight="7650" activeTab="1"/>
  </bookViews>
  <sheets>
    <sheet name="CRONOGRAMA PRUEBAS " sheetId="17" r:id="rId1"/>
    <sheet name=" ANTROPOMETRICAS INICIACION" sheetId="12" r:id="rId2"/>
    <sheet name=" ANTROPOMETRICAS  FUNDAMENTACIO" sheetId="26" r:id="rId3"/>
    <sheet name=" ANTROPOMETRICAS  PERFECCIONAMI" sheetId="27" r:id="rId4"/>
    <sheet name="TEST NIÑOS(AS) HASTA &lt;8 AÑOS " sheetId="24" r:id="rId5"/>
    <sheet name="TEST NIÑOS(AS) 9 a 10 AÑOS (2)" sheetId="21" r:id="rId6"/>
    <sheet name="TEST NIÑOS(AS) 11 a 13 AÑOS (2" sheetId="25" r:id="rId7"/>
    <sheet name="TEST NIÑOS(AS) 14 a 17 AÑOS" sheetId="23" r:id="rId8"/>
  </sheets>
  <definedNames>
    <definedName name="_xlnm.Print_Area" localSheetId="2">' ANTROPOMETRICAS  FUNDAMENTACIO'!$A$1:$T$35</definedName>
    <definedName name="_xlnm.Print_Area" localSheetId="3">' ANTROPOMETRICAS  PERFECCIONAMI'!$A$1:$T$35</definedName>
    <definedName name="_xlnm.Print_Area" localSheetId="1">' ANTROPOMETRICAS INICIACION'!$A$1:$T$23</definedName>
    <definedName name="_xlnm.Print_Area" localSheetId="6">'TEST NIÑOS(AS) 11 a 13 AÑOS (2'!$A$1:$S$26</definedName>
    <definedName name="_xlnm.Print_Area" localSheetId="7">'TEST NIÑOS(AS) 14 a 17 AÑOS'!$A$1:$S$30</definedName>
    <definedName name="_xlnm.Print_Area" localSheetId="5">'TEST NIÑOS(AS) 9 a 10 AÑOS (2)'!$A$1:$S$24</definedName>
    <definedName name="_xlnm.Print_Area" localSheetId="4">'TEST NIÑOS(AS) HASTA &lt;8 AÑOS '!$A$1:$S$20</definedName>
    <definedName name="_xlnm.Print_Titles" localSheetId="2">' ANTROPOMETRICAS  FUNDAMENTACIO'!$1:$13</definedName>
    <definedName name="_xlnm.Print_Titles" localSheetId="3">' ANTROPOMETRICAS  PERFECCIONAMI'!$1:$13</definedName>
    <definedName name="_xlnm.Print_Titles" localSheetId="1">' ANTROPOMETRICAS INICIACION'!$1:$13</definedName>
    <definedName name="_xlnm.Print_Titles" localSheetId="6">'TEST NIÑOS(AS) 11 a 13 AÑOS (2'!$1:$9</definedName>
    <definedName name="_xlnm.Print_Titles" localSheetId="7">'TEST NIÑOS(AS) 14 a 17 AÑOS'!$1:$9</definedName>
    <definedName name="_xlnm.Print_Titles" localSheetId="5">'TEST NIÑOS(AS) 9 a 10 AÑOS (2)'!$1:$11</definedName>
    <definedName name="_xlnm.Print_Titles" localSheetId="4">'TEST NIÑOS(AS) HASTA &lt;8 AÑOS '!$1:$9</definedName>
    <definedName name="Z_403ABB64_77C3_4918_85DD_62B30B06A1BB_.wvu.PrintTitles" localSheetId="2" hidden="1">' ANTROPOMETRICAS  FUNDAMENTACIO'!$7:$13</definedName>
    <definedName name="Z_403ABB64_77C3_4918_85DD_62B30B06A1BB_.wvu.PrintTitles" localSheetId="3" hidden="1">' ANTROPOMETRICAS  PERFECCIONAMI'!$7:$13</definedName>
    <definedName name="Z_403ABB64_77C3_4918_85DD_62B30B06A1BB_.wvu.PrintTitles" localSheetId="1" hidden="1">' ANTROPOMETRICAS INICIACION'!$7:$13</definedName>
    <definedName name="Z_403ABB64_77C3_4918_85DD_62B30B06A1BB_.wvu.PrintTitles" localSheetId="6" hidden="1">'TEST NIÑOS(AS) 11 a 13 AÑOS (2'!$7:$9</definedName>
    <definedName name="Z_403ABB64_77C3_4918_85DD_62B30B06A1BB_.wvu.PrintTitles" localSheetId="7" hidden="1">'TEST NIÑOS(AS) 14 a 17 AÑOS'!$7:$9</definedName>
    <definedName name="Z_403ABB64_77C3_4918_85DD_62B30B06A1BB_.wvu.PrintTitles" localSheetId="5" hidden="1">'TEST NIÑOS(AS) 9 a 10 AÑOS (2)'!$8:$11</definedName>
    <definedName name="Z_403ABB64_77C3_4918_85DD_62B30B06A1BB_.wvu.PrintTitles" localSheetId="4" hidden="1">'TEST NIÑOS(AS) HASTA &lt;8 AÑOS '!$6:$9</definedName>
  </definedNames>
  <calcPr calcId="162913"/>
  <customWorkbookViews>
    <customWorkbookView name="YESID GUZMAN - Vista personalizada" guid="{403ABB64-77C3-4918-85DD-62B30B06A1BB}" mergeInterval="0" personalView="1" maximized="1" windowWidth="1362" windowHeight="522"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L13" i="23" l="1"/>
  <c r="L14" i="23"/>
  <c r="L15" i="23"/>
  <c r="L16" i="23"/>
  <c r="L17" i="23"/>
  <c r="L18" i="23"/>
  <c r="L19" i="23"/>
  <c r="L20" i="23"/>
  <c r="L21" i="23"/>
  <c r="L22" i="23"/>
  <c r="L23" i="23"/>
  <c r="L24" i="23"/>
  <c r="L25" i="23"/>
  <c r="L26" i="23"/>
  <c r="L27" i="23"/>
  <c r="L28" i="23"/>
  <c r="F23" i="23"/>
  <c r="L13" i="25"/>
  <c r="L14" i="25"/>
  <c r="L15" i="25"/>
  <c r="L16" i="25"/>
  <c r="L17" i="25"/>
  <c r="L18" i="25"/>
  <c r="L19" i="25"/>
  <c r="L20" i="25"/>
  <c r="L21" i="25"/>
  <c r="L22" i="25"/>
  <c r="L23" i="25"/>
  <c r="L24" i="25"/>
  <c r="I22" i="21"/>
  <c r="I14" i="21"/>
  <c r="I15" i="21"/>
  <c r="I16" i="21"/>
  <c r="I17" i="21"/>
  <c r="I18" i="21"/>
  <c r="I19" i="21"/>
  <c r="I20" i="21"/>
  <c r="I21" i="21"/>
  <c r="P25" i="26"/>
  <c r="T33" i="27"/>
  <c r="P33" i="27"/>
  <c r="L33" i="27"/>
  <c r="H33" i="27"/>
  <c r="T32" i="27"/>
  <c r="P32" i="27"/>
  <c r="L32" i="27"/>
  <c r="H32" i="27"/>
  <c r="T31" i="27"/>
  <c r="P31" i="27"/>
  <c r="L31" i="27"/>
  <c r="H31" i="27"/>
  <c r="T30" i="27"/>
  <c r="P30" i="27"/>
  <c r="L30" i="27"/>
  <c r="H30" i="27"/>
  <c r="T29" i="27"/>
  <c r="P29" i="27"/>
  <c r="L29" i="27"/>
  <c r="H29" i="27"/>
  <c r="T28" i="27"/>
  <c r="P28" i="27"/>
  <c r="L28" i="27"/>
  <c r="H28" i="27"/>
  <c r="T27" i="27"/>
  <c r="P27" i="27"/>
  <c r="L27" i="27"/>
  <c r="H27" i="27"/>
  <c r="T26" i="27"/>
  <c r="P26" i="27"/>
  <c r="L26" i="27"/>
  <c r="H26" i="27"/>
  <c r="T25" i="27"/>
  <c r="P25" i="27"/>
  <c r="L25" i="27"/>
  <c r="H25" i="27"/>
  <c r="T24" i="27"/>
  <c r="P24" i="27"/>
  <c r="L24" i="27"/>
  <c r="H24" i="27"/>
  <c r="T23" i="27"/>
  <c r="P23" i="27"/>
  <c r="L23" i="27"/>
  <c r="H23" i="27"/>
  <c r="T22" i="27"/>
  <c r="P22" i="27"/>
  <c r="L22" i="27"/>
  <c r="H22" i="27"/>
  <c r="T21" i="27"/>
  <c r="P21" i="27"/>
  <c r="L21" i="27"/>
  <c r="H21" i="27"/>
  <c r="T20" i="27"/>
  <c r="P20" i="27"/>
  <c r="L20" i="27"/>
  <c r="H20" i="27"/>
  <c r="T19" i="27"/>
  <c r="P19" i="27"/>
  <c r="L19" i="27"/>
  <c r="H19" i="27"/>
  <c r="T18" i="27"/>
  <c r="P18" i="27"/>
  <c r="L18" i="27"/>
  <c r="H18" i="27"/>
  <c r="T17" i="27"/>
  <c r="P17" i="27"/>
  <c r="L17" i="27"/>
  <c r="H17" i="27"/>
  <c r="T16" i="27"/>
  <c r="P16" i="27"/>
  <c r="L16" i="27"/>
  <c r="H16" i="27"/>
  <c r="T15" i="27"/>
  <c r="P15" i="27"/>
  <c r="L15" i="27"/>
  <c r="H15" i="27"/>
  <c r="T14" i="27"/>
  <c r="P14" i="27"/>
  <c r="L14" i="27"/>
  <c r="H14" i="27"/>
  <c r="T15" i="26"/>
  <c r="T16" i="26"/>
  <c r="T17" i="26"/>
  <c r="T18" i="26"/>
  <c r="T19" i="26"/>
  <c r="T20" i="26"/>
  <c r="T21" i="26"/>
  <c r="T22" i="26"/>
  <c r="T23" i="26"/>
  <c r="T24" i="26"/>
  <c r="T25" i="26"/>
  <c r="T26" i="26"/>
  <c r="T27" i="26"/>
  <c r="T28" i="26"/>
  <c r="T29" i="26"/>
  <c r="T30" i="26"/>
  <c r="T31" i="26"/>
  <c r="T32" i="26"/>
  <c r="T33" i="26"/>
  <c r="P15" i="26"/>
  <c r="P16" i="26"/>
  <c r="P17" i="26"/>
  <c r="P18" i="26"/>
  <c r="P19" i="26"/>
  <c r="P20" i="26"/>
  <c r="P21" i="26"/>
  <c r="P22" i="26"/>
  <c r="P23" i="26"/>
  <c r="P24" i="26"/>
  <c r="P26" i="26"/>
  <c r="P27" i="26"/>
  <c r="P28" i="26"/>
  <c r="P29" i="26"/>
  <c r="P30" i="26"/>
  <c r="P31" i="26"/>
  <c r="P32" i="26"/>
  <c r="P33" i="26"/>
  <c r="L15" i="26"/>
  <c r="L16" i="26"/>
  <c r="L17" i="26"/>
  <c r="L18" i="26"/>
  <c r="L19" i="26"/>
  <c r="L20" i="26"/>
  <c r="L21" i="26"/>
  <c r="L22" i="26"/>
  <c r="L23" i="26"/>
  <c r="L24" i="26"/>
  <c r="L25" i="26"/>
  <c r="L26" i="26"/>
  <c r="L27" i="26"/>
  <c r="L28" i="26"/>
  <c r="L29" i="26"/>
  <c r="L30" i="26"/>
  <c r="L31" i="26"/>
  <c r="L32" i="26"/>
  <c r="L33" i="26"/>
  <c r="T14" i="26"/>
  <c r="P14" i="26"/>
  <c r="L14" i="26"/>
  <c r="T15" i="12"/>
  <c r="T16" i="12"/>
  <c r="T17" i="12"/>
  <c r="T18" i="12"/>
  <c r="T19" i="12"/>
  <c r="T20" i="12"/>
  <c r="T21" i="12"/>
  <c r="P15" i="12"/>
  <c r="P16" i="12"/>
  <c r="P17" i="12"/>
  <c r="P18" i="12"/>
  <c r="P19" i="12"/>
  <c r="P20" i="12"/>
  <c r="P21" i="12"/>
  <c r="L15" i="12"/>
  <c r="L16" i="12"/>
  <c r="L17" i="12"/>
  <c r="L18" i="12"/>
  <c r="L19" i="12"/>
  <c r="L20" i="12"/>
  <c r="L21" i="12"/>
  <c r="H33" i="26"/>
  <c r="H32" i="26"/>
  <c r="H31" i="26"/>
  <c r="H30" i="26"/>
  <c r="H29" i="26"/>
  <c r="H28" i="26"/>
  <c r="H27" i="26"/>
  <c r="H26" i="26"/>
  <c r="H25" i="26"/>
  <c r="H24" i="26"/>
  <c r="H23" i="26"/>
  <c r="H22" i="26"/>
  <c r="H21" i="26"/>
  <c r="H20" i="26"/>
  <c r="H19" i="26"/>
  <c r="H18" i="26"/>
  <c r="H17" i="26"/>
  <c r="H16" i="26"/>
  <c r="H15" i="26"/>
  <c r="H14" i="26"/>
  <c r="H15" i="12" l="1"/>
  <c r="H16" i="12"/>
  <c r="H17" i="12"/>
  <c r="H18" i="12"/>
  <c r="H19" i="12"/>
  <c r="H20" i="12"/>
  <c r="H21" i="12"/>
  <c r="H14" i="12"/>
  <c r="T14" i="12" l="1"/>
  <c r="P14" i="12"/>
  <c r="L14" i="12"/>
  <c r="P18" i="24"/>
  <c r="P17" i="24"/>
  <c r="P16" i="24"/>
  <c r="P15" i="24"/>
  <c r="P14" i="24"/>
  <c r="P13" i="24"/>
  <c r="P12" i="24"/>
  <c r="P11" i="24"/>
  <c r="I13" i="21"/>
  <c r="S28" i="23"/>
  <c r="S27" i="23"/>
  <c r="S26" i="23"/>
  <c r="S25" i="23"/>
  <c r="S24" i="23"/>
  <c r="S23" i="23"/>
  <c r="S22" i="23"/>
  <c r="S21" i="23"/>
  <c r="S20" i="23"/>
  <c r="S19" i="23"/>
  <c r="S18" i="23"/>
  <c r="S17" i="23"/>
  <c r="S16" i="23"/>
  <c r="S15" i="23"/>
  <c r="S14" i="23"/>
  <c r="S13" i="23"/>
  <c r="S12" i="23"/>
  <c r="I28" i="23"/>
  <c r="I27" i="23"/>
  <c r="I26" i="23"/>
  <c r="I25" i="23"/>
  <c r="I24" i="23"/>
  <c r="I23" i="23"/>
  <c r="I22" i="23"/>
  <c r="I21" i="23"/>
  <c r="I20" i="23"/>
  <c r="I19" i="23"/>
  <c r="I18" i="23"/>
  <c r="I17" i="23"/>
  <c r="I16" i="23"/>
  <c r="I15" i="23"/>
  <c r="I14" i="23"/>
  <c r="I13" i="23"/>
  <c r="I12" i="23"/>
  <c r="I24" i="25"/>
  <c r="I23" i="25"/>
  <c r="I22" i="25"/>
  <c r="I21" i="25"/>
  <c r="I20" i="25"/>
  <c r="I19" i="25"/>
  <c r="I18" i="25"/>
  <c r="I17" i="25"/>
  <c r="I16" i="25"/>
  <c r="I15" i="25"/>
  <c r="I14" i="25"/>
  <c r="I13" i="25"/>
  <c r="I12" i="25"/>
  <c r="S24" i="25"/>
  <c r="S23" i="25"/>
  <c r="S22" i="25"/>
  <c r="S21" i="25"/>
  <c r="S20" i="25"/>
  <c r="S19" i="25"/>
  <c r="S18" i="25"/>
  <c r="S17" i="25"/>
  <c r="S16" i="25"/>
  <c r="S15" i="25"/>
  <c r="S14" i="25"/>
  <c r="S13" i="25"/>
  <c r="S12" i="25"/>
  <c r="P28" i="23" l="1"/>
  <c r="Q28" i="23" s="1"/>
  <c r="P27" i="23"/>
  <c r="Q27" i="23" s="1"/>
  <c r="P26" i="23"/>
  <c r="Q26" i="23" s="1"/>
  <c r="P25" i="23"/>
  <c r="Q25" i="23" s="1"/>
  <c r="P24" i="23"/>
  <c r="Q24" i="23" s="1"/>
  <c r="P23" i="23"/>
  <c r="Q23" i="23" s="1"/>
  <c r="P22" i="23"/>
  <c r="Q22" i="23" s="1"/>
  <c r="P21" i="23"/>
  <c r="Q21" i="23" s="1"/>
  <c r="P20" i="23"/>
  <c r="Q20" i="23" s="1"/>
  <c r="P19" i="23"/>
  <c r="Q19" i="23" s="1"/>
  <c r="P18" i="23"/>
  <c r="Q18" i="23" s="1"/>
  <c r="P17" i="23"/>
  <c r="Q17" i="23" s="1"/>
  <c r="P16" i="23"/>
  <c r="Q16" i="23" s="1"/>
  <c r="P15" i="23"/>
  <c r="Q15" i="23" s="1"/>
  <c r="P14" i="23"/>
  <c r="Q14" i="23" s="1"/>
  <c r="P13" i="23"/>
  <c r="Q13" i="23" s="1"/>
  <c r="F24" i="25"/>
  <c r="G24" i="25" s="1"/>
  <c r="F23" i="25"/>
  <c r="G23" i="25" s="1"/>
  <c r="F22" i="25"/>
  <c r="G22" i="25" s="1"/>
  <c r="F21" i="25"/>
  <c r="G21" i="25" s="1"/>
  <c r="F20" i="25"/>
  <c r="G20" i="25" s="1"/>
  <c r="F19" i="25"/>
  <c r="G19" i="25" s="1"/>
  <c r="F18" i="25"/>
  <c r="G18" i="25" s="1"/>
  <c r="F17" i="25"/>
  <c r="G17" i="25" s="1"/>
  <c r="F16" i="25"/>
  <c r="G16" i="25" s="1"/>
  <c r="F15" i="25"/>
  <c r="G15" i="25" s="1"/>
  <c r="F14" i="25"/>
  <c r="G14" i="25" s="1"/>
  <c r="F13" i="25"/>
  <c r="G13" i="25" s="1"/>
  <c r="F12" i="25"/>
  <c r="G12" i="25" s="1"/>
  <c r="P22" i="21"/>
  <c r="Q22" i="21" s="1"/>
  <c r="P21" i="21"/>
  <c r="Q21" i="21" s="1"/>
  <c r="P20" i="21"/>
  <c r="Q20" i="21" s="1"/>
  <c r="P19" i="21"/>
  <c r="Q19" i="21" s="1"/>
  <c r="P18" i="21"/>
  <c r="Q18" i="21" s="1"/>
  <c r="P17" i="21"/>
  <c r="Q17" i="21" s="1"/>
  <c r="P16" i="21"/>
  <c r="Q16" i="21" s="1"/>
  <c r="P15" i="21"/>
  <c r="Q15" i="21" s="1"/>
  <c r="P14" i="21"/>
  <c r="Q14" i="21" s="1"/>
  <c r="F22" i="21"/>
  <c r="G22" i="21" s="1"/>
  <c r="F21" i="21"/>
  <c r="G21" i="21" s="1"/>
  <c r="F20" i="21"/>
  <c r="G20" i="21" s="1"/>
  <c r="F19" i="21"/>
  <c r="G19" i="21" s="1"/>
  <c r="F18" i="21"/>
  <c r="G18" i="21" s="1"/>
  <c r="F17" i="21"/>
  <c r="G17" i="21" s="1"/>
  <c r="F16" i="21"/>
  <c r="G16" i="21" s="1"/>
  <c r="F15" i="21"/>
  <c r="G15" i="21" s="1"/>
  <c r="F14" i="21"/>
  <c r="G14" i="21" s="1"/>
  <c r="Q18" i="24"/>
  <c r="Q17" i="24"/>
  <c r="Q16" i="24"/>
  <c r="Q15" i="24"/>
  <c r="Q14" i="24"/>
  <c r="Q13" i="24"/>
  <c r="Q12" i="24"/>
  <c r="F18" i="24"/>
  <c r="G18" i="24" s="1"/>
  <c r="F17" i="24"/>
  <c r="G17" i="24" s="1"/>
  <c r="F16" i="24"/>
  <c r="G16" i="24" s="1"/>
  <c r="F15" i="24"/>
  <c r="G15" i="24" s="1"/>
  <c r="F14" i="24"/>
  <c r="G14" i="24" s="1"/>
  <c r="F13" i="24"/>
  <c r="G13" i="24" s="1"/>
  <c r="F12" i="24"/>
  <c r="G12" i="24" s="1"/>
  <c r="F11" i="24"/>
  <c r="G11" i="24" s="1"/>
  <c r="Q11" i="24"/>
  <c r="P13" i="21" l="1"/>
  <c r="Q13" i="21" s="1"/>
  <c r="F13" i="21"/>
  <c r="G13" i="21" s="1"/>
  <c r="P24" i="25"/>
  <c r="Q24" i="25" s="1"/>
  <c r="P23" i="25"/>
  <c r="Q23" i="25" s="1"/>
  <c r="P22" i="25"/>
  <c r="Q22" i="25" s="1"/>
  <c r="P21" i="25"/>
  <c r="Q21" i="25" s="1"/>
  <c r="P20" i="25"/>
  <c r="Q20" i="25" s="1"/>
  <c r="P19" i="25"/>
  <c r="Q19" i="25" s="1"/>
  <c r="P18" i="25"/>
  <c r="Q18" i="25" s="1"/>
  <c r="P17" i="25"/>
  <c r="Q17" i="25" s="1"/>
  <c r="P16" i="25"/>
  <c r="Q16" i="25" s="1"/>
  <c r="P15" i="25"/>
  <c r="Q15" i="25" s="1"/>
  <c r="P14" i="25"/>
  <c r="Q14" i="25" s="1"/>
  <c r="P13" i="25"/>
  <c r="Q13" i="25" s="1"/>
  <c r="P12" i="25"/>
  <c r="Q12" i="25" s="1"/>
  <c r="L12" i="25"/>
  <c r="L12" i="23" l="1"/>
  <c r="F13" i="23"/>
  <c r="G13" i="23" s="1"/>
  <c r="F14" i="23"/>
  <c r="G14" i="23" s="1"/>
  <c r="F15" i="23"/>
  <c r="G15" i="23" s="1"/>
  <c r="F16" i="23"/>
  <c r="G16" i="23" s="1"/>
  <c r="F17" i="23"/>
  <c r="G17" i="23" s="1"/>
  <c r="F18" i="23"/>
  <c r="G18" i="23" s="1"/>
  <c r="F19" i="23"/>
  <c r="G19" i="23" s="1"/>
  <c r="F20" i="23"/>
  <c r="G20" i="23" s="1"/>
  <c r="F21" i="23"/>
  <c r="G21" i="23" s="1"/>
  <c r="F22" i="23"/>
  <c r="G22" i="23" s="1"/>
  <c r="G23" i="23"/>
  <c r="F24" i="23"/>
  <c r="G24" i="23" s="1"/>
  <c r="F25" i="23"/>
  <c r="G25" i="23" s="1"/>
  <c r="F26" i="23"/>
  <c r="G26" i="23" s="1"/>
  <c r="F27" i="23"/>
  <c r="G27" i="23" s="1"/>
  <c r="F28" i="23"/>
  <c r="G28" i="23" s="1"/>
  <c r="F12" i="23"/>
  <c r="G12" i="23" s="1"/>
  <c r="P12" i="23"/>
  <c r="Q12" i="23" s="1"/>
</calcChain>
</file>

<file path=xl/comments1.xml><?xml version="1.0" encoding="utf-8"?>
<comments xmlns="http://schemas.openxmlformats.org/spreadsheetml/2006/main">
  <authors>
    <author>tc={4706F706-4458-4AC6-92E0-DB3EE9F4F268}</author>
    <author>tc={FC591A80-39C5-4D43-BAA7-C26256F5D9FB}</author>
  </authors>
  <commentList>
    <comment ref="H11"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tiempo se registra segun la etapa en la que termino la persona (el primer número sera el minuto seguido de una coma (,)el siguiente numero sera el segundo). recuerde que apenas inicie la prueba tomar el tiempo y hacer la prueba con grupos maximo de a 5 personas para llevar un buen control.</t>
        </r>
      </text>
    </comment>
    <comment ref="R11"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número seran las milesimas</t>
        </r>
      </text>
    </comment>
  </commentList>
</comments>
</file>

<file path=xl/comments2.xml><?xml version="1.0" encoding="utf-8"?>
<comments xmlns="http://schemas.openxmlformats.org/spreadsheetml/2006/main">
  <authors>
    <author>tc={FC591A80-39C5-4D43-BAA7-C26256F5D9FB}</author>
  </authors>
  <commentList>
    <comment ref="R13"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número seran las milesimas</t>
        </r>
      </text>
    </comment>
  </commentList>
</comments>
</file>

<file path=xl/comments3.xml><?xml version="1.0" encoding="utf-8"?>
<comments xmlns="http://schemas.openxmlformats.org/spreadsheetml/2006/main">
  <authors>
    <author>tc={FC591A80-39C5-4D43-BAA7-C26256F5D9FB}</author>
  </authors>
  <commentList>
    <comment ref="R12"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número seran las milesimas</t>
        </r>
      </text>
    </comment>
  </commentList>
</comments>
</file>

<file path=xl/comments4.xml><?xml version="1.0" encoding="utf-8"?>
<comments xmlns="http://schemas.openxmlformats.org/spreadsheetml/2006/main">
  <authors>
    <author>tc={7345BC77-BECB-4578-914B-5ECD8AB43BA0}</author>
    <author>tc={1954CD99-1907-425E-8FDF-9A978B94EC86}</author>
    <author>tc={CADD2D26-EAB4-44F8-8178-DEFD97E44926}</author>
  </authors>
  <commentList>
    <comment ref="D12"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numero seran las milesimas</t>
        </r>
      </text>
    </comment>
    <comment ref="H12"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se debe registrar el número de recorridos realizado por la persona, como se puede ver en el ejemplo la persona realizo 32 recorridos.</t>
        </r>
      </text>
    </comment>
    <comment ref="R12" authorId="2"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resultado se debe digitar en numeros (ejemplo: 7,89) el primer numero corresponde a los segundos es decir el 7 luego se coloca la coma (,) para separar las milesimas es decir el 89.</t>
        </r>
      </text>
    </comment>
  </commentList>
</comments>
</file>

<file path=xl/sharedStrings.xml><?xml version="1.0" encoding="utf-8"?>
<sst xmlns="http://schemas.openxmlformats.org/spreadsheetml/2006/main" count="563" uniqueCount="94">
  <si>
    <t>GOBERNACION DE CUNDINAMARCA</t>
  </si>
  <si>
    <t>INDEPORTES CUNDINAMARCA</t>
  </si>
  <si>
    <t>DEPORTE FORMATIV0</t>
  </si>
  <si>
    <t>PLANILLA DE EVALUACION: PRUEBAS MOTRICES</t>
  </si>
  <si>
    <t>:</t>
  </si>
  <si>
    <t>CMS.</t>
  </si>
  <si>
    <t>#</t>
  </si>
  <si>
    <t>PESO CORPORAL</t>
  </si>
  <si>
    <t>KG</t>
  </si>
  <si>
    <t>ESTATURA DE PIE</t>
  </si>
  <si>
    <t>ESTATURA SENTADO</t>
  </si>
  <si>
    <t xml:space="preserve">EDAD </t>
  </si>
  <si>
    <t>MUNICIPIO EVALUADO:</t>
  </si>
  <si>
    <t>NOMBRES Y APELLIDOS</t>
  </si>
  <si>
    <t>"CUNDINAMARCA REGION QUE PROGRESA"</t>
  </si>
  <si>
    <t>NIVEL:   NIÑOS(AS)  9 a 10 AÑOS</t>
  </si>
  <si>
    <t>NIVEL:   NIÑOS(AS)  11 a 13 AÑOS</t>
  </si>
  <si>
    <t>DEPORTE FORMATIVO</t>
  </si>
  <si>
    <t>1 INTENTO</t>
  </si>
  <si>
    <t>2 INTENTO</t>
  </si>
  <si>
    <t>AGARRE BASTON  (CENTIMETROS)</t>
  </si>
  <si>
    <t>RESULTADO</t>
  </si>
  <si>
    <t>PROMEDIO</t>
  </si>
  <si>
    <t>20 METROS LANZADOS (SEGUNDOS Y MILESIMAS POR INTENTO)</t>
  </si>
  <si>
    <t>PERIMETRO DE CINTURA</t>
  </si>
  <si>
    <t>SALTO LARGO SIN IMPULSO  (CENTIMETROS)</t>
  </si>
  <si>
    <t>FORMADOR :</t>
  </si>
  <si>
    <t>1                      INTENTO</t>
  </si>
  <si>
    <t>FORMADOR:</t>
  </si>
  <si>
    <t>NIVEL:   NIÑOS(AS)  14 a 17 AÑOS</t>
  </si>
  <si>
    <t>MES DE  MAYO  DEL 2022</t>
  </si>
  <si>
    <t>NUMERO DE IDENTIFICACIÓN (SOLO NÚMERO, SIN UTILIZAR COMA(,) NI PUNTO (.)</t>
  </si>
  <si>
    <t>MAYO</t>
  </si>
  <si>
    <t>MES DE  OCTUBRE  DEL 2022</t>
  </si>
  <si>
    <t>OCTUBRE</t>
  </si>
  <si>
    <t>SHUTTLE RUN SEGUNDOS Y MILESIMAS</t>
  </si>
  <si>
    <t>RESULTADO (MEJOR INTENTO)</t>
  </si>
  <si>
    <t>COURSE NAVETTE VO2 MAX  (recorrido)</t>
  </si>
  <si>
    <t>CRONOGRAMA ELABORACION DE PRUEBAS  ESCUELAS DE FORMACION DEPORTIVA 2022</t>
  </si>
  <si>
    <t>Alhan Yerack Castillo Castro</t>
  </si>
  <si>
    <t>Samuel David Morera Linares</t>
  </si>
  <si>
    <t>Juan Sebastian Urrego Peña</t>
  </si>
  <si>
    <t>Andres Felipe Romero Novoa</t>
  </si>
  <si>
    <t>Derek Santiago Bejarano Martinez</t>
  </si>
  <si>
    <t>Alan Smit Aguilera Parra</t>
  </si>
  <si>
    <t>Juan Jose Lesmes Garzón</t>
  </si>
  <si>
    <t>Maikol Jhair Beltran Bejarano</t>
  </si>
  <si>
    <t>Juan Jose Vaca Neira</t>
  </si>
  <si>
    <t>Deivy Alejandro Peña Morera</t>
  </si>
  <si>
    <t xml:space="preserve">Juan Camilo Garzon Linares </t>
  </si>
  <si>
    <t>Edwin Felipe Linares Martinez</t>
  </si>
  <si>
    <t>Marlon Samir Rosas Vargas</t>
  </si>
  <si>
    <t>Jhonatan Alexis Rodriguez Hidalgo</t>
  </si>
  <si>
    <t>Willian Daniel Vargas Urrego</t>
  </si>
  <si>
    <t>Diego Aguilera Ciprian</t>
  </si>
  <si>
    <t>Leiber Sebastian Castañeda Bejarano</t>
  </si>
  <si>
    <t>Andres Felipe Ruiz Moreno</t>
  </si>
  <si>
    <t>NIVEL:   NIÑOS(AS)  HASTA &lt;8 AÑOS</t>
  </si>
  <si>
    <t>Jeisember Adrián Barreto Rodriguez</t>
  </si>
  <si>
    <t>Harid Giovanny Aguilera Narvaez</t>
  </si>
  <si>
    <t>Sergio Felipe Urrea Perez</t>
  </si>
  <si>
    <t>Anderson Joseph Jimenez Patiño</t>
  </si>
  <si>
    <t>Wilder Alexis Gonzalez Rodriguez</t>
  </si>
  <si>
    <t>Eric Leandro Caraballo Beltran</t>
  </si>
  <si>
    <t>Santiago Muete Garzon</t>
  </si>
  <si>
    <t xml:space="preserve">Juan Diego Acosta Linares </t>
  </si>
  <si>
    <t>Joel Sebastian Sarmiento Peñate</t>
  </si>
  <si>
    <t>Duvan Felipe Martines Casrdenas</t>
  </si>
  <si>
    <t xml:space="preserve">Jhon Sebastian Garzon Linares </t>
  </si>
  <si>
    <t>Sergio Andres Castro Lesmes</t>
  </si>
  <si>
    <t xml:space="preserve">Heyder Ivan Caraballo Beltran </t>
  </si>
  <si>
    <t>Juan David Lopez Martinez</t>
  </si>
  <si>
    <t>Freiman Jhair Contreras Calderón</t>
  </si>
  <si>
    <t>Paula Julieth Martin Gonzales</t>
  </si>
  <si>
    <t>Juan Jose Romero Sorza</t>
  </si>
  <si>
    <t>Kevin Stiven Ramirez Romero</t>
  </si>
  <si>
    <t>Tomás David Guzman Martínez</t>
  </si>
  <si>
    <t>Luis Carlos Martin Velez</t>
  </si>
  <si>
    <t>Adrian Yair Gozalez Rodriguez</t>
  </si>
  <si>
    <t>Camilo Andres Jimenez Alfonso</t>
  </si>
  <si>
    <t>Willian Ferney Duarte Romero</t>
  </si>
  <si>
    <t>Jhonatan Stiven Areiza Garzon</t>
  </si>
  <si>
    <t xml:space="preserve">Cristian David Alayon Cardenas </t>
  </si>
  <si>
    <t>Juan David Sanchez Garcia</t>
  </si>
  <si>
    <t>Yerick Julian Poveda Rodriguez</t>
  </si>
  <si>
    <t>Juan Pablo Linares Urrego</t>
  </si>
  <si>
    <t>Jeron Arturo Cardenas De La Rosa</t>
  </si>
  <si>
    <t>David Felipe Muñoz Bejarano</t>
  </si>
  <si>
    <t xml:space="preserve">NIVEL: INICIACION </t>
  </si>
  <si>
    <t xml:space="preserve">NIVEL: FUNDAMENTACION </t>
  </si>
  <si>
    <t xml:space="preserve">NIVEL: PERFECIONAMIENTO </t>
  </si>
  <si>
    <t>UBALÁ</t>
  </si>
  <si>
    <t>JORGE CASTILLO</t>
  </si>
  <si>
    <t>15´01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</si>
</sst>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9" x14ac:knownFonts="1">
    <font>
      <sz val="11"/>
      <color theme="1"/>
      <name val="Calibri"/>
      <family val="2"/>
      <scheme val="minor"/>
    </font>
    <font>
      <b/>
      <sz val="11"/>
      <color theme="1"/>
      <name val="Calibri"/>
      <family val="2"/>
      <scheme val="minor"/>
    </font>
    <font>
      <b/>
      <sz val="20"/>
      <color theme="1"/>
      <name val="Calibri"/>
      <family val="2"/>
      <scheme val="minor"/>
    </font>
    <font>
      <b/>
      <sz val="14"/>
      <color theme="1"/>
      <name val="Calibri"/>
      <family val="2"/>
      <scheme val="minor"/>
    </font>
    <font>
      <b/>
      <sz val="36"/>
      <color theme="1"/>
      <name val="Calibri"/>
      <family val="2"/>
      <scheme val="minor"/>
    </font>
    <font>
      <b/>
      <sz val="24"/>
      <color theme="1"/>
      <name val="Calibri"/>
      <family val="2"/>
      <scheme val="minor"/>
    </font>
    <font>
      <b/>
      <sz val="18"/>
      <color theme="1"/>
      <name val="Calibri"/>
      <family val="2"/>
      <scheme val="minor"/>
    </font>
    <font>
      <b/>
      <sz val="28"/>
      <color theme="1"/>
      <name val="Calibri"/>
      <family val="2"/>
      <scheme val="minor"/>
    </font>
    <font>
      <b/>
      <sz val="16"/>
      <color theme="1"/>
      <name val="Calibri"/>
      <family val="2"/>
      <scheme val="minor"/>
    </font>
    <font>
      <sz val="16"/>
      <color theme="1"/>
      <name val="Calibri"/>
      <family val="2"/>
      <scheme val="minor"/>
    </font>
    <font>
      <b/>
      <sz val="22"/>
      <color theme="1"/>
      <name val="Calibri"/>
      <family val="2"/>
      <scheme val="minor"/>
    </font>
    <font>
      <sz val="24"/>
      <color theme="1"/>
      <name val="Calibri"/>
      <family val="2"/>
      <scheme val="minor"/>
    </font>
    <font>
      <sz val="28"/>
      <color theme="1"/>
      <name val="Calibri"/>
      <family val="2"/>
      <scheme val="minor"/>
    </font>
    <font>
      <sz val="18"/>
      <color theme="1"/>
      <name val="Calibri"/>
      <family val="2"/>
      <scheme val="minor"/>
    </font>
    <font>
      <sz val="14"/>
      <color theme="1"/>
      <name val="Arial"/>
      <family val="2"/>
    </font>
    <font>
      <sz val="8"/>
      <color theme="1"/>
      <name val="Calibri"/>
      <family val="2"/>
      <scheme val="minor"/>
    </font>
    <font>
      <b/>
      <sz val="11"/>
      <name val="Arial"/>
      <family val="2"/>
    </font>
    <font>
      <b/>
      <sz val="16"/>
      <color rgb="FF00B050"/>
      <name val="Calibri"/>
      <family val="2"/>
      <scheme val="minor"/>
    </font>
    <font>
      <b/>
      <sz val="16"/>
      <color theme="9" tint="-0.249977111117893"/>
      <name val="Calibri"/>
      <family val="2"/>
      <scheme val="minor"/>
    </font>
    <font>
      <b/>
      <sz val="14"/>
      <color theme="1"/>
      <name val="Arial"/>
      <family val="2"/>
    </font>
    <font>
      <b/>
      <sz val="12"/>
      <color theme="1"/>
      <name val="Calibri"/>
      <family val="2"/>
      <scheme val="minor"/>
    </font>
    <font>
      <sz val="12"/>
      <color theme="1"/>
      <name val="Arial"/>
      <family val="2"/>
    </font>
    <font>
      <sz val="12"/>
      <name val="Arial"/>
      <family val="2"/>
    </font>
    <font>
      <sz val="10"/>
      <name val="Arial"/>
      <family val="2"/>
    </font>
    <font>
      <sz val="16"/>
      <color theme="1"/>
      <name val="Arial"/>
      <family val="2"/>
    </font>
    <font>
      <sz val="18"/>
      <color theme="1"/>
      <name val="Arial"/>
      <family val="2"/>
    </font>
    <font>
      <b/>
      <sz val="18"/>
      <color rgb="FF00B050"/>
      <name val="Calibri"/>
      <family val="2"/>
      <scheme val="minor"/>
    </font>
    <font>
      <b/>
      <sz val="18"/>
      <color theme="9" tint="-0.249977111117893"/>
      <name val="Calibri"/>
      <family val="2"/>
      <scheme val="minor"/>
    </font>
    <font>
      <b/>
      <sz val="18"/>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8" tint="0.79998168889431442"/>
        <bgColor indexed="64"/>
      </patternFill>
    </fill>
    <fill>
      <patternFill patternType="solid">
        <fgColor rgb="FF00B050"/>
        <bgColor indexed="64"/>
      </patternFill>
    </fill>
    <fill>
      <patternFill patternType="solid">
        <fgColor theme="0"/>
        <bgColor indexed="64"/>
      </patternFill>
    </fill>
    <fill>
      <patternFill patternType="solid">
        <fgColor theme="9" tint="-0.249977111117893"/>
        <bgColor indexed="64"/>
      </patternFill>
    </fill>
    <fill>
      <patternFill patternType="solid">
        <fgColor theme="8" tint="0.59999389629810485"/>
        <bgColor indexed="64"/>
      </patternFill>
    </fill>
  </fills>
  <borders count="3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right/>
      <top style="thin">
        <color indexed="64"/>
      </top>
      <bottom/>
      <diagonal/>
    </border>
  </borders>
  <cellStyleXfs count="1">
    <xf numFmtId="0" fontId="0" fillId="0" borderId="0"/>
  </cellStyleXfs>
  <cellXfs count="205">
    <xf numFmtId="0" fontId="0" fillId="0" borderId="0" xfId="0"/>
    <xf numFmtId="0" fontId="0" fillId="0" borderId="0" xfId="0" applyAlignment="1">
      <alignment vertical="center" wrapText="1"/>
    </xf>
    <xf numFmtId="0" fontId="0" fillId="0" borderId="0" xfId="0" applyFill="1"/>
    <xf numFmtId="0" fontId="6" fillId="3" borderId="9" xfId="0" applyFont="1" applyFill="1" applyBorder="1" applyAlignment="1">
      <alignment horizontal="center" vertical="center" wrapText="1"/>
    </xf>
    <xf numFmtId="0" fontId="9" fillId="0" borderId="7" xfId="0" applyFont="1" applyBorder="1" applyAlignment="1">
      <alignment horizontal="center" vertical="center" wrapText="1"/>
    </xf>
    <xf numFmtId="0" fontId="8" fillId="0" borderId="7" xfId="0" applyFont="1" applyBorder="1" applyAlignment="1">
      <alignment horizontal="center" vertical="center" wrapText="1"/>
    </xf>
    <xf numFmtId="0" fontId="9" fillId="0" borderId="7" xfId="0" applyFont="1" applyFill="1" applyBorder="1" applyAlignment="1">
      <alignment horizontal="center" vertical="center" wrapText="1"/>
    </xf>
    <xf numFmtId="0" fontId="9" fillId="0" borderId="18" xfId="0" applyFont="1" applyBorder="1" applyAlignment="1">
      <alignment horizontal="center" vertical="center" wrapText="1"/>
    </xf>
    <xf numFmtId="0" fontId="9" fillId="0" borderId="18" xfId="0" applyFont="1" applyFill="1" applyBorder="1" applyAlignment="1">
      <alignment horizontal="center" vertical="center" wrapText="1"/>
    </xf>
    <xf numFmtId="0" fontId="9" fillId="0" borderId="21" xfId="0" applyFont="1" applyBorder="1" applyAlignment="1">
      <alignment horizontal="center" vertical="center" wrapText="1"/>
    </xf>
    <xf numFmtId="0" fontId="9" fillId="0" borderId="23" xfId="0" applyFont="1" applyBorder="1" applyAlignment="1">
      <alignment horizontal="center" vertical="center" wrapText="1"/>
    </xf>
    <xf numFmtId="0" fontId="8" fillId="3" borderId="4" xfId="0" applyFont="1" applyFill="1" applyBorder="1" applyAlignment="1">
      <alignment horizontal="center" vertical="center" wrapText="1"/>
    </xf>
    <xf numFmtId="0" fontId="1" fillId="0" borderId="0" xfId="0" applyFont="1" applyBorder="1" applyAlignment="1">
      <alignment vertical="center"/>
    </xf>
    <xf numFmtId="0" fontId="7" fillId="0" borderId="12" xfId="0" applyFont="1" applyBorder="1" applyAlignment="1">
      <alignment vertical="center"/>
    </xf>
    <xf numFmtId="0" fontId="4" fillId="0" borderId="0" xfId="0" applyFont="1" applyFill="1" applyBorder="1" applyAlignment="1">
      <alignment vertical="center"/>
    </xf>
    <xf numFmtId="0" fontId="7" fillId="0" borderId="0" xfId="0" applyFont="1" applyBorder="1" applyAlignment="1">
      <alignment vertical="center"/>
    </xf>
    <xf numFmtId="0" fontId="7" fillId="0" borderId="17" xfId="0" applyFont="1" applyBorder="1" applyAlignment="1">
      <alignment vertical="center"/>
    </xf>
    <xf numFmtId="0" fontId="10" fillId="0" borderId="0" xfId="0" applyFont="1" applyBorder="1" applyAlignment="1">
      <alignment vertical="center"/>
    </xf>
    <xf numFmtId="0" fontId="12" fillId="0" borderId="20" xfId="0" applyFont="1" applyBorder="1" applyAlignment="1">
      <alignment horizontal="center"/>
    </xf>
    <xf numFmtId="0" fontId="12" fillId="0" borderId="6" xfId="0" applyFont="1" applyBorder="1"/>
    <xf numFmtId="0" fontId="12" fillId="0" borderId="6" xfId="0" applyFont="1" applyBorder="1" applyAlignment="1">
      <alignment horizontal="center"/>
    </xf>
    <xf numFmtId="0" fontId="12" fillId="0" borderId="25" xfId="0" applyFont="1" applyBorder="1"/>
    <xf numFmtId="0" fontId="5" fillId="0" borderId="12" xfId="0" applyFont="1" applyBorder="1" applyAlignment="1">
      <alignment vertical="center"/>
    </xf>
    <xf numFmtId="0" fontId="5" fillId="0" borderId="0" xfId="0" applyFont="1" applyBorder="1" applyAlignment="1">
      <alignment vertical="center"/>
    </xf>
    <xf numFmtId="0" fontId="14" fillId="6" borderId="7" xfId="0" applyFont="1" applyFill="1" applyBorder="1" applyAlignment="1">
      <alignment horizontal="center" vertical="center"/>
    </xf>
    <xf numFmtId="0" fontId="15" fillId="0" borderId="21" xfId="0" applyFont="1" applyBorder="1"/>
    <xf numFmtId="0" fontId="15" fillId="3" borderId="21" xfId="0" applyFont="1" applyFill="1" applyBorder="1"/>
    <xf numFmtId="0" fontId="15" fillId="5" borderId="21" xfId="0" applyFont="1" applyFill="1" applyBorder="1"/>
    <xf numFmtId="0" fontId="15" fillId="6" borderId="21" xfId="0" applyFont="1" applyFill="1" applyBorder="1"/>
    <xf numFmtId="0" fontId="15" fillId="0" borderId="22" xfId="0" applyFont="1" applyBorder="1"/>
    <xf numFmtId="0" fontId="15" fillId="0" borderId="23" xfId="0" applyFont="1" applyBorder="1"/>
    <xf numFmtId="0" fontId="14" fillId="6" borderId="29" xfId="0" applyFont="1" applyFill="1" applyBorder="1" applyAlignment="1">
      <alignment horizontal="center" vertical="center"/>
    </xf>
    <xf numFmtId="2" fontId="9" fillId="0" borderId="30" xfId="0" applyNumberFormat="1" applyFont="1" applyBorder="1" applyAlignment="1">
      <alignment horizontal="center" vertical="center" wrapText="1"/>
    </xf>
    <xf numFmtId="0" fontId="16" fillId="8" borderId="7" xfId="0" applyFont="1" applyFill="1" applyBorder="1" applyAlignment="1">
      <alignment horizontal="center" vertical="center" wrapText="1"/>
    </xf>
    <xf numFmtId="0" fontId="17" fillId="0" borderId="29" xfId="0" applyNumberFormat="1" applyFont="1" applyBorder="1" applyAlignment="1">
      <alignment horizontal="center" vertical="center" wrapText="1"/>
    </xf>
    <xf numFmtId="0" fontId="0" fillId="0" borderId="7" xfId="0" applyBorder="1"/>
    <xf numFmtId="0" fontId="18" fillId="6" borderId="7" xfId="0" applyFont="1" applyFill="1" applyBorder="1" applyAlignment="1">
      <alignment horizontal="center" vertical="center" wrapText="1"/>
    </xf>
    <xf numFmtId="0" fontId="11" fillId="0" borderId="12" xfId="0" applyFont="1" applyBorder="1" applyAlignment="1">
      <alignment horizontal="center"/>
    </xf>
    <xf numFmtId="0" fontId="11" fillId="0" borderId="0" xfId="0" applyFont="1" applyBorder="1" applyAlignment="1">
      <alignment horizontal="center"/>
    </xf>
    <xf numFmtId="0" fontId="11" fillId="0" borderId="0" xfId="0" applyFont="1" applyBorder="1"/>
    <xf numFmtId="0" fontId="17" fillId="0" borderId="7" xfId="0" applyNumberFormat="1" applyFont="1" applyBorder="1" applyAlignment="1">
      <alignment horizontal="center" vertical="center" wrapText="1"/>
    </xf>
    <xf numFmtId="4" fontId="9" fillId="0" borderId="7" xfId="0" applyNumberFormat="1" applyFont="1" applyBorder="1" applyAlignment="1">
      <alignment horizontal="center" vertical="center" wrapText="1"/>
    </xf>
    <xf numFmtId="0" fontId="0" fillId="0" borderId="0" xfId="0" applyProtection="1">
      <protection locked="0"/>
    </xf>
    <xf numFmtId="0" fontId="5" fillId="0" borderId="12" xfId="0" applyFont="1" applyBorder="1" applyAlignment="1" applyProtection="1">
      <alignment vertical="center"/>
      <protection locked="0"/>
    </xf>
    <xf numFmtId="0" fontId="5" fillId="0" borderId="0" xfId="0" applyFont="1" applyBorder="1" applyAlignment="1" applyProtection="1">
      <alignment vertical="center"/>
      <protection locked="0"/>
    </xf>
    <xf numFmtId="0" fontId="11" fillId="0" borderId="12" xfId="0" applyFont="1" applyBorder="1" applyAlignment="1" applyProtection="1">
      <alignment horizontal="center"/>
      <protection locked="0"/>
    </xf>
    <xf numFmtId="0" fontId="11" fillId="0" borderId="0" xfId="0" applyFont="1" applyBorder="1" applyAlignment="1" applyProtection="1">
      <alignment horizontal="center"/>
      <protection locked="0"/>
    </xf>
    <xf numFmtId="0" fontId="11" fillId="0" borderId="0" xfId="0" applyFont="1" applyBorder="1" applyProtection="1">
      <protection locked="0"/>
    </xf>
    <xf numFmtId="0" fontId="16" fillId="8" borderId="7" xfId="0" applyFont="1" applyFill="1" applyBorder="1" applyAlignment="1" applyProtection="1">
      <alignment horizontal="center" vertical="center" wrapText="1"/>
      <protection locked="0"/>
    </xf>
    <xf numFmtId="0" fontId="2" fillId="3" borderId="7" xfId="0" applyFont="1" applyFill="1" applyBorder="1" applyAlignment="1" applyProtection="1">
      <alignment horizontal="center" vertical="center" wrapText="1"/>
      <protection locked="0"/>
    </xf>
    <xf numFmtId="0" fontId="14" fillId="6" borderId="7" xfId="0" applyFont="1" applyFill="1" applyBorder="1" applyAlignment="1" applyProtection="1">
      <alignment horizontal="center" vertical="center"/>
      <protection locked="0"/>
    </xf>
    <xf numFmtId="0" fontId="9" fillId="0" borderId="7" xfId="0" applyFont="1" applyBorder="1" applyAlignment="1" applyProtection="1">
      <alignment horizontal="center" vertical="center" wrapText="1"/>
      <protection locked="0"/>
    </xf>
    <xf numFmtId="0" fontId="1" fillId="0" borderId="0" xfId="0" applyFont="1" applyBorder="1" applyAlignment="1" applyProtection="1">
      <alignment vertical="center"/>
      <protection locked="0"/>
    </xf>
    <xf numFmtId="0" fontId="9" fillId="0" borderId="7" xfId="0" applyFont="1" applyBorder="1" applyAlignment="1" applyProtection="1">
      <alignment horizontal="center" vertical="center" wrapText="1"/>
      <protection hidden="1"/>
    </xf>
    <xf numFmtId="0" fontId="0" fillId="0" borderId="7" xfId="0" applyBorder="1" applyProtection="1">
      <protection hidden="1"/>
    </xf>
    <xf numFmtId="0" fontId="11" fillId="0" borderId="20" xfId="0" applyFont="1" applyBorder="1" applyAlignment="1" applyProtection="1">
      <alignment horizontal="center"/>
      <protection locked="0"/>
    </xf>
    <xf numFmtId="0" fontId="11" fillId="0" borderId="6" xfId="0" applyFont="1" applyBorder="1" applyAlignment="1" applyProtection="1">
      <alignment horizontal="center"/>
      <protection locked="0"/>
    </xf>
    <xf numFmtId="0" fontId="11" fillId="0" borderId="6" xfId="0" applyFont="1" applyBorder="1" applyProtection="1">
      <protection locked="0"/>
    </xf>
    <xf numFmtId="0" fontId="16" fillId="8" borderId="0" xfId="0" applyFont="1" applyFill="1" applyBorder="1" applyAlignment="1" applyProtection="1">
      <alignment horizontal="center" vertical="center" wrapText="1"/>
      <protection locked="0"/>
    </xf>
    <xf numFmtId="0" fontId="2" fillId="3" borderId="12" xfId="0" applyFont="1" applyFill="1" applyBorder="1" applyAlignment="1" applyProtection="1">
      <alignment horizontal="center" vertical="center" wrapText="1"/>
      <protection locked="0"/>
    </xf>
    <xf numFmtId="0" fontId="15" fillId="0" borderId="21" xfId="0" applyFont="1" applyFill="1" applyBorder="1"/>
    <xf numFmtId="0" fontId="8" fillId="3" borderId="31" xfId="0" applyFont="1" applyFill="1" applyBorder="1" applyAlignment="1">
      <alignment horizontal="center" vertical="center" wrapText="1"/>
    </xf>
    <xf numFmtId="0" fontId="20" fillId="3" borderId="4"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24" xfId="0" applyFont="1" applyFill="1" applyBorder="1" applyAlignment="1">
      <alignment horizontal="center" vertical="center" wrapText="1"/>
    </xf>
    <xf numFmtId="0" fontId="21" fillId="0" borderId="32" xfId="0" applyFont="1" applyBorder="1" applyAlignment="1">
      <alignment vertical="center"/>
    </xf>
    <xf numFmtId="0" fontId="23" fillId="6" borderId="21" xfId="0" applyFont="1" applyFill="1" applyBorder="1" applyAlignment="1">
      <alignment horizontal="center" vertical="center"/>
    </xf>
    <xf numFmtId="0" fontId="7" fillId="0" borderId="7" xfId="0" applyFont="1" applyBorder="1" applyAlignment="1">
      <alignment vertical="center"/>
    </xf>
    <xf numFmtId="0" fontId="4" fillId="0" borderId="7" xfId="0" applyFont="1" applyFill="1" applyBorder="1" applyAlignment="1">
      <alignment vertical="center"/>
    </xf>
    <xf numFmtId="0" fontId="10" fillId="0" borderId="7" xfId="0" applyFont="1" applyBorder="1" applyAlignment="1">
      <alignment vertical="center"/>
    </xf>
    <xf numFmtId="0" fontId="12" fillId="0" borderId="7" xfId="0" applyFont="1" applyBorder="1" applyAlignment="1">
      <alignment horizontal="center"/>
    </xf>
    <xf numFmtId="0" fontId="12" fillId="0" borderId="7" xfId="0" applyFont="1" applyBorder="1"/>
    <xf numFmtId="0" fontId="20" fillId="3" borderId="7"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22" fillId="6" borderId="7" xfId="0" applyFont="1" applyFill="1" applyBorder="1" applyAlignment="1">
      <alignment horizontal="center" vertical="center"/>
    </xf>
    <xf numFmtId="0" fontId="21" fillId="0" borderId="7" xfId="0" applyFont="1" applyBorder="1" applyAlignment="1">
      <alignment vertical="center"/>
    </xf>
    <xf numFmtId="0" fontId="24" fillId="0" borderId="32" xfId="0" applyFont="1" applyBorder="1" applyAlignment="1">
      <alignment vertical="center"/>
    </xf>
    <xf numFmtId="0" fontId="24" fillId="6" borderId="7" xfId="0" applyFont="1" applyFill="1" applyBorder="1" applyAlignment="1">
      <alignment horizontal="center" vertical="center"/>
    </xf>
    <xf numFmtId="0" fontId="25" fillId="0" borderId="32" xfId="0" applyFont="1" applyBorder="1" applyAlignment="1">
      <alignment vertical="center"/>
    </xf>
    <xf numFmtId="0" fontId="25" fillId="6" borderId="7" xfId="0" applyFont="1" applyFill="1" applyBorder="1" applyAlignment="1">
      <alignment horizontal="center" vertical="center"/>
    </xf>
    <xf numFmtId="0" fontId="13" fillId="0" borderId="7" xfId="0" applyFont="1" applyBorder="1" applyAlignment="1" applyProtection="1">
      <alignment horizontal="center" vertical="center" wrapText="1"/>
      <protection locked="0"/>
    </xf>
    <xf numFmtId="4" fontId="13" fillId="0" borderId="7" xfId="0" applyNumberFormat="1" applyFont="1" applyBorder="1" applyAlignment="1" applyProtection="1">
      <alignment horizontal="center" vertical="center" wrapText="1"/>
      <protection hidden="1"/>
    </xf>
    <xf numFmtId="0" fontId="26" fillId="0" borderId="7" xfId="0" applyNumberFormat="1" applyFont="1" applyBorder="1" applyAlignment="1" applyProtection="1">
      <alignment horizontal="center" vertical="center" wrapText="1"/>
      <protection hidden="1"/>
    </xf>
    <xf numFmtId="2" fontId="13" fillId="0" borderId="7" xfId="0" applyNumberFormat="1" applyFont="1" applyBorder="1" applyAlignment="1" applyProtection="1">
      <alignment horizontal="center" vertical="center" wrapText="1"/>
      <protection locked="0"/>
    </xf>
    <xf numFmtId="0" fontId="26" fillId="0" borderId="7" xfId="0" applyFont="1" applyBorder="1" applyAlignment="1" applyProtection="1">
      <alignment horizontal="center" vertical="center" wrapText="1"/>
      <protection locked="0"/>
    </xf>
    <xf numFmtId="0" fontId="26" fillId="0" borderId="7" xfId="0" applyNumberFormat="1" applyFont="1" applyBorder="1" applyAlignment="1" applyProtection="1">
      <alignment horizontal="center" vertical="center" wrapText="1"/>
      <protection locked="0"/>
    </xf>
    <xf numFmtId="0" fontId="13" fillId="0" borderId="7" xfId="0" applyFont="1" applyBorder="1" applyAlignment="1" applyProtection="1">
      <alignment horizontal="center" vertical="center" wrapText="1"/>
      <protection hidden="1"/>
    </xf>
    <xf numFmtId="0" fontId="27" fillId="6" borderId="7" xfId="0" applyFont="1" applyFill="1" applyBorder="1" applyAlignment="1" applyProtection="1">
      <alignment horizontal="center" vertical="center" wrapText="1"/>
      <protection hidden="1"/>
    </xf>
    <xf numFmtId="0" fontId="13" fillId="0" borderId="7" xfId="0" applyFont="1" applyBorder="1" applyProtection="1">
      <protection locked="0"/>
    </xf>
    <xf numFmtId="0" fontId="13" fillId="0" borderId="7" xfId="0" applyFont="1" applyBorder="1" applyAlignment="1" applyProtection="1">
      <alignment horizontal="right" vertical="center" wrapText="1"/>
      <protection locked="0"/>
    </xf>
    <xf numFmtId="0" fontId="8" fillId="3" borderId="12" xfId="0" applyFont="1" applyFill="1" applyBorder="1" applyAlignment="1">
      <alignment horizontal="center" vertical="center" wrapText="1"/>
    </xf>
    <xf numFmtId="0" fontId="24" fillId="6" borderId="29" xfId="0" applyFont="1" applyFill="1" applyBorder="1" applyAlignment="1">
      <alignment horizontal="center" vertical="center"/>
    </xf>
    <xf numFmtId="0" fontId="13" fillId="0" borderId="7" xfId="0" applyNumberFormat="1" applyFont="1" applyBorder="1" applyAlignment="1" applyProtection="1">
      <alignment horizontal="center" vertical="center" wrapText="1"/>
      <protection locked="0"/>
    </xf>
    <xf numFmtId="0" fontId="28" fillId="0" borderId="7" xfId="0" applyNumberFormat="1" applyFont="1" applyBorder="1" applyAlignment="1" applyProtection="1">
      <alignment horizontal="center" vertical="center" wrapText="1"/>
      <protection locked="0"/>
    </xf>
    <xf numFmtId="0" fontId="27" fillId="6" borderId="7" xfId="0" applyFont="1" applyFill="1" applyBorder="1" applyAlignment="1" applyProtection="1">
      <alignment horizontal="center" vertical="center" wrapText="1"/>
      <protection locked="0"/>
    </xf>
    <xf numFmtId="0" fontId="25" fillId="6" borderId="7" xfId="0" applyFont="1" applyFill="1" applyBorder="1" applyAlignment="1" applyProtection="1">
      <alignment horizontal="center" vertical="center"/>
      <protection locked="0"/>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12" xfId="0" applyFont="1" applyBorder="1" applyAlignment="1">
      <alignment horizontal="center" vertical="center"/>
    </xf>
    <xf numFmtId="0" fontId="1" fillId="0" borderId="0" xfId="0" applyFont="1" applyBorder="1" applyAlignment="1">
      <alignment horizontal="center" vertical="center"/>
    </xf>
    <xf numFmtId="0" fontId="1" fillId="0" borderId="17" xfId="0" applyFont="1" applyBorder="1" applyAlignment="1">
      <alignment horizontal="center" vertical="center"/>
    </xf>
    <xf numFmtId="0" fontId="1" fillId="0" borderId="20" xfId="0" applyFont="1" applyBorder="1" applyAlignment="1">
      <alignment horizontal="center" vertical="center"/>
    </xf>
    <xf numFmtId="0" fontId="1" fillId="0" borderId="6"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xf>
    <xf numFmtId="0" fontId="1" fillId="0" borderId="27" xfId="0" applyFont="1" applyBorder="1" applyAlignment="1">
      <alignment horizontal="center"/>
    </xf>
    <xf numFmtId="0" fontId="1" fillId="0" borderId="28" xfId="0" applyFont="1" applyBorder="1" applyAlignment="1">
      <alignment horizontal="center"/>
    </xf>
    <xf numFmtId="0" fontId="2" fillId="3" borderId="7" xfId="0" applyFont="1" applyFill="1" applyBorder="1" applyAlignment="1">
      <alignment horizontal="center" vertical="center" wrapText="1"/>
    </xf>
    <xf numFmtId="0" fontId="7" fillId="0" borderId="7" xfId="0" applyFont="1" applyBorder="1" applyAlignment="1">
      <alignment horizontal="center" vertical="center" wrapText="1"/>
    </xf>
    <xf numFmtId="0" fontId="7" fillId="0" borderId="7" xfId="0" applyFont="1" applyBorder="1" applyAlignment="1">
      <alignment horizontal="center" vertical="center"/>
    </xf>
    <xf numFmtId="0" fontId="2" fillId="2" borderId="7"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4" xfId="0" applyFont="1" applyFill="1" applyBorder="1" applyAlignment="1">
      <alignment horizontal="center" vertical="center" wrapText="1"/>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2" xfId="0" applyFont="1" applyBorder="1" applyAlignment="1">
      <alignment horizontal="center" vertical="center"/>
    </xf>
    <xf numFmtId="0" fontId="7" fillId="0" borderId="0" xfId="0" applyFont="1" applyBorder="1" applyAlignment="1">
      <alignment horizontal="center" vertical="center"/>
    </xf>
    <xf numFmtId="0" fontId="7" fillId="0" borderId="17" xfId="0" applyFont="1" applyBorder="1" applyAlignment="1">
      <alignment horizontal="center" vertical="center"/>
    </xf>
    <xf numFmtId="0" fontId="7" fillId="0" borderId="12" xfId="0" applyFont="1" applyBorder="1" applyAlignment="1">
      <alignment horizontal="center" vertical="center" wrapText="1"/>
    </xf>
    <xf numFmtId="0" fontId="7" fillId="0" borderId="0" xfId="0" applyFont="1" applyBorder="1" applyAlignment="1">
      <alignment horizontal="center" vertical="center" wrapText="1"/>
    </xf>
    <xf numFmtId="0" fontId="7" fillId="0" borderId="17"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24"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24"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24" xfId="0" applyFont="1" applyFill="1" applyBorder="1" applyAlignment="1">
      <alignment horizontal="center" vertical="center" wrapText="1"/>
    </xf>
    <xf numFmtId="0" fontId="1" fillId="3" borderId="14"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2" borderId="12" xfId="0" applyFont="1" applyFill="1" applyBorder="1" applyAlignment="1" applyProtection="1">
      <alignment horizontal="center" vertical="center" wrapText="1"/>
      <protection locked="0"/>
    </xf>
    <xf numFmtId="0" fontId="2" fillId="2" borderId="0" xfId="0" applyFont="1" applyFill="1" applyBorder="1" applyAlignment="1" applyProtection="1">
      <alignment horizontal="center" vertical="center" wrapText="1"/>
      <protection locked="0"/>
    </xf>
    <xf numFmtId="0" fontId="16" fillId="7" borderId="21" xfId="0" applyFont="1" applyFill="1" applyBorder="1" applyAlignment="1" applyProtection="1">
      <alignment horizontal="center" vertical="center" wrapText="1"/>
      <protection locked="0"/>
    </xf>
    <xf numFmtId="0" fontId="16" fillId="8" borderId="21" xfId="0" applyFont="1" applyFill="1" applyBorder="1" applyAlignment="1" applyProtection="1">
      <alignment horizontal="center" vertical="center" wrapText="1"/>
      <protection locked="0"/>
    </xf>
    <xf numFmtId="0" fontId="16" fillId="8" borderId="7" xfId="0" applyFont="1" applyFill="1" applyBorder="1" applyAlignment="1" applyProtection="1">
      <alignment horizontal="center" vertical="center" wrapText="1"/>
      <protection locked="0"/>
    </xf>
    <xf numFmtId="0" fontId="16" fillId="5" borderId="21" xfId="0" applyFont="1" applyFill="1" applyBorder="1" applyAlignment="1">
      <alignment horizontal="center" vertical="center" wrapText="1"/>
    </xf>
    <xf numFmtId="0" fontId="16" fillId="5" borderId="7" xfId="0" applyFont="1" applyFill="1" applyBorder="1" applyAlignment="1">
      <alignment horizontal="center" vertical="center" wrapText="1"/>
    </xf>
    <xf numFmtId="0" fontId="5" fillId="4" borderId="1" xfId="0" applyFont="1" applyFill="1" applyBorder="1" applyAlignment="1" applyProtection="1">
      <alignment horizontal="center" vertical="center" wrapText="1"/>
      <protection locked="0"/>
    </xf>
    <xf numFmtId="0" fontId="5" fillId="4" borderId="2" xfId="0" applyFont="1" applyFill="1" applyBorder="1" applyAlignment="1" applyProtection="1">
      <alignment horizontal="center" vertical="center" wrapText="1"/>
      <protection locked="0"/>
    </xf>
    <xf numFmtId="0" fontId="5" fillId="4" borderId="24" xfId="0" applyFont="1" applyFill="1" applyBorder="1" applyAlignment="1" applyProtection="1">
      <alignment horizontal="center" vertical="center" wrapText="1"/>
      <protection locked="0"/>
    </xf>
    <xf numFmtId="0" fontId="5" fillId="0" borderId="12" xfId="0" applyFont="1" applyBorder="1" applyAlignment="1" applyProtection="1">
      <alignment horizontal="center" vertical="center"/>
      <protection locked="0"/>
    </xf>
    <xf numFmtId="0" fontId="5" fillId="0" borderId="0" xfId="0" applyFont="1" applyBorder="1" applyAlignment="1" applyProtection="1">
      <alignment horizontal="center" vertical="center"/>
      <protection locked="0"/>
    </xf>
    <xf numFmtId="0" fontId="5" fillId="2" borderId="12" xfId="0" applyFont="1" applyFill="1" applyBorder="1" applyAlignment="1" applyProtection="1">
      <alignment horizontal="center" vertical="center" wrapText="1"/>
      <protection locked="0"/>
    </xf>
    <xf numFmtId="0" fontId="5" fillId="2" borderId="0" xfId="0" applyFont="1" applyFill="1" applyBorder="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0" xfId="0" applyFont="1" applyBorder="1" applyAlignment="1" applyProtection="1">
      <alignment horizontal="center" vertical="center" wrapText="1"/>
      <protection locked="0"/>
    </xf>
    <xf numFmtId="0" fontId="2" fillId="2" borderId="20" xfId="0" applyFont="1" applyFill="1" applyBorder="1" applyAlignment="1" applyProtection="1">
      <alignment horizontal="center" vertical="center" wrapText="1"/>
      <protection locked="0"/>
    </xf>
    <xf numFmtId="0" fontId="2" fillId="2" borderId="6" xfId="0" applyFont="1" applyFill="1" applyBorder="1" applyAlignment="1" applyProtection="1">
      <alignment horizontal="center" vertical="center" wrapText="1"/>
      <protection locked="0"/>
    </xf>
    <xf numFmtId="0" fontId="3" fillId="3" borderId="21" xfId="0" applyFont="1" applyFill="1" applyBorder="1" applyAlignment="1" applyProtection="1">
      <alignment horizontal="center" vertical="center" wrapText="1"/>
      <protection locked="0"/>
    </xf>
    <xf numFmtId="0" fontId="3" fillId="3" borderId="7" xfId="0" applyFont="1" applyFill="1" applyBorder="1" applyAlignment="1" applyProtection="1">
      <alignment horizontal="center" vertical="center" wrapText="1"/>
      <protection locked="0"/>
    </xf>
    <xf numFmtId="0" fontId="19" fillId="3" borderId="21" xfId="0" applyFont="1" applyFill="1" applyBorder="1" applyAlignment="1" applyProtection="1">
      <alignment horizontal="center" vertical="center" wrapText="1"/>
      <protection locked="0"/>
    </xf>
    <xf numFmtId="0" fontId="19" fillId="3" borderId="7"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0" fontId="2" fillId="2" borderId="24" xfId="0" applyFont="1" applyFill="1" applyBorder="1" applyAlignment="1" applyProtection="1">
      <alignment horizontal="center" vertical="center" wrapText="1"/>
      <protection locked="0"/>
    </xf>
    <xf numFmtId="0" fontId="16" fillId="5" borderId="21" xfId="0" applyFont="1" applyFill="1" applyBorder="1" applyAlignment="1" applyProtection="1">
      <alignment horizontal="center" vertical="center" wrapText="1"/>
      <protection locked="0"/>
    </xf>
    <xf numFmtId="0" fontId="16" fillId="5" borderId="7" xfId="0" applyFont="1" applyFill="1" applyBorder="1" applyAlignment="1" applyProtection="1">
      <alignment horizontal="center" vertical="center" wrapText="1"/>
      <protection locked="0"/>
    </xf>
    <xf numFmtId="0" fontId="2" fillId="2" borderId="19" xfId="0" applyFont="1" applyFill="1" applyBorder="1" applyAlignment="1" applyProtection="1">
      <alignment horizontal="center" vertical="center" wrapText="1"/>
      <protection locked="0"/>
    </xf>
    <xf numFmtId="0" fontId="2" fillId="2" borderId="33" xfId="0" applyFont="1" applyFill="1" applyBorder="1" applyAlignment="1" applyProtection="1">
      <alignment horizontal="center" vertical="center" wrapText="1"/>
      <protection locked="0"/>
    </xf>
    <xf numFmtId="0" fontId="5" fillId="0" borderId="12" xfId="0" applyFont="1" applyBorder="1" applyAlignment="1">
      <alignment horizontal="center" vertical="center"/>
    </xf>
    <xf numFmtId="0" fontId="5" fillId="0" borderId="0" xfId="0" applyFont="1" applyBorder="1" applyAlignment="1">
      <alignment horizontal="center" vertical="center"/>
    </xf>
    <xf numFmtId="0" fontId="5" fillId="2" borderId="12"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0" borderId="12" xfId="0" applyFont="1" applyBorder="1" applyAlignment="1">
      <alignment horizontal="center" vertical="center" wrapText="1"/>
    </xf>
    <xf numFmtId="0" fontId="5" fillId="0" borderId="0" xfId="0" applyFont="1" applyBorder="1" applyAlignment="1">
      <alignment horizontal="center" vertical="center" wrapText="1"/>
    </xf>
    <xf numFmtId="0" fontId="2" fillId="2" borderId="20"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16" fillId="8" borderId="21" xfId="0" applyFont="1" applyFill="1" applyBorder="1" applyAlignment="1">
      <alignment horizontal="center" vertical="center" wrapText="1"/>
    </xf>
    <xf numFmtId="0" fontId="16" fillId="8" borderId="7" xfId="0" applyFont="1" applyFill="1" applyBorder="1" applyAlignment="1">
      <alignment horizontal="center" vertical="center" wrapText="1"/>
    </xf>
    <xf numFmtId="0" fontId="16" fillId="7" borderId="2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33"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24" xfId="0" applyFont="1" applyFill="1" applyBorder="1" applyAlignment="1">
      <alignment horizontal="center" vertical="center" wrapText="1"/>
    </xf>
    <xf numFmtId="0" fontId="3" fillId="3" borderId="21" xfId="0" applyFont="1" applyFill="1" applyBorder="1" applyAlignment="1">
      <alignment horizontal="center" vertical="center" wrapText="1"/>
    </xf>
    <xf numFmtId="0" fontId="19" fillId="3" borderId="21" xfId="0" applyFont="1" applyFill="1" applyBorder="1" applyAlignment="1">
      <alignment horizontal="center" vertical="center" wrapText="1"/>
    </xf>
    <xf numFmtId="0" fontId="19" fillId="3" borderId="7" xfId="0" applyFont="1" applyFill="1" applyBorder="1" applyAlignment="1">
      <alignment horizontal="center" vertical="center" wrapText="1"/>
    </xf>
    <xf numFmtId="0" fontId="2" fillId="2" borderId="2" xfId="0" applyFont="1" applyFill="1" applyBorder="1" applyAlignment="1" applyProtection="1">
      <alignment horizontal="center" vertical="center" wrapText="1"/>
      <protection locked="0"/>
    </xf>
    <xf numFmtId="0" fontId="16" fillId="7" borderId="7" xfId="0" applyFont="1" applyFill="1" applyBorder="1" applyAlignment="1" applyProtection="1">
      <alignment horizontal="center" vertical="center" wrapText="1"/>
      <protection locked="0"/>
    </xf>
    <xf numFmtId="0" fontId="5" fillId="4" borderId="14" xfId="0" applyFont="1" applyFill="1" applyBorder="1" applyAlignment="1" applyProtection="1">
      <alignment horizontal="center" vertical="center" wrapText="1"/>
      <protection locked="0"/>
    </xf>
    <xf numFmtId="0" fontId="5" fillId="4" borderId="15" xfId="0" applyFont="1" applyFill="1" applyBorder="1" applyAlignment="1" applyProtection="1">
      <alignment horizontal="center" vertical="center" wrapText="1"/>
      <protection locked="0"/>
    </xf>
    <xf numFmtId="0" fontId="5" fillId="0" borderId="14" xfId="0" applyFont="1" applyBorder="1" applyAlignment="1" applyProtection="1">
      <alignment horizontal="center" vertical="center"/>
      <protection locked="0"/>
    </xf>
    <xf numFmtId="0" fontId="5" fillId="0" borderId="15" xfId="0" applyFont="1"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5.jpeg"/></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5.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0</xdr:col>
      <xdr:colOff>37464</xdr:colOff>
      <xdr:row>0</xdr:row>
      <xdr:rowOff>92034</xdr:rowOff>
    </xdr:from>
    <xdr:to>
      <xdr:col>4</xdr:col>
      <xdr:colOff>84339</xdr:colOff>
      <xdr:row>2</xdr:row>
      <xdr:rowOff>304085</xdr:rowOff>
    </xdr:to>
    <xdr:pic>
      <xdr:nvPicPr>
        <xdr:cNvPr id="2" name="1 Imagen">
          <a:extLst>
            <a:ext uri="{FF2B5EF4-FFF2-40B4-BE49-F238E27FC236}">
              <a16:creationId xmlns:a16="http://schemas.microsoft.com/office/drawing/2014/main" id="{00000000-0008-0000-0000-000002000000}"/>
            </a:ext>
          </a:extLst>
        </xdr:cNvPr>
        <xdr:cNvPicPr/>
      </xdr:nvPicPr>
      <xdr:blipFill rotWithShape="1">
        <a:blip xmlns:r="http://schemas.openxmlformats.org/officeDocument/2006/relationships" r:embed="rId1"/>
        <a:srcRect l="43981" t="40361" r="41412" b="46564"/>
        <a:stretch/>
      </xdr:blipFill>
      <xdr:spPr bwMode="auto">
        <a:xfrm rot="21079829">
          <a:off x="37464" y="92034"/>
          <a:ext cx="1266075" cy="593051"/>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24</xdr:col>
      <xdr:colOff>209550</xdr:colOff>
      <xdr:row>0</xdr:row>
      <xdr:rowOff>152400</xdr:rowOff>
    </xdr:from>
    <xdr:to>
      <xdr:col>30</xdr:col>
      <xdr:colOff>123825</xdr:colOff>
      <xdr:row>2</xdr:row>
      <xdr:rowOff>295275</xdr:rowOff>
    </xdr:to>
    <xdr:pic>
      <xdr:nvPicPr>
        <xdr:cNvPr id="3" name="2 Imagen" descr="C:\Users\eeandrade\Desktop\logo largo.jpg">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67550" y="152400"/>
          <a:ext cx="1457325" cy="52387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327423</xdr:colOff>
      <xdr:row>0</xdr:row>
      <xdr:rowOff>126993</xdr:rowOff>
    </xdr:from>
    <xdr:to>
      <xdr:col>17</xdr:col>
      <xdr:colOff>535801</xdr:colOff>
      <xdr:row>4</xdr:row>
      <xdr:rowOff>29766</xdr:rowOff>
    </xdr:to>
    <xdr:pic>
      <xdr:nvPicPr>
        <xdr:cNvPr id="3" name="2 Imagen" descr="C:\Users\eeandrade\Desktop\logo largo.jpg">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72814" y="126993"/>
          <a:ext cx="3113504" cy="1376171"/>
        </a:xfrm>
        <a:prstGeom prst="rect">
          <a:avLst/>
        </a:prstGeom>
        <a:noFill/>
        <a:ln>
          <a:noFill/>
        </a:ln>
      </xdr:spPr>
    </xdr:pic>
    <xdr:clientData/>
  </xdr:twoCellAnchor>
  <xdr:twoCellAnchor editAs="oneCell">
    <xdr:from>
      <xdr:col>0</xdr:col>
      <xdr:colOff>208360</xdr:colOff>
      <xdr:row>0</xdr:row>
      <xdr:rowOff>342304</xdr:rowOff>
    </xdr:from>
    <xdr:to>
      <xdr:col>2</xdr:col>
      <xdr:colOff>711749</xdr:colOff>
      <xdr:row>3</xdr:row>
      <xdr:rowOff>213348</xdr:rowOff>
    </xdr:to>
    <xdr:pic>
      <xdr:nvPicPr>
        <xdr:cNvPr id="4" name="3 Imagen">
          <a:extLst>
            <a:ext uri="{FF2B5EF4-FFF2-40B4-BE49-F238E27FC236}">
              <a16:creationId xmlns:a16="http://schemas.microsoft.com/office/drawing/2014/main" id="{00000000-0008-0000-0200-000004000000}"/>
            </a:ext>
          </a:extLst>
        </xdr:cNvPr>
        <xdr:cNvPicPr/>
      </xdr:nvPicPr>
      <xdr:blipFill rotWithShape="1">
        <a:blip xmlns:r="http://schemas.openxmlformats.org/officeDocument/2006/relationships" r:embed="rId2"/>
        <a:srcRect l="43981" t="40361" r="41412" b="46564"/>
        <a:stretch/>
      </xdr:blipFill>
      <xdr:spPr bwMode="auto">
        <a:xfrm rot="21079829">
          <a:off x="208360" y="342304"/>
          <a:ext cx="2622702" cy="883075"/>
        </a:xfrm>
        <a:prstGeom prst="rect">
          <a:avLst/>
        </a:prstGeom>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520190</xdr:colOff>
      <xdr:row>1</xdr:row>
      <xdr:rowOff>81636</xdr:rowOff>
    </xdr:from>
    <xdr:to>
      <xdr:col>19</xdr:col>
      <xdr:colOff>184283</xdr:colOff>
      <xdr:row>4</xdr:row>
      <xdr:rowOff>437980</xdr:rowOff>
    </xdr:to>
    <xdr:pic>
      <xdr:nvPicPr>
        <xdr:cNvPr id="2" name="2 Imagen" descr="C:\Users\eeandrade\Desktop\logo largo.jpg">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179119" y="535207"/>
          <a:ext cx="3065878" cy="1354202"/>
        </a:xfrm>
        <a:prstGeom prst="rect">
          <a:avLst/>
        </a:prstGeom>
        <a:noFill/>
        <a:ln>
          <a:noFill/>
        </a:ln>
      </xdr:spPr>
    </xdr:pic>
    <xdr:clientData/>
  </xdr:twoCellAnchor>
  <xdr:twoCellAnchor editAs="oneCell">
    <xdr:from>
      <xdr:col>1</xdr:col>
      <xdr:colOff>106307</xdr:colOff>
      <xdr:row>1</xdr:row>
      <xdr:rowOff>274268</xdr:rowOff>
    </xdr:from>
    <xdr:to>
      <xdr:col>2</xdr:col>
      <xdr:colOff>1097285</xdr:colOff>
      <xdr:row>4</xdr:row>
      <xdr:rowOff>145311</xdr:rowOff>
    </xdr:to>
    <xdr:pic>
      <xdr:nvPicPr>
        <xdr:cNvPr id="3" name="3 Imagen">
          <a:extLst>
            <a:ext uri="{FF2B5EF4-FFF2-40B4-BE49-F238E27FC236}">
              <a16:creationId xmlns:a16="http://schemas.microsoft.com/office/drawing/2014/main" id="{00000000-0008-0000-0200-000004000000}"/>
            </a:ext>
          </a:extLst>
        </xdr:cNvPr>
        <xdr:cNvPicPr/>
      </xdr:nvPicPr>
      <xdr:blipFill rotWithShape="1">
        <a:blip xmlns:r="http://schemas.openxmlformats.org/officeDocument/2006/relationships" r:embed="rId2"/>
        <a:srcRect l="43981" t="40361" r="41412" b="46564"/>
        <a:stretch/>
      </xdr:blipFill>
      <xdr:spPr bwMode="auto">
        <a:xfrm rot="21079829">
          <a:off x="593896" y="727839"/>
          <a:ext cx="2623835" cy="868901"/>
        </a:xfrm>
        <a:prstGeom prst="rect">
          <a:avLst/>
        </a:prstGeom>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13</xdr:col>
      <xdr:colOff>384119</xdr:colOff>
      <xdr:row>0</xdr:row>
      <xdr:rowOff>206368</xdr:rowOff>
    </xdr:from>
    <xdr:to>
      <xdr:col>19</xdr:col>
      <xdr:colOff>48211</xdr:colOff>
      <xdr:row>4</xdr:row>
      <xdr:rowOff>109141</xdr:rowOff>
    </xdr:to>
    <xdr:pic>
      <xdr:nvPicPr>
        <xdr:cNvPr id="2" name="2 Imagen" descr="C:\Users\eeandrade\Desktop\logo largo.jpg">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86351" y="206368"/>
          <a:ext cx="3065878" cy="1354202"/>
        </a:xfrm>
        <a:prstGeom prst="rect">
          <a:avLst/>
        </a:prstGeom>
        <a:noFill/>
        <a:ln>
          <a:noFill/>
        </a:ln>
      </xdr:spPr>
    </xdr:pic>
    <xdr:clientData/>
  </xdr:twoCellAnchor>
  <xdr:twoCellAnchor editAs="oneCell">
    <xdr:from>
      <xdr:col>1</xdr:col>
      <xdr:colOff>94968</xdr:colOff>
      <xdr:row>1</xdr:row>
      <xdr:rowOff>217572</xdr:rowOff>
    </xdr:from>
    <xdr:to>
      <xdr:col>2</xdr:col>
      <xdr:colOff>1085946</xdr:colOff>
      <xdr:row>4</xdr:row>
      <xdr:rowOff>88615</xdr:rowOff>
    </xdr:to>
    <xdr:pic>
      <xdr:nvPicPr>
        <xdr:cNvPr id="3" name="3 Imagen">
          <a:extLst>
            <a:ext uri="{FF2B5EF4-FFF2-40B4-BE49-F238E27FC236}">
              <a16:creationId xmlns:a16="http://schemas.microsoft.com/office/drawing/2014/main" id="{00000000-0008-0000-0200-000004000000}"/>
            </a:ext>
          </a:extLst>
        </xdr:cNvPr>
        <xdr:cNvPicPr/>
      </xdr:nvPicPr>
      <xdr:blipFill rotWithShape="1">
        <a:blip xmlns:r="http://schemas.openxmlformats.org/officeDocument/2006/relationships" r:embed="rId2"/>
        <a:srcRect l="43981" t="40361" r="41412" b="46564"/>
        <a:stretch/>
      </xdr:blipFill>
      <xdr:spPr bwMode="auto">
        <a:xfrm rot="21079829">
          <a:off x="582557" y="671143"/>
          <a:ext cx="2623835" cy="868901"/>
        </a:xfrm>
        <a:prstGeom prst="rect">
          <a:avLst/>
        </a:prstGeom>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0</xdr:colOff>
      <xdr:row>1</xdr:row>
      <xdr:rowOff>65958</xdr:rowOff>
    </xdr:from>
    <xdr:to>
      <xdr:col>11</xdr:col>
      <xdr:colOff>159788</xdr:colOff>
      <xdr:row>4</xdr:row>
      <xdr:rowOff>41535</xdr:rowOff>
    </xdr:to>
    <xdr:pic>
      <xdr:nvPicPr>
        <xdr:cNvPr id="2" name="2 Imagen" descr="C:\Users\eeandrade\Desktop\logo largo.jpg">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213274" y="446958"/>
          <a:ext cx="2143640" cy="1115402"/>
        </a:xfrm>
        <a:prstGeom prst="rect">
          <a:avLst/>
        </a:prstGeom>
        <a:noFill/>
        <a:ln>
          <a:noFill/>
        </a:ln>
      </xdr:spPr>
    </xdr:pic>
    <xdr:clientData/>
  </xdr:twoCellAnchor>
  <xdr:twoCellAnchor editAs="oneCell">
    <xdr:from>
      <xdr:col>1</xdr:col>
      <xdr:colOff>918518</xdr:colOff>
      <xdr:row>0</xdr:row>
      <xdr:rowOff>371985</xdr:rowOff>
    </xdr:from>
    <xdr:to>
      <xdr:col>1</xdr:col>
      <xdr:colOff>3048212</xdr:colOff>
      <xdr:row>3</xdr:row>
      <xdr:rowOff>223095</xdr:rowOff>
    </xdr:to>
    <xdr:pic>
      <xdr:nvPicPr>
        <xdr:cNvPr id="3" name="3 Imagen">
          <a:extLst>
            <a:ext uri="{FF2B5EF4-FFF2-40B4-BE49-F238E27FC236}">
              <a16:creationId xmlns:a16="http://schemas.microsoft.com/office/drawing/2014/main" id="{00000000-0008-0000-0300-000003000000}"/>
            </a:ext>
          </a:extLst>
        </xdr:cNvPr>
        <xdr:cNvPicPr/>
      </xdr:nvPicPr>
      <xdr:blipFill rotWithShape="1">
        <a:blip xmlns:r="http://schemas.openxmlformats.org/officeDocument/2006/relationships" r:embed="rId2"/>
        <a:srcRect l="43981" t="40361" r="41412" b="46564"/>
        <a:stretch/>
      </xdr:blipFill>
      <xdr:spPr bwMode="auto">
        <a:xfrm rot="21079829">
          <a:off x="1458268" y="371985"/>
          <a:ext cx="2129694" cy="994110"/>
        </a:xfrm>
        <a:prstGeom prst="rect">
          <a:avLst/>
        </a:prstGeom>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12</xdr:col>
      <xdr:colOff>717637</xdr:colOff>
      <xdr:row>0</xdr:row>
      <xdr:rowOff>366061</xdr:rowOff>
    </xdr:from>
    <xdr:to>
      <xdr:col>15</xdr:col>
      <xdr:colOff>485116</xdr:colOff>
      <xdr:row>4</xdr:row>
      <xdr:rowOff>169623</xdr:rowOff>
    </xdr:to>
    <xdr:pic>
      <xdr:nvPicPr>
        <xdr:cNvPr id="2" name="2 Imagen" descr="C:\Users\eeandrade\Desktop\logo largo.jpg">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757226" y="366061"/>
          <a:ext cx="2129157" cy="1108357"/>
        </a:xfrm>
        <a:prstGeom prst="rect">
          <a:avLst/>
        </a:prstGeom>
        <a:noFill/>
        <a:ln>
          <a:noFill/>
        </a:ln>
      </xdr:spPr>
    </xdr:pic>
    <xdr:clientData/>
  </xdr:twoCellAnchor>
  <xdr:twoCellAnchor editAs="oneCell">
    <xdr:from>
      <xdr:col>1</xdr:col>
      <xdr:colOff>78884</xdr:colOff>
      <xdr:row>0</xdr:row>
      <xdr:rowOff>378291</xdr:rowOff>
    </xdr:from>
    <xdr:to>
      <xdr:col>1</xdr:col>
      <xdr:colOff>2216842</xdr:colOff>
      <xdr:row>4</xdr:row>
      <xdr:rowOff>57385</xdr:rowOff>
    </xdr:to>
    <xdr:pic>
      <xdr:nvPicPr>
        <xdr:cNvPr id="3" name="3 Imagen">
          <a:extLst>
            <a:ext uri="{FF2B5EF4-FFF2-40B4-BE49-F238E27FC236}">
              <a16:creationId xmlns:a16="http://schemas.microsoft.com/office/drawing/2014/main" id="{00000000-0008-0000-0400-000003000000}"/>
            </a:ext>
          </a:extLst>
        </xdr:cNvPr>
        <xdr:cNvPicPr/>
      </xdr:nvPicPr>
      <xdr:blipFill rotWithShape="1">
        <a:blip xmlns:r="http://schemas.openxmlformats.org/officeDocument/2006/relationships" r:embed="rId2"/>
        <a:srcRect l="43981" t="40361" r="41412" b="46564"/>
        <a:stretch/>
      </xdr:blipFill>
      <xdr:spPr bwMode="auto">
        <a:xfrm rot="21079829">
          <a:off x="626898" y="378291"/>
          <a:ext cx="2137958" cy="983889"/>
        </a:xfrm>
        <a:prstGeom prst="rect">
          <a:avLst/>
        </a:prstGeom>
        <a:ln>
          <a:noFill/>
        </a:ln>
        <a:extLst>
          <a:ext uri="{53640926-AAD7-44D8-BBD7-CCE9431645EC}">
            <a14:shadowObscured xmlns:a14="http://schemas.microsoft.com/office/drawing/2010/main"/>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17</xdr:col>
      <xdr:colOff>106123</xdr:colOff>
      <xdr:row>1</xdr:row>
      <xdr:rowOff>288208</xdr:rowOff>
    </xdr:from>
    <xdr:to>
      <xdr:col>18</xdr:col>
      <xdr:colOff>710410</xdr:colOff>
      <xdr:row>5</xdr:row>
      <xdr:rowOff>89160</xdr:rowOff>
    </xdr:to>
    <xdr:pic>
      <xdr:nvPicPr>
        <xdr:cNvPr id="2" name="2 Imagen" descr="C:\Users\eeandrade\Desktop\logo largo.jpg">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108623" y="669208"/>
          <a:ext cx="2112412" cy="1118577"/>
        </a:xfrm>
        <a:prstGeom prst="rect">
          <a:avLst/>
        </a:prstGeom>
        <a:noFill/>
        <a:ln>
          <a:noFill/>
        </a:ln>
      </xdr:spPr>
    </xdr:pic>
    <xdr:clientData/>
  </xdr:twoCellAnchor>
  <xdr:twoCellAnchor editAs="oneCell">
    <xdr:from>
      <xdr:col>0</xdr:col>
      <xdr:colOff>13644</xdr:colOff>
      <xdr:row>0</xdr:row>
      <xdr:rowOff>260860</xdr:rowOff>
    </xdr:from>
    <xdr:to>
      <xdr:col>1</xdr:col>
      <xdr:colOff>1603588</xdr:colOff>
      <xdr:row>3</xdr:row>
      <xdr:rowOff>318345</xdr:rowOff>
    </xdr:to>
    <xdr:pic>
      <xdr:nvPicPr>
        <xdr:cNvPr id="3" name="3 Imagen">
          <a:extLst>
            <a:ext uri="{FF2B5EF4-FFF2-40B4-BE49-F238E27FC236}">
              <a16:creationId xmlns:a16="http://schemas.microsoft.com/office/drawing/2014/main" id="{00000000-0008-0000-0500-000003000000}"/>
            </a:ext>
          </a:extLst>
        </xdr:cNvPr>
        <xdr:cNvPicPr/>
      </xdr:nvPicPr>
      <xdr:blipFill rotWithShape="1">
        <a:blip xmlns:r="http://schemas.openxmlformats.org/officeDocument/2006/relationships" r:embed="rId2"/>
        <a:srcRect l="43981" t="40361" r="41412" b="46564"/>
        <a:stretch/>
      </xdr:blipFill>
      <xdr:spPr bwMode="auto">
        <a:xfrm rot="21079829">
          <a:off x="13644" y="260860"/>
          <a:ext cx="2132869" cy="990935"/>
        </a:xfrm>
        <a:prstGeom prst="rect">
          <a:avLst/>
        </a:prstGeom>
        <a:ln>
          <a:noFill/>
        </a:ln>
        <a:extLst>
          <a:ext uri="{53640926-AAD7-44D8-BBD7-CCE9431645EC}">
            <a14:shadowObscured xmlns:a14="http://schemas.microsoft.com/office/drawing/2010/main"/>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17</xdr:col>
      <xdr:colOff>290362</xdr:colOff>
      <xdr:row>1</xdr:row>
      <xdr:rowOff>65958</xdr:rowOff>
    </xdr:from>
    <xdr:to>
      <xdr:col>18</xdr:col>
      <xdr:colOff>901580</xdr:colOff>
      <xdr:row>4</xdr:row>
      <xdr:rowOff>247910</xdr:rowOff>
    </xdr:to>
    <xdr:pic>
      <xdr:nvPicPr>
        <xdr:cNvPr id="2" name="2 Imagen" descr="C:\Users\eeandrade\Desktop\logo largo.jpg">
          <a:extLst>
            <a:ext uri="{FF2B5EF4-FFF2-40B4-BE49-F238E27FC236}">
              <a16:creationId xmlns:a16="http://schemas.microsoft.com/office/drawing/2014/main" id="{00000000-0008-0000-06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185538" y="441592"/>
          <a:ext cx="2127169" cy="1107621"/>
        </a:xfrm>
        <a:prstGeom prst="rect">
          <a:avLst/>
        </a:prstGeom>
        <a:noFill/>
        <a:ln>
          <a:noFill/>
        </a:ln>
      </xdr:spPr>
    </xdr:pic>
    <xdr:clientData/>
  </xdr:twoCellAnchor>
  <xdr:twoCellAnchor editAs="oneCell">
    <xdr:from>
      <xdr:col>1</xdr:col>
      <xdr:colOff>335616</xdr:colOff>
      <xdr:row>1</xdr:row>
      <xdr:rowOff>59628</xdr:rowOff>
    </xdr:from>
    <xdr:to>
      <xdr:col>1</xdr:col>
      <xdr:colOff>2462180</xdr:colOff>
      <xdr:row>4</xdr:row>
      <xdr:rowOff>117113</xdr:rowOff>
    </xdr:to>
    <xdr:pic>
      <xdr:nvPicPr>
        <xdr:cNvPr id="3" name="3 Imagen">
          <a:extLst>
            <a:ext uri="{FF2B5EF4-FFF2-40B4-BE49-F238E27FC236}">
              <a16:creationId xmlns:a16="http://schemas.microsoft.com/office/drawing/2014/main" id="{00000000-0008-0000-0600-000003000000}"/>
            </a:ext>
          </a:extLst>
        </xdr:cNvPr>
        <xdr:cNvPicPr/>
      </xdr:nvPicPr>
      <xdr:blipFill rotWithShape="1">
        <a:blip xmlns:r="http://schemas.openxmlformats.org/officeDocument/2006/relationships" r:embed="rId2"/>
        <a:srcRect l="43981" t="40361" r="41412" b="46564"/>
        <a:stretch/>
      </xdr:blipFill>
      <xdr:spPr bwMode="auto">
        <a:xfrm rot="21079829">
          <a:off x="872236" y="435262"/>
          <a:ext cx="2126564" cy="983154"/>
        </a:xfrm>
        <a:prstGeom prst="rect">
          <a:avLst/>
        </a:prstGeom>
        <a:ln>
          <a:noFill/>
        </a:ln>
        <a:extLst>
          <a:ext uri="{53640926-AAD7-44D8-BBD7-CCE9431645EC}">
            <a14:shadowObscured xmlns:a14="http://schemas.microsoft.com/office/drawing/2010/main"/>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Prieto Diaz Juan David" id="{EC1B03F3-25CB-46EF-8F2A-1D818FB00F43}" userId="S::juan.prieto-d@uniminuto.edu.co::1a994f8f-968e-4326-bf69-9a38e35ba88a"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D13" dT="2022-05-21T01:35:14.29" personId="{EC1B03F3-25CB-46EF-8F2A-1D818FB00F43}" id="{BBB1C288-9FDC-479E-AA60-E17A8647D27B}">
    <text>el primer número sera el segundo seguido de una coma(,) el segundo numero seran las milesimas</text>
  </threadedComment>
  <threadedComment ref="H13" dT="2022-05-21T01:33:29.63" personId="{EC1B03F3-25CB-46EF-8F2A-1D818FB00F43}" id="{4706F706-4458-4AC6-92E0-DB3EE9F4F268}">
    <text>El tiempo se registra segun la etapa en la que termino la persona (el primer número sera el minuto seguido de una coma (,)el siguiente numero sera el segundo). recuerde que apenas inicie la prueba tomar el tiempo y hacer la prueba con grupos maximo de a 5 personas para llevar un buen control.</text>
  </threadedComment>
  <threadedComment ref="R13" dT="2022-05-21T01:41:17.80" personId="{EC1B03F3-25CB-46EF-8F2A-1D818FB00F43}" id="{FC591A80-39C5-4D43-BAA7-C26256F5D9FB}">
    <text>el primer número sera el segundo seguido de una coma(,) el segundo número seran las milesimas</text>
  </threadedComment>
</ThreadedComments>
</file>

<file path=xl/threadedComments/threadedComment2.xml><?xml version="1.0" encoding="utf-8"?>
<ThreadedComments xmlns="http://schemas.microsoft.com/office/spreadsheetml/2018/threadedcomments" xmlns:x="http://schemas.openxmlformats.org/spreadsheetml/2006/main">
  <threadedComment ref="D12" dT="2022-05-22T00:37:51.53" personId="{EC1B03F3-25CB-46EF-8F2A-1D818FB00F43}" id="{7345BC77-BECB-4578-914B-5ECD8AB43BA0}">
    <text>el primer número sera el segundo seguido de una coma(,) el segundo numero seran las milesimas</text>
  </threadedComment>
  <threadedComment ref="H12" dT="2022-05-21T02:56:44.66" personId="{EC1B03F3-25CB-46EF-8F2A-1D818FB00F43}" id="{1954CD99-1907-425E-8FDF-9A978B94EC86}">
    <text>se debe registrar el número de recorridos realizado por la persona, como se puede ver en el ejemplo la persona realizo 32 recorridos.</text>
  </threadedComment>
  <threadedComment ref="R12" dT="2022-05-21T03:00:25.53" personId="{EC1B03F3-25CB-46EF-8F2A-1D818FB00F43}" id="{CADD2D26-EAB4-44F8-8178-DEFD97E44926}">
    <text>el resultado se debe digitar en numeros (ejemplo: 7,89) el primer numero corresponde a los segundos es decir el 7 luego se coloca la coma (,) para separar las milesimas es decir el 89.</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4.bin"/><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image" Target="../media/image3.png"/></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image" Target="../media/image3.png"/></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6.bin"/><Relationship Id="rId5" Type="http://schemas.openxmlformats.org/officeDocument/2006/relationships/comments" Target="../comments3.xml"/><Relationship Id="rId4" Type="http://schemas.openxmlformats.org/officeDocument/2006/relationships/image" Target="../media/image3.png"/></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7.bin"/><Relationship Id="rId6" Type="http://schemas.microsoft.com/office/2017/10/relationships/threadedComment" Target="../threadedComments/threadedComment2.xml"/><Relationship Id="rId5" Type="http://schemas.openxmlformats.org/officeDocument/2006/relationships/comments" Target="../comments4.xml"/><Relationship Id="rId4" Type="http://schemas.openxmlformats.org/officeDocument/2006/relationships/image" Target="../media/image3.p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
  <sheetViews>
    <sheetView workbookViewId="0">
      <selection activeCell="N16" sqref="N16"/>
    </sheetView>
  </sheetViews>
  <sheetFormatPr baseColWidth="10" defaultRowHeight="15" x14ac:dyDescent="0.25"/>
  <cols>
    <col min="1" max="1" width="5.28515625" customWidth="1"/>
    <col min="2" max="2" width="4.140625" customWidth="1"/>
    <col min="3" max="3" width="4.28515625" customWidth="1"/>
    <col min="4" max="4" width="4.5703125" customWidth="1"/>
    <col min="5" max="5" width="3.7109375" customWidth="1"/>
    <col min="6" max="6" width="4" customWidth="1"/>
    <col min="7" max="7" width="3.85546875" customWidth="1"/>
    <col min="8" max="8" width="4.28515625" customWidth="1"/>
    <col min="9" max="9" width="4.42578125" customWidth="1"/>
    <col min="10" max="10" width="4.85546875" customWidth="1"/>
    <col min="11" max="12" width="4.42578125" customWidth="1"/>
    <col min="13" max="13" width="3.85546875" customWidth="1"/>
    <col min="14" max="15" width="4" customWidth="1"/>
    <col min="16" max="16" width="3.42578125" customWidth="1"/>
    <col min="17" max="17" width="4.42578125" customWidth="1"/>
    <col min="18" max="18" width="4.28515625" customWidth="1"/>
    <col min="19" max="19" width="3.85546875" customWidth="1"/>
    <col min="20" max="20" width="3.7109375" customWidth="1"/>
    <col min="21" max="21" width="5" customWidth="1"/>
    <col min="22" max="22" width="4.42578125" customWidth="1"/>
    <col min="23" max="23" width="5.140625" customWidth="1"/>
    <col min="24" max="24" width="4.42578125" customWidth="1"/>
    <col min="25" max="25" width="3.85546875" customWidth="1"/>
    <col min="26" max="26" width="3.42578125" customWidth="1"/>
    <col min="27" max="28" width="3.85546875" customWidth="1"/>
    <col min="29" max="29" width="4.85546875" customWidth="1"/>
    <col min="30" max="30" width="3.28515625" customWidth="1"/>
    <col min="31" max="31" width="4.140625" customWidth="1"/>
  </cols>
  <sheetData>
    <row r="1" spans="1:31" x14ac:dyDescent="0.25">
      <c r="A1" s="99" t="s">
        <v>38</v>
      </c>
      <c r="B1" s="100"/>
      <c r="C1" s="100"/>
      <c r="D1" s="100"/>
      <c r="E1" s="100"/>
      <c r="F1" s="100"/>
      <c r="G1" s="100"/>
      <c r="H1" s="100"/>
      <c r="I1" s="100"/>
      <c r="J1" s="100"/>
      <c r="K1" s="100"/>
      <c r="L1" s="100"/>
      <c r="M1" s="100"/>
      <c r="N1" s="100"/>
      <c r="O1" s="100"/>
      <c r="P1" s="100"/>
      <c r="Q1" s="100"/>
      <c r="R1" s="100"/>
      <c r="S1" s="100"/>
      <c r="T1" s="100"/>
      <c r="U1" s="100"/>
      <c r="V1" s="100"/>
      <c r="W1" s="100"/>
      <c r="X1" s="100"/>
      <c r="Y1" s="100"/>
      <c r="Z1" s="100"/>
      <c r="AA1" s="100"/>
      <c r="AB1" s="100"/>
      <c r="AC1" s="100"/>
      <c r="AD1" s="100"/>
      <c r="AE1" s="101"/>
    </row>
    <row r="2" spans="1:31" x14ac:dyDescent="0.25">
      <c r="A2" s="102"/>
      <c r="B2" s="103"/>
      <c r="C2" s="103"/>
      <c r="D2" s="103"/>
      <c r="E2" s="103"/>
      <c r="F2" s="103"/>
      <c r="G2" s="103"/>
      <c r="H2" s="103"/>
      <c r="I2" s="103"/>
      <c r="J2" s="103"/>
      <c r="K2" s="103"/>
      <c r="L2" s="103"/>
      <c r="M2" s="103"/>
      <c r="N2" s="103"/>
      <c r="O2" s="103"/>
      <c r="P2" s="103"/>
      <c r="Q2" s="103"/>
      <c r="R2" s="103"/>
      <c r="S2" s="103"/>
      <c r="T2" s="103"/>
      <c r="U2" s="103"/>
      <c r="V2" s="103"/>
      <c r="W2" s="103"/>
      <c r="X2" s="103"/>
      <c r="Y2" s="103"/>
      <c r="Z2" s="103"/>
      <c r="AA2" s="103"/>
      <c r="AB2" s="103"/>
      <c r="AC2" s="103"/>
      <c r="AD2" s="103"/>
      <c r="AE2" s="104"/>
    </row>
    <row r="3" spans="1:31" ht="29.25" customHeight="1" thickBot="1" x14ac:dyDescent="0.3">
      <c r="A3" s="105"/>
      <c r="B3" s="106"/>
      <c r="C3" s="106"/>
      <c r="D3" s="106"/>
      <c r="E3" s="106"/>
      <c r="F3" s="106"/>
      <c r="G3" s="106"/>
      <c r="H3" s="106"/>
      <c r="I3" s="106"/>
      <c r="J3" s="106"/>
      <c r="K3" s="106"/>
      <c r="L3" s="106"/>
      <c r="M3" s="106"/>
      <c r="N3" s="106"/>
      <c r="O3" s="106"/>
      <c r="P3" s="106"/>
      <c r="Q3" s="106"/>
      <c r="R3" s="106"/>
      <c r="S3" s="106"/>
      <c r="T3" s="106"/>
      <c r="U3" s="106"/>
      <c r="V3" s="106"/>
      <c r="W3" s="106"/>
      <c r="X3" s="106"/>
      <c r="Y3" s="106"/>
      <c r="Z3" s="106"/>
      <c r="AA3" s="106"/>
      <c r="AB3" s="106"/>
      <c r="AC3" s="106"/>
      <c r="AD3" s="106"/>
      <c r="AE3" s="107"/>
    </row>
    <row r="4" spans="1:31" ht="15.75" thickBot="1" x14ac:dyDescent="0.3">
      <c r="A4" s="108" t="s">
        <v>30</v>
      </c>
      <c r="B4" s="109"/>
      <c r="C4" s="109"/>
      <c r="D4" s="109"/>
      <c r="E4" s="109"/>
      <c r="F4" s="109"/>
      <c r="G4" s="109"/>
      <c r="H4" s="109"/>
      <c r="I4" s="109"/>
      <c r="J4" s="109"/>
      <c r="K4" s="109"/>
      <c r="L4" s="109"/>
      <c r="M4" s="109"/>
      <c r="N4" s="109"/>
      <c r="O4" s="109"/>
      <c r="P4" s="109"/>
      <c r="Q4" s="109"/>
      <c r="R4" s="109"/>
      <c r="S4" s="109"/>
      <c r="T4" s="109"/>
      <c r="U4" s="109"/>
      <c r="V4" s="109"/>
      <c r="W4" s="109"/>
      <c r="X4" s="109"/>
      <c r="Y4" s="109"/>
      <c r="Z4" s="109"/>
      <c r="AA4" s="109"/>
      <c r="AB4" s="109"/>
      <c r="AC4" s="109"/>
      <c r="AD4" s="109"/>
      <c r="AE4" s="110"/>
    </row>
    <row r="5" spans="1:31" ht="15.75" thickBot="1" x14ac:dyDescent="0.3">
      <c r="A5" s="29">
        <v>1</v>
      </c>
      <c r="B5" s="25">
        <v>2</v>
      </c>
      <c r="C5" s="25">
        <v>3</v>
      </c>
      <c r="D5" s="25">
        <v>4</v>
      </c>
      <c r="E5" s="25">
        <v>5</v>
      </c>
      <c r="F5" s="25">
        <v>6</v>
      </c>
      <c r="G5" s="25">
        <v>7</v>
      </c>
      <c r="H5" s="25">
        <v>8</v>
      </c>
      <c r="I5" s="25">
        <v>9</v>
      </c>
      <c r="J5" s="60">
        <v>10</v>
      </c>
      <c r="K5" s="60">
        <v>11</v>
      </c>
      <c r="L5" s="60">
        <v>12</v>
      </c>
      <c r="M5" s="60">
        <v>13</v>
      </c>
      <c r="N5" s="60">
        <v>14</v>
      </c>
      <c r="O5" s="60">
        <v>15</v>
      </c>
      <c r="P5" s="26">
        <v>16</v>
      </c>
      <c r="Q5" s="26">
        <v>17</v>
      </c>
      <c r="R5" s="26">
        <v>18</v>
      </c>
      <c r="S5" s="26">
        <v>19</v>
      </c>
      <c r="T5" s="26">
        <v>20</v>
      </c>
      <c r="U5" s="26">
        <v>21</v>
      </c>
      <c r="V5" s="25">
        <v>22</v>
      </c>
      <c r="W5" s="25">
        <v>23</v>
      </c>
      <c r="X5" s="25">
        <v>24</v>
      </c>
      <c r="Y5" s="25">
        <v>25</v>
      </c>
      <c r="Z5" s="25">
        <v>26</v>
      </c>
      <c r="AA5" s="25">
        <v>27</v>
      </c>
      <c r="AB5" s="25">
        <v>28</v>
      </c>
      <c r="AC5" s="25">
        <v>29</v>
      </c>
      <c r="AD5" s="25">
        <v>30</v>
      </c>
      <c r="AE5" s="30">
        <v>31</v>
      </c>
    </row>
    <row r="6" spans="1:31" ht="15.75" thickBot="1" x14ac:dyDescent="0.3">
      <c r="A6" s="108" t="s">
        <v>33</v>
      </c>
      <c r="B6" s="109"/>
      <c r="C6" s="109"/>
      <c r="D6" s="109"/>
      <c r="E6" s="109"/>
      <c r="F6" s="109"/>
      <c r="G6" s="109"/>
      <c r="H6" s="109"/>
      <c r="I6" s="109"/>
      <c r="J6" s="109"/>
      <c r="K6" s="109"/>
      <c r="L6" s="109"/>
      <c r="M6" s="109"/>
      <c r="N6" s="109"/>
      <c r="O6" s="109"/>
      <c r="P6" s="109"/>
      <c r="Q6" s="109"/>
      <c r="R6" s="109"/>
      <c r="S6" s="109"/>
      <c r="T6" s="109"/>
      <c r="U6" s="109"/>
      <c r="V6" s="109"/>
      <c r="W6" s="109"/>
      <c r="X6" s="109"/>
      <c r="Y6" s="109"/>
      <c r="Z6" s="109"/>
      <c r="AA6" s="109"/>
      <c r="AB6" s="109"/>
      <c r="AC6" s="109"/>
      <c r="AD6" s="109"/>
      <c r="AE6" s="110"/>
    </row>
    <row r="7" spans="1:31" x14ac:dyDescent="0.25">
      <c r="A7" s="29">
        <v>1</v>
      </c>
      <c r="B7" s="25">
        <v>2</v>
      </c>
      <c r="C7" s="25">
        <v>3</v>
      </c>
      <c r="D7" s="25">
        <v>4</v>
      </c>
      <c r="E7" s="25">
        <v>5</v>
      </c>
      <c r="F7" s="25">
        <v>6</v>
      </c>
      <c r="G7" s="25">
        <v>7</v>
      </c>
      <c r="H7" s="25">
        <v>8</v>
      </c>
      <c r="I7" s="60">
        <v>9</v>
      </c>
      <c r="J7" s="60">
        <v>10</v>
      </c>
      <c r="K7" s="60">
        <v>11</v>
      </c>
      <c r="L7" s="60">
        <v>12</v>
      </c>
      <c r="M7" s="60">
        <v>13</v>
      </c>
      <c r="N7" s="60">
        <v>14</v>
      </c>
      <c r="O7" s="60">
        <v>15</v>
      </c>
      <c r="P7" s="28">
        <v>16</v>
      </c>
      <c r="Q7" s="27">
        <v>17</v>
      </c>
      <c r="R7" s="27">
        <v>18</v>
      </c>
      <c r="S7" s="27">
        <v>19</v>
      </c>
      <c r="T7" s="27">
        <v>20</v>
      </c>
      <c r="U7" s="27">
        <v>21</v>
      </c>
      <c r="V7" s="27">
        <v>22</v>
      </c>
      <c r="W7" s="60">
        <v>23</v>
      </c>
      <c r="X7" s="60">
        <v>24</v>
      </c>
      <c r="Y7" s="25">
        <v>25</v>
      </c>
      <c r="Z7" s="25">
        <v>26</v>
      </c>
      <c r="AA7" s="25">
        <v>27</v>
      </c>
      <c r="AB7" s="25">
        <v>28</v>
      </c>
      <c r="AC7" s="25">
        <v>29</v>
      </c>
      <c r="AD7" s="25">
        <v>30</v>
      </c>
      <c r="AE7" s="30">
        <v>31</v>
      </c>
    </row>
  </sheetData>
  <mergeCells count="3">
    <mergeCell ref="A1:AE3"/>
    <mergeCell ref="A4:AE4"/>
    <mergeCell ref="A6:AE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4"/>
  <sheetViews>
    <sheetView tabSelected="1" view="pageBreakPreview" zoomScale="84" zoomScaleNormal="100" zoomScaleSheetLayoutView="84" workbookViewId="0">
      <selection activeCell="A7" sqref="A7:T7"/>
    </sheetView>
  </sheetViews>
  <sheetFormatPr baseColWidth="10" defaultRowHeight="15" x14ac:dyDescent="0.25"/>
  <cols>
    <col min="1" max="1" width="7.28515625" bestFit="1" customWidth="1"/>
    <col min="2" max="2" width="24.42578125" style="2" customWidth="1"/>
    <col min="3" max="3" width="38.140625" customWidth="1"/>
    <col min="4" max="4" width="10.85546875" bestFit="1" customWidth="1"/>
    <col min="5" max="5" width="7.140625" customWidth="1"/>
    <col min="6" max="6" width="13.7109375" customWidth="1"/>
    <col min="7" max="7" width="3.28515625" customWidth="1"/>
    <col min="8" max="8" width="11.140625" customWidth="1"/>
    <col min="9" max="9" width="7.85546875" customWidth="1"/>
    <col min="10" max="10" width="12.7109375" customWidth="1"/>
    <col min="11" max="11" width="3.28515625" customWidth="1"/>
    <col min="12" max="12" width="11.140625" customWidth="1"/>
    <col min="13" max="13" width="7.85546875" customWidth="1"/>
    <col min="14" max="14" width="12.7109375" customWidth="1"/>
    <col min="15" max="15" width="3.28515625" customWidth="1"/>
    <col min="16" max="16" width="11.140625" customWidth="1"/>
    <col min="17" max="17" width="7.85546875" customWidth="1"/>
    <col min="18" max="18" width="12.7109375" customWidth="1"/>
    <col min="19" max="19" width="3.28515625" customWidth="1"/>
    <col min="20" max="20" width="11.140625" customWidth="1"/>
  </cols>
  <sheetData>
    <row r="1" spans="1:20" ht="36" x14ac:dyDescent="0.25">
      <c r="A1" s="113" t="s">
        <v>0</v>
      </c>
      <c r="B1" s="113"/>
      <c r="C1" s="113"/>
      <c r="D1" s="113"/>
      <c r="E1" s="113"/>
      <c r="F1" s="113"/>
      <c r="G1" s="113"/>
      <c r="H1" s="113"/>
      <c r="I1" s="113"/>
      <c r="J1" s="113"/>
      <c r="K1" s="113"/>
      <c r="L1" s="113"/>
      <c r="M1" s="113"/>
      <c r="N1" s="113"/>
      <c r="O1" s="113"/>
      <c r="P1" s="113"/>
      <c r="Q1" s="113"/>
      <c r="R1" s="113"/>
      <c r="S1" s="113"/>
      <c r="T1" s="113"/>
    </row>
    <row r="2" spans="1:20" ht="36" x14ac:dyDescent="0.25">
      <c r="A2" s="113" t="s">
        <v>14</v>
      </c>
      <c r="B2" s="113"/>
      <c r="C2" s="113"/>
      <c r="D2" s="113"/>
      <c r="E2" s="113"/>
      <c r="F2" s="113"/>
      <c r="G2" s="113"/>
      <c r="H2" s="113"/>
      <c r="I2" s="113"/>
      <c r="J2" s="113"/>
      <c r="K2" s="113"/>
      <c r="L2" s="113"/>
      <c r="M2" s="113"/>
      <c r="N2" s="113"/>
      <c r="O2" s="113"/>
      <c r="P2" s="113"/>
      <c r="Q2" s="113"/>
      <c r="R2" s="113"/>
      <c r="S2" s="113"/>
      <c r="T2" s="113"/>
    </row>
    <row r="3" spans="1:20" ht="6.75" customHeight="1" x14ac:dyDescent="0.25">
      <c r="A3" s="68"/>
      <c r="B3" s="69"/>
      <c r="C3" s="68"/>
      <c r="D3" s="68"/>
      <c r="E3" s="68"/>
      <c r="F3" s="68"/>
      <c r="G3" s="68"/>
      <c r="H3" s="68"/>
      <c r="I3" s="68"/>
      <c r="J3" s="68"/>
      <c r="K3" s="68"/>
      <c r="L3" s="68"/>
      <c r="M3" s="68"/>
      <c r="N3" s="68"/>
      <c r="O3" s="68"/>
      <c r="P3" s="68"/>
      <c r="Q3" s="68"/>
      <c r="R3" s="68"/>
      <c r="S3" s="68"/>
      <c r="T3" s="68"/>
    </row>
    <row r="4" spans="1:20" ht="36" x14ac:dyDescent="0.25">
      <c r="A4" s="113" t="s">
        <v>1</v>
      </c>
      <c r="B4" s="113"/>
      <c r="C4" s="113"/>
      <c r="D4" s="113"/>
      <c r="E4" s="113"/>
      <c r="F4" s="113"/>
      <c r="G4" s="113"/>
      <c r="H4" s="113"/>
      <c r="I4" s="113"/>
      <c r="J4" s="113"/>
      <c r="K4" s="113"/>
      <c r="L4" s="113"/>
      <c r="M4" s="113"/>
      <c r="N4" s="113"/>
      <c r="O4" s="113"/>
      <c r="P4" s="113"/>
      <c r="Q4" s="113"/>
      <c r="R4" s="113"/>
      <c r="S4" s="113"/>
      <c r="T4" s="113"/>
    </row>
    <row r="5" spans="1:20" ht="36" x14ac:dyDescent="0.25">
      <c r="A5" s="113" t="s">
        <v>2</v>
      </c>
      <c r="B5" s="113"/>
      <c r="C5" s="113"/>
      <c r="D5" s="113"/>
      <c r="E5" s="113"/>
      <c r="F5" s="113"/>
      <c r="G5" s="113"/>
      <c r="H5" s="113"/>
      <c r="I5" s="113"/>
      <c r="J5" s="113"/>
      <c r="K5" s="113"/>
      <c r="L5" s="113"/>
      <c r="M5" s="113"/>
      <c r="N5" s="113"/>
      <c r="O5" s="113"/>
      <c r="P5" s="113"/>
      <c r="Q5" s="113"/>
      <c r="R5" s="113"/>
      <c r="S5" s="113"/>
      <c r="T5" s="113"/>
    </row>
    <row r="6" spans="1:20" ht="10.5" customHeight="1" x14ac:dyDescent="0.25">
      <c r="A6" s="68"/>
      <c r="B6" s="70"/>
      <c r="C6" s="68"/>
      <c r="D6" s="68"/>
      <c r="E6" s="68"/>
      <c r="F6" s="68"/>
      <c r="G6" s="68"/>
      <c r="H6" s="68"/>
      <c r="I6" s="68"/>
      <c r="J6" s="68"/>
      <c r="K6" s="68"/>
      <c r="L6" s="68"/>
      <c r="M6" s="68"/>
      <c r="N6" s="68"/>
      <c r="O6" s="68"/>
      <c r="P6" s="68"/>
      <c r="Q6" s="68"/>
      <c r="R6" s="68"/>
      <c r="S6" s="68"/>
      <c r="T6" s="68"/>
    </row>
    <row r="7" spans="1:20" ht="36" customHeight="1" x14ac:dyDescent="0.25">
      <c r="A7" s="112" t="s">
        <v>3</v>
      </c>
      <c r="B7" s="112"/>
      <c r="C7" s="112"/>
      <c r="D7" s="112"/>
      <c r="E7" s="112"/>
      <c r="F7" s="112"/>
      <c r="G7" s="112"/>
      <c r="H7" s="112"/>
      <c r="I7" s="112"/>
      <c r="J7" s="112"/>
      <c r="K7" s="112"/>
      <c r="L7" s="112"/>
      <c r="M7" s="112"/>
      <c r="N7" s="112"/>
      <c r="O7" s="112"/>
      <c r="P7" s="112"/>
      <c r="Q7" s="112"/>
      <c r="R7" s="112"/>
      <c r="S7" s="112"/>
      <c r="T7" s="112"/>
    </row>
    <row r="8" spans="1:20" ht="12" customHeight="1" x14ac:dyDescent="0.55000000000000004">
      <c r="A8" s="71"/>
      <c r="B8" s="72"/>
      <c r="C8" s="71"/>
      <c r="D8" s="72"/>
      <c r="E8" s="72"/>
      <c r="F8" s="72"/>
      <c r="G8" s="72"/>
      <c r="H8" s="72"/>
      <c r="I8" s="72"/>
      <c r="J8" s="72"/>
      <c r="K8" s="72"/>
      <c r="L8" s="72"/>
      <c r="M8" s="72"/>
      <c r="N8" s="72"/>
      <c r="O8" s="72"/>
      <c r="P8" s="72"/>
      <c r="Q8" s="72"/>
      <c r="R8" s="72"/>
      <c r="S8" s="72"/>
      <c r="T8" s="72"/>
    </row>
    <row r="9" spans="1:20" ht="40.5" customHeight="1" x14ac:dyDescent="0.25">
      <c r="A9" s="115" t="s">
        <v>88</v>
      </c>
      <c r="B9" s="115"/>
      <c r="C9" s="115"/>
      <c r="D9" s="115"/>
      <c r="E9" s="115"/>
      <c r="F9" s="115"/>
      <c r="G9" s="115"/>
      <c r="H9" s="115"/>
      <c r="I9" s="115"/>
      <c r="J9" s="115"/>
      <c r="K9" s="115"/>
      <c r="L9" s="115"/>
      <c r="M9" s="115"/>
      <c r="N9" s="115"/>
      <c r="O9" s="115"/>
      <c r="P9" s="115"/>
      <c r="Q9" s="115"/>
      <c r="R9" s="115"/>
      <c r="S9" s="115"/>
      <c r="T9" s="115"/>
    </row>
    <row r="10" spans="1:20" ht="36" customHeight="1" x14ac:dyDescent="0.25">
      <c r="A10" s="111"/>
      <c r="B10" s="116" t="s">
        <v>31</v>
      </c>
      <c r="C10" s="111" t="s">
        <v>13</v>
      </c>
      <c r="D10" s="111" t="s">
        <v>11</v>
      </c>
      <c r="E10" s="117" t="s">
        <v>7</v>
      </c>
      <c r="F10" s="117"/>
      <c r="G10" s="117"/>
      <c r="H10" s="117"/>
      <c r="I10" s="117" t="s">
        <v>9</v>
      </c>
      <c r="J10" s="117"/>
      <c r="K10" s="117"/>
      <c r="L10" s="117"/>
      <c r="M10" s="117" t="s">
        <v>10</v>
      </c>
      <c r="N10" s="117"/>
      <c r="O10" s="117"/>
      <c r="P10" s="117"/>
      <c r="Q10" s="117" t="s">
        <v>24</v>
      </c>
      <c r="R10" s="117"/>
      <c r="S10" s="117"/>
      <c r="T10" s="117"/>
    </row>
    <row r="11" spans="1:20" ht="29.45" customHeight="1" x14ac:dyDescent="0.25">
      <c r="A11" s="111"/>
      <c r="B11" s="116"/>
      <c r="C11" s="111"/>
      <c r="D11" s="111"/>
      <c r="E11" s="117" t="s">
        <v>8</v>
      </c>
      <c r="F11" s="117"/>
      <c r="G11" s="117"/>
      <c r="H11" s="117"/>
      <c r="I11" s="118" t="s">
        <v>5</v>
      </c>
      <c r="J11" s="118"/>
      <c r="K11" s="118"/>
      <c r="L11" s="118"/>
      <c r="M11" s="118" t="s">
        <v>5</v>
      </c>
      <c r="N11" s="118"/>
      <c r="O11" s="118"/>
      <c r="P11" s="118"/>
      <c r="Q11" s="118" t="s">
        <v>5</v>
      </c>
      <c r="R11" s="118"/>
      <c r="S11" s="118"/>
      <c r="T11" s="118"/>
    </row>
    <row r="12" spans="1:20" ht="29.45" customHeight="1" x14ac:dyDescent="0.25">
      <c r="A12" s="111"/>
      <c r="B12" s="116"/>
      <c r="C12" s="111"/>
      <c r="D12" s="111"/>
      <c r="E12" s="73" t="s">
        <v>32</v>
      </c>
      <c r="F12" s="73" t="s">
        <v>34</v>
      </c>
      <c r="G12" s="74"/>
      <c r="H12" s="75" t="s">
        <v>22</v>
      </c>
      <c r="I12" s="73" t="s">
        <v>32</v>
      </c>
      <c r="J12" s="73" t="s">
        <v>34</v>
      </c>
      <c r="K12" s="75"/>
      <c r="L12" s="75" t="s">
        <v>22</v>
      </c>
      <c r="M12" s="73" t="s">
        <v>32</v>
      </c>
      <c r="N12" s="73" t="s">
        <v>34</v>
      </c>
      <c r="O12" s="75"/>
      <c r="P12" s="75" t="s">
        <v>22</v>
      </c>
      <c r="Q12" s="73" t="s">
        <v>32</v>
      </c>
      <c r="R12" s="73" t="s">
        <v>34</v>
      </c>
      <c r="S12" s="75"/>
      <c r="T12" s="75" t="s">
        <v>22</v>
      </c>
    </row>
    <row r="13" spans="1:20" ht="24" customHeight="1" x14ac:dyDescent="0.25">
      <c r="A13" s="111"/>
      <c r="B13" s="116"/>
      <c r="C13" s="111"/>
      <c r="D13" s="111"/>
      <c r="E13" s="74" t="s">
        <v>6</v>
      </c>
      <c r="F13" s="74" t="s">
        <v>6</v>
      </c>
      <c r="G13" s="74" t="s">
        <v>4</v>
      </c>
      <c r="H13" s="74" t="s">
        <v>6</v>
      </c>
      <c r="I13" s="74" t="s">
        <v>6</v>
      </c>
      <c r="J13" s="74" t="s">
        <v>6</v>
      </c>
      <c r="K13" s="74" t="s">
        <v>4</v>
      </c>
      <c r="L13" s="74" t="s">
        <v>6</v>
      </c>
      <c r="M13" s="74" t="s">
        <v>6</v>
      </c>
      <c r="N13" s="74" t="s">
        <v>6</v>
      </c>
      <c r="O13" s="74" t="s">
        <v>4</v>
      </c>
      <c r="P13" s="74" t="s">
        <v>6</v>
      </c>
      <c r="Q13" s="74" t="s">
        <v>6</v>
      </c>
      <c r="R13" s="74" t="s">
        <v>6</v>
      </c>
      <c r="S13" s="74" t="s">
        <v>4</v>
      </c>
      <c r="T13" s="74" t="s">
        <v>6</v>
      </c>
    </row>
    <row r="14" spans="1:20" s="1" customFormat="1" ht="30" customHeight="1" x14ac:dyDescent="0.25">
      <c r="A14" s="76">
        <v>1</v>
      </c>
      <c r="B14" s="77">
        <v>1072706633</v>
      </c>
      <c r="C14" s="78" t="s">
        <v>39</v>
      </c>
      <c r="D14" s="24">
        <v>8</v>
      </c>
      <c r="E14" s="4">
        <v>31</v>
      </c>
      <c r="F14" s="4"/>
      <c r="G14" s="5" t="s">
        <v>4</v>
      </c>
      <c r="H14" s="4">
        <f>+(E14+F14)/2</f>
        <v>15.5</v>
      </c>
      <c r="I14" s="4">
        <v>134</v>
      </c>
      <c r="J14" s="4"/>
      <c r="K14" s="5" t="s">
        <v>4</v>
      </c>
      <c r="L14" s="4">
        <f>+(I14+J14)/2</f>
        <v>67</v>
      </c>
      <c r="M14" s="4">
        <v>66</v>
      </c>
      <c r="N14" s="4"/>
      <c r="O14" s="5" t="s">
        <v>4</v>
      </c>
      <c r="P14" s="4">
        <f>+(M14+N14)/2</f>
        <v>33</v>
      </c>
      <c r="Q14" s="4">
        <v>63</v>
      </c>
      <c r="R14" s="4"/>
      <c r="S14" s="5" t="s">
        <v>4</v>
      </c>
      <c r="T14" s="4">
        <f>+(Q14+R14)/2</f>
        <v>31.5</v>
      </c>
    </row>
    <row r="15" spans="1:20" s="1" customFormat="1" ht="30" customHeight="1" x14ac:dyDescent="0.25">
      <c r="A15" s="76">
        <v>2</v>
      </c>
      <c r="B15" s="77">
        <v>1141133170</v>
      </c>
      <c r="C15" s="78" t="s">
        <v>40</v>
      </c>
      <c r="D15" s="24">
        <v>6</v>
      </c>
      <c r="E15" s="4">
        <v>27</v>
      </c>
      <c r="F15" s="4"/>
      <c r="G15" s="5" t="s">
        <v>4</v>
      </c>
      <c r="H15" s="4">
        <f t="shared" ref="H15:H21" si="0">+(E15+F15)/2</f>
        <v>13.5</v>
      </c>
      <c r="I15" s="4">
        <v>126</v>
      </c>
      <c r="J15" s="4"/>
      <c r="K15" s="5" t="s">
        <v>4</v>
      </c>
      <c r="L15" s="4">
        <f t="shared" ref="L15:L21" si="1">+(I15+J15)/2</f>
        <v>63</v>
      </c>
      <c r="M15" s="4">
        <v>63</v>
      </c>
      <c r="N15" s="4"/>
      <c r="O15" s="5" t="s">
        <v>4</v>
      </c>
      <c r="P15" s="4">
        <f t="shared" ref="P15:P21" si="2">+(M15+N15)/2</f>
        <v>31.5</v>
      </c>
      <c r="Q15" s="4">
        <v>59</v>
      </c>
      <c r="R15" s="4"/>
      <c r="S15" s="5" t="s">
        <v>4</v>
      </c>
      <c r="T15" s="4">
        <f t="shared" ref="T15:T21" si="3">+(Q15+R15)/2</f>
        <v>29.5</v>
      </c>
    </row>
    <row r="16" spans="1:20" s="1" customFormat="1" ht="30" customHeight="1" x14ac:dyDescent="0.25">
      <c r="A16" s="76">
        <v>3</v>
      </c>
      <c r="B16" s="77">
        <v>1079034730</v>
      </c>
      <c r="C16" s="78" t="s">
        <v>41</v>
      </c>
      <c r="D16" s="24">
        <v>7</v>
      </c>
      <c r="E16" s="4">
        <v>26</v>
      </c>
      <c r="F16" s="4"/>
      <c r="G16" s="5" t="s">
        <v>4</v>
      </c>
      <c r="H16" s="4">
        <f t="shared" si="0"/>
        <v>13</v>
      </c>
      <c r="I16" s="4">
        <v>126</v>
      </c>
      <c r="J16" s="4"/>
      <c r="K16" s="5" t="s">
        <v>4</v>
      </c>
      <c r="L16" s="4">
        <f t="shared" si="1"/>
        <v>63</v>
      </c>
      <c r="M16" s="4">
        <v>63</v>
      </c>
      <c r="N16" s="4"/>
      <c r="O16" s="5" t="s">
        <v>4</v>
      </c>
      <c r="P16" s="4">
        <f t="shared" si="2"/>
        <v>31.5</v>
      </c>
      <c r="Q16" s="4">
        <v>60</v>
      </c>
      <c r="R16" s="4"/>
      <c r="S16" s="5" t="s">
        <v>4</v>
      </c>
      <c r="T16" s="4">
        <f t="shared" si="3"/>
        <v>30</v>
      </c>
    </row>
    <row r="17" spans="1:20" s="1" customFormat="1" ht="30" customHeight="1" x14ac:dyDescent="0.25">
      <c r="A17" s="76">
        <v>4</v>
      </c>
      <c r="B17" s="77">
        <v>1079034773</v>
      </c>
      <c r="C17" s="78" t="s">
        <v>42</v>
      </c>
      <c r="D17" s="24">
        <v>7</v>
      </c>
      <c r="E17" s="4">
        <v>28</v>
      </c>
      <c r="F17" s="4"/>
      <c r="G17" s="5" t="s">
        <v>4</v>
      </c>
      <c r="H17" s="4">
        <f t="shared" si="0"/>
        <v>14</v>
      </c>
      <c r="I17" s="4">
        <v>128</v>
      </c>
      <c r="J17" s="4"/>
      <c r="K17" s="5" t="s">
        <v>4</v>
      </c>
      <c r="L17" s="4">
        <f t="shared" si="1"/>
        <v>64</v>
      </c>
      <c r="M17" s="4">
        <v>64</v>
      </c>
      <c r="N17" s="4"/>
      <c r="O17" s="5" t="s">
        <v>4</v>
      </c>
      <c r="P17" s="4">
        <f t="shared" si="2"/>
        <v>32</v>
      </c>
      <c r="Q17" s="4">
        <v>59</v>
      </c>
      <c r="R17" s="4"/>
      <c r="S17" s="5" t="s">
        <v>4</v>
      </c>
      <c r="T17" s="4">
        <f t="shared" si="3"/>
        <v>29.5</v>
      </c>
    </row>
    <row r="18" spans="1:20" s="1" customFormat="1" ht="30" customHeight="1" x14ac:dyDescent="0.25">
      <c r="A18" s="76">
        <v>5</v>
      </c>
      <c r="B18" s="77">
        <v>1079034541</v>
      </c>
      <c r="C18" s="78" t="s">
        <v>43</v>
      </c>
      <c r="D18" s="24">
        <v>8</v>
      </c>
      <c r="E18" s="4">
        <v>35</v>
      </c>
      <c r="F18" s="4"/>
      <c r="G18" s="5" t="s">
        <v>4</v>
      </c>
      <c r="H18" s="4">
        <f t="shared" si="0"/>
        <v>17.5</v>
      </c>
      <c r="I18" s="4">
        <v>133</v>
      </c>
      <c r="J18" s="4"/>
      <c r="K18" s="5" t="s">
        <v>4</v>
      </c>
      <c r="L18" s="4">
        <f t="shared" si="1"/>
        <v>66.5</v>
      </c>
      <c r="M18" s="4">
        <v>67</v>
      </c>
      <c r="N18" s="4"/>
      <c r="O18" s="5" t="s">
        <v>4</v>
      </c>
      <c r="P18" s="4">
        <f t="shared" si="2"/>
        <v>33.5</v>
      </c>
      <c r="Q18" s="4">
        <v>65</v>
      </c>
      <c r="R18" s="4"/>
      <c r="S18" s="5" t="s">
        <v>4</v>
      </c>
      <c r="T18" s="4">
        <f t="shared" si="3"/>
        <v>32.5</v>
      </c>
    </row>
    <row r="19" spans="1:20" s="1" customFormat="1" ht="30" customHeight="1" x14ac:dyDescent="0.25">
      <c r="A19" s="76">
        <v>6</v>
      </c>
      <c r="B19" s="77">
        <v>1074418293</v>
      </c>
      <c r="C19" s="78" t="s">
        <v>44</v>
      </c>
      <c r="D19" s="24">
        <v>8</v>
      </c>
      <c r="E19" s="4">
        <v>30</v>
      </c>
      <c r="F19" s="4"/>
      <c r="G19" s="5" t="s">
        <v>4</v>
      </c>
      <c r="H19" s="4">
        <f t="shared" si="0"/>
        <v>15</v>
      </c>
      <c r="I19" s="4">
        <v>129</v>
      </c>
      <c r="J19" s="4"/>
      <c r="K19" s="5" t="s">
        <v>4</v>
      </c>
      <c r="L19" s="4">
        <f t="shared" si="1"/>
        <v>64.5</v>
      </c>
      <c r="M19" s="4">
        <v>64</v>
      </c>
      <c r="N19" s="4"/>
      <c r="O19" s="5" t="s">
        <v>4</v>
      </c>
      <c r="P19" s="4">
        <f t="shared" si="2"/>
        <v>32</v>
      </c>
      <c r="Q19" s="4">
        <v>59</v>
      </c>
      <c r="R19" s="4"/>
      <c r="S19" s="5" t="s">
        <v>4</v>
      </c>
      <c r="T19" s="4">
        <f t="shared" si="3"/>
        <v>29.5</v>
      </c>
    </row>
    <row r="20" spans="1:20" s="1" customFormat="1" ht="30" customHeight="1" x14ac:dyDescent="0.25">
      <c r="A20" s="76">
        <v>7</v>
      </c>
      <c r="B20" s="77">
        <v>1015456106</v>
      </c>
      <c r="C20" s="78" t="s">
        <v>45</v>
      </c>
      <c r="D20" s="24">
        <v>8</v>
      </c>
      <c r="E20" s="4">
        <v>32</v>
      </c>
      <c r="F20" s="4"/>
      <c r="G20" s="5" t="s">
        <v>4</v>
      </c>
      <c r="H20" s="4">
        <f t="shared" si="0"/>
        <v>16</v>
      </c>
      <c r="I20" s="4">
        <v>134</v>
      </c>
      <c r="J20" s="4"/>
      <c r="K20" s="5" t="s">
        <v>4</v>
      </c>
      <c r="L20" s="4">
        <f t="shared" si="1"/>
        <v>67</v>
      </c>
      <c r="M20" s="4">
        <v>66</v>
      </c>
      <c r="N20" s="4"/>
      <c r="O20" s="5" t="s">
        <v>4</v>
      </c>
      <c r="P20" s="4">
        <f t="shared" si="2"/>
        <v>33</v>
      </c>
      <c r="Q20" s="4">
        <v>64</v>
      </c>
      <c r="R20" s="4"/>
      <c r="S20" s="5" t="s">
        <v>4</v>
      </c>
      <c r="T20" s="4">
        <f t="shared" si="3"/>
        <v>32</v>
      </c>
    </row>
    <row r="21" spans="1:20" s="1" customFormat="1" ht="30" customHeight="1" x14ac:dyDescent="0.25">
      <c r="A21" s="76">
        <v>8</v>
      </c>
      <c r="B21" s="77">
        <v>1019115581</v>
      </c>
      <c r="C21" s="78" t="s">
        <v>46</v>
      </c>
      <c r="D21" s="24">
        <v>8</v>
      </c>
      <c r="E21" s="4">
        <v>29</v>
      </c>
      <c r="F21" s="4"/>
      <c r="G21" s="5" t="s">
        <v>4</v>
      </c>
      <c r="H21" s="4">
        <f t="shared" si="0"/>
        <v>14.5</v>
      </c>
      <c r="I21" s="4">
        <v>130</v>
      </c>
      <c r="J21" s="4"/>
      <c r="K21" s="5" t="s">
        <v>4</v>
      </c>
      <c r="L21" s="4">
        <f t="shared" si="1"/>
        <v>65</v>
      </c>
      <c r="M21" s="4">
        <v>63</v>
      </c>
      <c r="N21" s="4"/>
      <c r="O21" s="5" t="s">
        <v>4</v>
      </c>
      <c r="P21" s="4">
        <f t="shared" si="2"/>
        <v>31.5</v>
      </c>
      <c r="Q21" s="4">
        <v>60</v>
      </c>
      <c r="R21" s="4"/>
      <c r="S21" s="5" t="s">
        <v>4</v>
      </c>
      <c r="T21" s="4">
        <f t="shared" si="3"/>
        <v>30</v>
      </c>
    </row>
    <row r="22" spans="1:20" ht="30" customHeight="1" x14ac:dyDescent="0.25">
      <c r="A22" s="114" t="s">
        <v>12</v>
      </c>
      <c r="B22" s="114"/>
      <c r="C22" s="114"/>
      <c r="D22" s="114" t="s">
        <v>91</v>
      </c>
      <c r="E22" s="114"/>
      <c r="F22" s="114"/>
      <c r="G22" s="114"/>
      <c r="H22" s="114"/>
      <c r="I22" s="114"/>
      <c r="J22" s="114"/>
      <c r="K22" s="114"/>
      <c r="L22" s="114"/>
      <c r="M22" s="114"/>
      <c r="N22" s="114"/>
      <c r="O22" s="114"/>
      <c r="P22" s="114"/>
      <c r="Q22" s="114"/>
      <c r="R22" s="114"/>
      <c r="S22" s="114"/>
      <c r="T22" s="114"/>
    </row>
    <row r="23" spans="1:20" ht="30" customHeight="1" x14ac:dyDescent="0.25">
      <c r="A23" s="114" t="s">
        <v>28</v>
      </c>
      <c r="B23" s="114"/>
      <c r="C23" s="114"/>
      <c r="D23" s="114" t="s">
        <v>92</v>
      </c>
      <c r="E23" s="114"/>
      <c r="F23" s="114"/>
      <c r="G23" s="114"/>
      <c r="H23" s="114"/>
      <c r="I23" s="114"/>
      <c r="J23" s="114"/>
      <c r="K23" s="114"/>
      <c r="L23" s="114"/>
      <c r="M23" s="114"/>
      <c r="N23" s="114"/>
      <c r="O23" s="114"/>
      <c r="P23" s="114"/>
      <c r="Q23" s="114"/>
      <c r="R23" s="114"/>
      <c r="S23" s="114"/>
      <c r="T23" s="114"/>
    </row>
    <row r="24" spans="1:20" x14ac:dyDescent="0.25">
      <c r="B24"/>
    </row>
  </sheetData>
  <protectedRanges>
    <protectedRange sqref="H14:J21 E14:F21 L14:N21 P14:R21 T14:T21" name="Rango1"/>
    <protectedRange sqref="H22:K23" name="Rango2_1"/>
    <protectedRange password="CC55" sqref="B9" name="Rango1_3_1"/>
    <protectedRange sqref="B14:B21" name="Rango1_6_1_1_2"/>
    <protectedRange sqref="C14:C21" name="Rango2_6_1_1_1"/>
    <protectedRange sqref="D14:D21" name="Rango1_6_1_1_3"/>
  </protectedRanges>
  <mergeCells count="22">
    <mergeCell ref="A22:C22"/>
    <mergeCell ref="A23:C23"/>
    <mergeCell ref="D22:T22"/>
    <mergeCell ref="D23:T23"/>
    <mergeCell ref="A9:T9"/>
    <mergeCell ref="D10:D13"/>
    <mergeCell ref="B10:B13"/>
    <mergeCell ref="M10:P10"/>
    <mergeCell ref="Q10:T10"/>
    <mergeCell ref="E11:H11"/>
    <mergeCell ref="I11:L11"/>
    <mergeCell ref="M11:P11"/>
    <mergeCell ref="Q11:T11"/>
    <mergeCell ref="E10:H10"/>
    <mergeCell ref="I10:L10"/>
    <mergeCell ref="A10:A13"/>
    <mergeCell ref="C10:C13"/>
    <mergeCell ref="A7:T7"/>
    <mergeCell ref="A1:T1"/>
    <mergeCell ref="A2:T2"/>
    <mergeCell ref="A4:T4"/>
    <mergeCell ref="A5:T5"/>
  </mergeCells>
  <printOptions horizontalCentered="1" verticalCentered="1"/>
  <pageMargins left="0" right="0" top="0" bottom="0" header="0.31496062992125984" footer="0.31496062992125984"/>
  <pageSetup paperSize="9" scale="46" orientation="portrait" horizontalDpi="4294967293" verticalDpi="4294967293" r:id="rId1"/>
  <colBreaks count="1" manualBreakCount="1">
    <brk id="20" max="1048575" man="1"/>
  </colBreaks>
  <drawing r:id="rId2"/>
  <picture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6"/>
  <sheetViews>
    <sheetView view="pageBreakPreview" zoomScale="84" zoomScaleNormal="100" zoomScaleSheetLayoutView="84" workbookViewId="0">
      <selection sqref="A1:T1"/>
    </sheetView>
  </sheetViews>
  <sheetFormatPr baseColWidth="10" defaultRowHeight="15" x14ac:dyDescent="0.25"/>
  <cols>
    <col min="1" max="1" width="7.28515625" bestFit="1" customWidth="1"/>
    <col min="2" max="2" width="24.42578125" style="2" customWidth="1"/>
    <col min="3" max="3" width="38.140625" customWidth="1"/>
    <col min="4" max="4" width="10.85546875" bestFit="1" customWidth="1"/>
    <col min="5" max="5" width="8" customWidth="1"/>
    <col min="6" max="6" width="13.7109375" customWidth="1"/>
    <col min="7" max="7" width="3.28515625" customWidth="1"/>
    <col min="8" max="8" width="11.140625" customWidth="1"/>
    <col min="9" max="9" width="7.85546875" customWidth="1"/>
    <col min="10" max="10" width="12.7109375" customWidth="1"/>
    <col min="11" max="11" width="3.28515625" customWidth="1"/>
    <col min="12" max="12" width="11.140625" customWidth="1"/>
    <col min="13" max="13" width="7.85546875" customWidth="1"/>
    <col min="14" max="14" width="12.7109375" customWidth="1"/>
    <col min="15" max="15" width="3.28515625" customWidth="1"/>
    <col min="16" max="16" width="11.140625" customWidth="1"/>
    <col min="17" max="17" width="7.85546875" customWidth="1"/>
    <col min="18" max="18" width="12.7109375" customWidth="1"/>
    <col min="19" max="19" width="3.28515625" customWidth="1"/>
    <col min="20" max="20" width="11.140625" customWidth="1"/>
  </cols>
  <sheetData>
    <row r="1" spans="1:20" ht="36" x14ac:dyDescent="0.25">
      <c r="A1" s="122" t="s">
        <v>0</v>
      </c>
      <c r="B1" s="123"/>
      <c r="C1" s="123"/>
      <c r="D1" s="123"/>
      <c r="E1" s="123"/>
      <c r="F1" s="123"/>
      <c r="G1" s="123"/>
      <c r="H1" s="123"/>
      <c r="I1" s="123"/>
      <c r="J1" s="123"/>
      <c r="K1" s="123"/>
      <c r="L1" s="123"/>
      <c r="M1" s="123"/>
      <c r="N1" s="123"/>
      <c r="O1" s="123"/>
      <c r="P1" s="123"/>
      <c r="Q1" s="123"/>
      <c r="R1" s="123"/>
      <c r="S1" s="123"/>
      <c r="T1" s="124"/>
    </row>
    <row r="2" spans="1:20" ht="36" x14ac:dyDescent="0.25">
      <c r="A2" s="125" t="s">
        <v>14</v>
      </c>
      <c r="B2" s="126"/>
      <c r="C2" s="126"/>
      <c r="D2" s="126"/>
      <c r="E2" s="126"/>
      <c r="F2" s="126"/>
      <c r="G2" s="126"/>
      <c r="H2" s="126"/>
      <c r="I2" s="126"/>
      <c r="J2" s="126"/>
      <c r="K2" s="126"/>
      <c r="L2" s="126"/>
      <c r="M2" s="126"/>
      <c r="N2" s="126"/>
      <c r="O2" s="126"/>
      <c r="P2" s="126"/>
      <c r="Q2" s="126"/>
      <c r="R2" s="126"/>
      <c r="S2" s="126"/>
      <c r="T2" s="127"/>
    </row>
    <row r="3" spans="1:20" ht="6.75" customHeight="1" x14ac:dyDescent="0.25">
      <c r="A3" s="13"/>
      <c r="B3" s="14"/>
      <c r="C3" s="15"/>
      <c r="D3" s="15"/>
      <c r="E3" s="15"/>
      <c r="F3" s="15"/>
      <c r="G3" s="15"/>
      <c r="H3" s="15"/>
      <c r="I3" s="15"/>
      <c r="J3" s="15"/>
      <c r="K3" s="15"/>
      <c r="L3" s="15"/>
      <c r="M3" s="15"/>
      <c r="N3" s="15"/>
      <c r="O3" s="15"/>
      <c r="P3" s="15"/>
      <c r="Q3" s="15"/>
      <c r="R3" s="15"/>
      <c r="S3" s="15"/>
      <c r="T3" s="16"/>
    </row>
    <row r="4" spans="1:20" ht="36" x14ac:dyDescent="0.25">
      <c r="A4" s="125" t="s">
        <v>1</v>
      </c>
      <c r="B4" s="126"/>
      <c r="C4" s="126"/>
      <c r="D4" s="126"/>
      <c r="E4" s="126"/>
      <c r="F4" s="126"/>
      <c r="G4" s="126"/>
      <c r="H4" s="126"/>
      <c r="I4" s="126"/>
      <c r="J4" s="126"/>
      <c r="K4" s="126"/>
      <c r="L4" s="126"/>
      <c r="M4" s="126"/>
      <c r="N4" s="126"/>
      <c r="O4" s="126"/>
      <c r="P4" s="126"/>
      <c r="Q4" s="126"/>
      <c r="R4" s="126"/>
      <c r="S4" s="126"/>
      <c r="T4" s="127"/>
    </row>
    <row r="5" spans="1:20" ht="36" x14ac:dyDescent="0.25">
      <c r="A5" s="125" t="s">
        <v>2</v>
      </c>
      <c r="B5" s="126"/>
      <c r="C5" s="126"/>
      <c r="D5" s="126"/>
      <c r="E5" s="126"/>
      <c r="F5" s="126"/>
      <c r="G5" s="126"/>
      <c r="H5" s="126"/>
      <c r="I5" s="126"/>
      <c r="J5" s="126"/>
      <c r="K5" s="126"/>
      <c r="L5" s="126"/>
      <c r="M5" s="126"/>
      <c r="N5" s="126"/>
      <c r="O5" s="126"/>
      <c r="P5" s="126"/>
      <c r="Q5" s="126"/>
      <c r="R5" s="126"/>
      <c r="S5" s="126"/>
      <c r="T5" s="127"/>
    </row>
    <row r="6" spans="1:20" ht="10.5" customHeight="1" x14ac:dyDescent="0.25">
      <c r="A6" s="13"/>
      <c r="B6" s="17"/>
      <c r="C6" s="15"/>
      <c r="D6" s="15"/>
      <c r="E6" s="15"/>
      <c r="F6" s="15"/>
      <c r="G6" s="15"/>
      <c r="H6" s="15"/>
      <c r="I6" s="15"/>
      <c r="J6" s="15"/>
      <c r="K6" s="15"/>
      <c r="L6" s="15"/>
      <c r="M6" s="15"/>
      <c r="N6" s="15"/>
      <c r="O6" s="15"/>
      <c r="P6" s="15"/>
      <c r="Q6" s="15"/>
      <c r="R6" s="15"/>
      <c r="S6" s="15"/>
      <c r="T6" s="16"/>
    </row>
    <row r="7" spans="1:20" ht="36" customHeight="1" x14ac:dyDescent="0.25">
      <c r="A7" s="128" t="s">
        <v>3</v>
      </c>
      <c r="B7" s="129"/>
      <c r="C7" s="129"/>
      <c r="D7" s="129"/>
      <c r="E7" s="129"/>
      <c r="F7" s="129"/>
      <c r="G7" s="129"/>
      <c r="H7" s="129"/>
      <c r="I7" s="129"/>
      <c r="J7" s="129"/>
      <c r="K7" s="129"/>
      <c r="L7" s="129"/>
      <c r="M7" s="129"/>
      <c r="N7" s="129"/>
      <c r="O7" s="129"/>
      <c r="P7" s="129"/>
      <c r="Q7" s="129"/>
      <c r="R7" s="129"/>
      <c r="S7" s="129"/>
      <c r="T7" s="130"/>
    </row>
    <row r="8" spans="1:20" ht="12" customHeight="1" thickBot="1" x14ac:dyDescent="0.6">
      <c r="A8" s="18"/>
      <c r="B8" s="19"/>
      <c r="C8" s="20"/>
      <c r="D8" s="19"/>
      <c r="E8" s="19"/>
      <c r="F8" s="19"/>
      <c r="G8" s="19"/>
      <c r="H8" s="19"/>
      <c r="I8" s="19"/>
      <c r="J8" s="19"/>
      <c r="K8" s="19"/>
      <c r="L8" s="19"/>
      <c r="M8" s="19"/>
      <c r="N8" s="19"/>
      <c r="O8" s="19"/>
      <c r="P8" s="19"/>
      <c r="Q8" s="19"/>
      <c r="R8" s="19"/>
      <c r="S8" s="19"/>
      <c r="T8" s="21"/>
    </row>
    <row r="9" spans="1:20" ht="40.5" customHeight="1" thickBot="1" x14ac:dyDescent="0.3">
      <c r="A9" s="119" t="s">
        <v>89</v>
      </c>
      <c r="B9" s="120"/>
      <c r="C9" s="120"/>
      <c r="D9" s="120"/>
      <c r="E9" s="120"/>
      <c r="F9" s="120"/>
      <c r="G9" s="120"/>
      <c r="H9" s="120"/>
      <c r="I9" s="120"/>
      <c r="J9" s="120"/>
      <c r="K9" s="120"/>
      <c r="L9" s="120"/>
      <c r="M9" s="120"/>
      <c r="N9" s="120"/>
      <c r="O9" s="120"/>
      <c r="P9" s="120"/>
      <c r="Q9" s="120"/>
      <c r="R9" s="120"/>
      <c r="S9" s="120"/>
      <c r="T9" s="121"/>
    </row>
    <row r="10" spans="1:20" ht="36" customHeight="1" thickBot="1" x14ac:dyDescent="0.3">
      <c r="A10" s="143"/>
      <c r="B10" s="146" t="s">
        <v>31</v>
      </c>
      <c r="C10" s="148" t="s">
        <v>13</v>
      </c>
      <c r="D10" s="151" t="s">
        <v>11</v>
      </c>
      <c r="E10" s="136" t="s">
        <v>7</v>
      </c>
      <c r="F10" s="137"/>
      <c r="G10" s="137"/>
      <c r="H10" s="138"/>
      <c r="I10" s="136" t="s">
        <v>9</v>
      </c>
      <c r="J10" s="137"/>
      <c r="K10" s="137"/>
      <c r="L10" s="138"/>
      <c r="M10" s="136" t="s">
        <v>10</v>
      </c>
      <c r="N10" s="137"/>
      <c r="O10" s="137"/>
      <c r="P10" s="138"/>
      <c r="Q10" s="136" t="s">
        <v>24</v>
      </c>
      <c r="R10" s="137"/>
      <c r="S10" s="137"/>
      <c r="T10" s="138"/>
    </row>
    <row r="11" spans="1:20" ht="29.45" customHeight="1" thickBot="1" x14ac:dyDescent="0.3">
      <c r="A11" s="144"/>
      <c r="B11" s="147"/>
      <c r="C11" s="149"/>
      <c r="D11" s="149"/>
      <c r="E11" s="136" t="s">
        <v>8</v>
      </c>
      <c r="F11" s="137"/>
      <c r="G11" s="137"/>
      <c r="H11" s="138"/>
      <c r="I11" s="139" t="s">
        <v>5</v>
      </c>
      <c r="J11" s="140"/>
      <c r="K11" s="140"/>
      <c r="L11" s="141"/>
      <c r="M11" s="142" t="s">
        <v>5</v>
      </c>
      <c r="N11" s="140"/>
      <c r="O11" s="140"/>
      <c r="P11" s="141"/>
      <c r="Q11" s="139" t="s">
        <v>5</v>
      </c>
      <c r="R11" s="140"/>
      <c r="S11" s="140"/>
      <c r="T11" s="141"/>
    </row>
    <row r="12" spans="1:20" ht="29.45" customHeight="1" thickBot="1" x14ac:dyDescent="0.3">
      <c r="A12" s="144"/>
      <c r="B12" s="147"/>
      <c r="C12" s="149"/>
      <c r="D12" s="149"/>
      <c r="E12" s="62" t="s">
        <v>32</v>
      </c>
      <c r="F12" s="62" t="s">
        <v>34</v>
      </c>
      <c r="G12" s="63"/>
      <c r="H12" s="65" t="s">
        <v>22</v>
      </c>
      <c r="I12" s="62" t="s">
        <v>32</v>
      </c>
      <c r="J12" s="62" t="s">
        <v>34</v>
      </c>
      <c r="K12" s="64"/>
      <c r="L12" s="65" t="s">
        <v>22</v>
      </c>
      <c r="M12" s="62" t="s">
        <v>32</v>
      </c>
      <c r="N12" s="62" t="s">
        <v>34</v>
      </c>
      <c r="O12" s="64"/>
      <c r="P12" s="65" t="s">
        <v>22</v>
      </c>
      <c r="Q12" s="62" t="s">
        <v>32</v>
      </c>
      <c r="R12" s="62" t="s">
        <v>34</v>
      </c>
      <c r="S12" s="64"/>
      <c r="T12" s="65" t="s">
        <v>22</v>
      </c>
    </row>
    <row r="13" spans="1:20" ht="24" customHeight="1" thickBot="1" x14ac:dyDescent="0.3">
      <c r="A13" s="145"/>
      <c r="B13" s="147"/>
      <c r="C13" s="150"/>
      <c r="D13" s="149"/>
      <c r="E13" s="11" t="s">
        <v>6</v>
      </c>
      <c r="F13" s="11" t="s">
        <v>6</v>
      </c>
      <c r="G13" s="11" t="s">
        <v>4</v>
      </c>
      <c r="H13" s="11" t="s">
        <v>6</v>
      </c>
      <c r="I13" s="11" t="s">
        <v>6</v>
      </c>
      <c r="J13" s="11" t="s">
        <v>6</v>
      </c>
      <c r="K13" s="11" t="s">
        <v>4</v>
      </c>
      <c r="L13" s="11" t="s">
        <v>6</v>
      </c>
      <c r="M13" s="61" t="s">
        <v>6</v>
      </c>
      <c r="N13" s="11" t="s">
        <v>6</v>
      </c>
      <c r="O13" s="11" t="s">
        <v>4</v>
      </c>
      <c r="P13" s="11" t="s">
        <v>6</v>
      </c>
      <c r="Q13" s="11" t="s">
        <v>6</v>
      </c>
      <c r="R13" s="11" t="s">
        <v>6</v>
      </c>
      <c r="S13" s="11" t="s">
        <v>4</v>
      </c>
      <c r="T13" s="11" t="s">
        <v>6</v>
      </c>
    </row>
    <row r="14" spans="1:20" s="1" customFormat="1" ht="30" customHeight="1" x14ac:dyDescent="0.25">
      <c r="A14" s="3">
        <v>1</v>
      </c>
      <c r="B14" s="67">
        <v>1079034298</v>
      </c>
      <c r="C14" s="66" t="s">
        <v>47</v>
      </c>
      <c r="D14" s="31">
        <v>9</v>
      </c>
      <c r="E14" s="7">
        <v>35</v>
      </c>
      <c r="F14" s="4"/>
      <c r="G14" s="5" t="s">
        <v>4</v>
      </c>
      <c r="H14" s="10">
        <f t="shared" ref="H14:H33" si="0">+(E14+F14)/2</f>
        <v>17.5</v>
      </c>
      <c r="I14" s="7">
        <v>135</v>
      </c>
      <c r="J14" s="4"/>
      <c r="K14" s="5" t="s">
        <v>4</v>
      </c>
      <c r="L14" s="10">
        <f t="shared" ref="L14:L33" si="1">+(I14+J14)/2</f>
        <v>67.5</v>
      </c>
      <c r="M14" s="7">
        <v>68</v>
      </c>
      <c r="N14" s="4"/>
      <c r="O14" s="5" t="s">
        <v>4</v>
      </c>
      <c r="P14" s="10">
        <f t="shared" ref="P14:P33" si="2">+(M14+N14)/2</f>
        <v>34</v>
      </c>
      <c r="Q14" s="7">
        <v>66</v>
      </c>
      <c r="R14" s="4"/>
      <c r="S14" s="5" t="s">
        <v>4</v>
      </c>
      <c r="T14" s="10">
        <f t="shared" ref="T14:T33" si="3">+(Q14+R14)/2</f>
        <v>33</v>
      </c>
    </row>
    <row r="15" spans="1:20" s="1" customFormat="1" ht="30" customHeight="1" x14ac:dyDescent="0.25">
      <c r="A15" s="3">
        <v>2</v>
      </c>
      <c r="B15" s="67">
        <v>1079034451</v>
      </c>
      <c r="C15" s="66" t="s">
        <v>48</v>
      </c>
      <c r="D15" s="24">
        <v>9</v>
      </c>
      <c r="E15" s="7">
        <v>34</v>
      </c>
      <c r="F15" s="4"/>
      <c r="G15" s="5" t="s">
        <v>4</v>
      </c>
      <c r="H15" s="10">
        <f t="shared" si="0"/>
        <v>17</v>
      </c>
      <c r="I15" s="7">
        <v>134</v>
      </c>
      <c r="J15" s="4"/>
      <c r="K15" s="5" t="s">
        <v>4</v>
      </c>
      <c r="L15" s="10">
        <f t="shared" si="1"/>
        <v>67</v>
      </c>
      <c r="M15" s="7">
        <v>67</v>
      </c>
      <c r="N15" s="4"/>
      <c r="O15" s="5" t="s">
        <v>4</v>
      </c>
      <c r="P15" s="10">
        <f t="shared" si="2"/>
        <v>33.5</v>
      </c>
      <c r="Q15" s="7">
        <v>67</v>
      </c>
      <c r="R15" s="4"/>
      <c r="S15" s="5" t="s">
        <v>4</v>
      </c>
      <c r="T15" s="10">
        <f t="shared" si="3"/>
        <v>33.5</v>
      </c>
    </row>
    <row r="16" spans="1:20" s="1" customFormat="1" ht="30" customHeight="1" x14ac:dyDescent="0.25">
      <c r="A16" s="3">
        <v>3</v>
      </c>
      <c r="B16" s="67">
        <v>1079034355</v>
      </c>
      <c r="C16" s="66" t="s">
        <v>49</v>
      </c>
      <c r="D16" s="24">
        <v>9</v>
      </c>
      <c r="E16" s="7">
        <v>33</v>
      </c>
      <c r="F16" s="4"/>
      <c r="G16" s="5" t="s">
        <v>4</v>
      </c>
      <c r="H16" s="10">
        <f t="shared" si="0"/>
        <v>16.5</v>
      </c>
      <c r="I16" s="7">
        <v>133</v>
      </c>
      <c r="J16" s="4"/>
      <c r="K16" s="5" t="s">
        <v>4</v>
      </c>
      <c r="L16" s="10">
        <f t="shared" si="1"/>
        <v>66.5</v>
      </c>
      <c r="M16" s="7">
        <v>66</v>
      </c>
      <c r="N16" s="4"/>
      <c r="O16" s="5" t="s">
        <v>4</v>
      </c>
      <c r="P16" s="10">
        <f t="shared" si="2"/>
        <v>33</v>
      </c>
      <c r="Q16" s="7">
        <v>68</v>
      </c>
      <c r="R16" s="4"/>
      <c r="S16" s="5" t="s">
        <v>4</v>
      </c>
      <c r="T16" s="10">
        <f t="shared" si="3"/>
        <v>34</v>
      </c>
    </row>
    <row r="17" spans="1:20" s="1" customFormat="1" ht="30" customHeight="1" x14ac:dyDescent="0.25">
      <c r="A17" s="3">
        <v>4</v>
      </c>
      <c r="B17" s="67">
        <v>1079034098</v>
      </c>
      <c r="C17" s="66" t="s">
        <v>50</v>
      </c>
      <c r="D17" s="24">
        <v>9</v>
      </c>
      <c r="E17" s="7">
        <v>33</v>
      </c>
      <c r="F17" s="4"/>
      <c r="G17" s="5" t="s">
        <v>4</v>
      </c>
      <c r="H17" s="10">
        <f t="shared" si="0"/>
        <v>16.5</v>
      </c>
      <c r="I17" s="7">
        <v>133</v>
      </c>
      <c r="J17" s="4"/>
      <c r="K17" s="5" t="s">
        <v>4</v>
      </c>
      <c r="L17" s="10">
        <f t="shared" si="1"/>
        <v>66.5</v>
      </c>
      <c r="M17" s="7">
        <v>67</v>
      </c>
      <c r="N17" s="4"/>
      <c r="O17" s="5" t="s">
        <v>4</v>
      </c>
      <c r="P17" s="10">
        <f t="shared" si="2"/>
        <v>33.5</v>
      </c>
      <c r="Q17" s="7">
        <v>66</v>
      </c>
      <c r="R17" s="4"/>
      <c r="S17" s="5" t="s">
        <v>4</v>
      </c>
      <c r="T17" s="10">
        <f t="shared" si="3"/>
        <v>33</v>
      </c>
    </row>
    <row r="18" spans="1:20" s="1" customFormat="1" ht="30" customHeight="1" x14ac:dyDescent="0.25">
      <c r="A18" s="3">
        <v>5</v>
      </c>
      <c r="B18" s="67">
        <v>1079034188</v>
      </c>
      <c r="C18" s="66" t="s">
        <v>51</v>
      </c>
      <c r="D18" s="24">
        <v>10</v>
      </c>
      <c r="E18" s="7">
        <v>35</v>
      </c>
      <c r="F18" s="4"/>
      <c r="G18" s="5" t="s">
        <v>4</v>
      </c>
      <c r="H18" s="10">
        <f t="shared" si="0"/>
        <v>17.5</v>
      </c>
      <c r="I18" s="7">
        <v>132</v>
      </c>
      <c r="J18" s="4"/>
      <c r="K18" s="5" t="s">
        <v>4</v>
      </c>
      <c r="L18" s="10">
        <f t="shared" si="1"/>
        <v>66</v>
      </c>
      <c r="M18" s="7">
        <v>66</v>
      </c>
      <c r="N18" s="4"/>
      <c r="O18" s="5" t="s">
        <v>4</v>
      </c>
      <c r="P18" s="10">
        <f t="shared" si="2"/>
        <v>33</v>
      </c>
      <c r="Q18" s="7">
        <v>66</v>
      </c>
      <c r="R18" s="4"/>
      <c r="S18" s="5" t="s">
        <v>4</v>
      </c>
      <c r="T18" s="10">
        <f t="shared" si="3"/>
        <v>33</v>
      </c>
    </row>
    <row r="19" spans="1:20" s="1" customFormat="1" ht="30" customHeight="1" x14ac:dyDescent="0.25">
      <c r="A19" s="3">
        <v>6</v>
      </c>
      <c r="B19" s="67">
        <v>1079034128</v>
      </c>
      <c r="C19" s="66" t="s">
        <v>52</v>
      </c>
      <c r="D19" s="24">
        <v>10</v>
      </c>
      <c r="E19" s="7">
        <v>35</v>
      </c>
      <c r="F19" s="4"/>
      <c r="G19" s="5" t="s">
        <v>4</v>
      </c>
      <c r="H19" s="10">
        <f t="shared" si="0"/>
        <v>17.5</v>
      </c>
      <c r="I19" s="7">
        <v>135</v>
      </c>
      <c r="J19" s="4"/>
      <c r="K19" s="5" t="s">
        <v>4</v>
      </c>
      <c r="L19" s="10">
        <f t="shared" si="1"/>
        <v>67.5</v>
      </c>
      <c r="M19" s="7">
        <v>67</v>
      </c>
      <c r="N19" s="4"/>
      <c r="O19" s="5" t="s">
        <v>4</v>
      </c>
      <c r="P19" s="10">
        <f t="shared" si="2"/>
        <v>33.5</v>
      </c>
      <c r="Q19" s="7">
        <v>67</v>
      </c>
      <c r="R19" s="4"/>
      <c r="S19" s="5" t="s">
        <v>4</v>
      </c>
      <c r="T19" s="10">
        <f t="shared" si="3"/>
        <v>33.5</v>
      </c>
    </row>
    <row r="20" spans="1:20" s="1" customFormat="1" ht="30" customHeight="1" x14ac:dyDescent="0.25">
      <c r="A20" s="3">
        <v>7</v>
      </c>
      <c r="B20" s="67">
        <v>1079034186</v>
      </c>
      <c r="C20" s="66" t="s">
        <v>53</v>
      </c>
      <c r="D20" s="24">
        <v>10</v>
      </c>
      <c r="E20" s="7">
        <v>34</v>
      </c>
      <c r="F20" s="4"/>
      <c r="G20" s="5" t="s">
        <v>4</v>
      </c>
      <c r="H20" s="10">
        <f t="shared" si="0"/>
        <v>17</v>
      </c>
      <c r="I20" s="7">
        <v>132</v>
      </c>
      <c r="J20" s="4"/>
      <c r="K20" s="5" t="s">
        <v>4</v>
      </c>
      <c r="L20" s="10">
        <f t="shared" si="1"/>
        <v>66</v>
      </c>
      <c r="M20" s="7">
        <v>66</v>
      </c>
      <c r="N20" s="4"/>
      <c r="O20" s="5" t="s">
        <v>4</v>
      </c>
      <c r="P20" s="10">
        <f t="shared" si="2"/>
        <v>33</v>
      </c>
      <c r="Q20" s="7">
        <v>65</v>
      </c>
      <c r="R20" s="4"/>
      <c r="S20" s="5" t="s">
        <v>4</v>
      </c>
      <c r="T20" s="10">
        <f t="shared" si="3"/>
        <v>32.5</v>
      </c>
    </row>
    <row r="21" spans="1:20" s="1" customFormat="1" ht="30" customHeight="1" x14ac:dyDescent="0.25">
      <c r="A21" s="3">
        <v>8</v>
      </c>
      <c r="B21" s="67">
        <v>1079034229</v>
      </c>
      <c r="C21" s="66" t="s">
        <v>54</v>
      </c>
      <c r="D21" s="24">
        <v>10</v>
      </c>
      <c r="E21" s="7">
        <v>36</v>
      </c>
      <c r="F21" s="4"/>
      <c r="G21" s="5" t="s">
        <v>4</v>
      </c>
      <c r="H21" s="10">
        <f t="shared" si="0"/>
        <v>18</v>
      </c>
      <c r="I21" s="7">
        <v>136</v>
      </c>
      <c r="J21" s="4"/>
      <c r="K21" s="5" t="s">
        <v>4</v>
      </c>
      <c r="L21" s="10">
        <f t="shared" si="1"/>
        <v>68</v>
      </c>
      <c r="M21" s="7">
        <v>68</v>
      </c>
      <c r="N21" s="4"/>
      <c r="O21" s="5" t="s">
        <v>4</v>
      </c>
      <c r="P21" s="10">
        <f t="shared" si="2"/>
        <v>34</v>
      </c>
      <c r="Q21" s="7">
        <v>67</v>
      </c>
      <c r="R21" s="4"/>
      <c r="S21" s="5" t="s">
        <v>4</v>
      </c>
      <c r="T21" s="10">
        <f t="shared" si="3"/>
        <v>33.5</v>
      </c>
    </row>
    <row r="22" spans="1:20" s="1" customFormat="1" ht="30" customHeight="1" x14ac:dyDescent="0.25">
      <c r="A22" s="3">
        <v>9</v>
      </c>
      <c r="B22" s="67">
        <v>1032879063</v>
      </c>
      <c r="C22" s="66" t="s">
        <v>55</v>
      </c>
      <c r="D22" s="24">
        <v>10</v>
      </c>
      <c r="E22" s="8">
        <v>36</v>
      </c>
      <c r="F22" s="6"/>
      <c r="G22" s="5" t="s">
        <v>4</v>
      </c>
      <c r="H22" s="10">
        <f t="shared" si="0"/>
        <v>18</v>
      </c>
      <c r="I22" s="8">
        <v>135</v>
      </c>
      <c r="J22" s="6"/>
      <c r="K22" s="5" t="s">
        <v>4</v>
      </c>
      <c r="L22" s="10">
        <f t="shared" si="1"/>
        <v>67.5</v>
      </c>
      <c r="M22" s="7">
        <v>67</v>
      </c>
      <c r="N22" s="6"/>
      <c r="O22" s="5" t="s">
        <v>4</v>
      </c>
      <c r="P22" s="10">
        <f t="shared" si="2"/>
        <v>33.5</v>
      </c>
      <c r="Q22" s="8">
        <v>68</v>
      </c>
      <c r="R22" s="6"/>
      <c r="S22" s="5" t="s">
        <v>4</v>
      </c>
      <c r="T22" s="10">
        <f t="shared" si="3"/>
        <v>34</v>
      </c>
    </row>
    <row r="23" spans="1:20" s="1" customFormat="1" ht="30" customHeight="1" x14ac:dyDescent="0.25">
      <c r="A23" s="3">
        <v>10</v>
      </c>
      <c r="B23" s="67">
        <v>1079034397</v>
      </c>
      <c r="C23" s="66" t="s">
        <v>56</v>
      </c>
      <c r="D23" s="24">
        <v>10</v>
      </c>
      <c r="E23" s="8">
        <v>35</v>
      </c>
      <c r="F23" s="6"/>
      <c r="G23" s="5" t="s">
        <v>4</v>
      </c>
      <c r="H23" s="10">
        <f t="shared" si="0"/>
        <v>17.5</v>
      </c>
      <c r="I23" s="8">
        <v>135</v>
      </c>
      <c r="J23" s="6"/>
      <c r="K23" s="5" t="s">
        <v>4</v>
      </c>
      <c r="L23" s="10">
        <f t="shared" si="1"/>
        <v>67.5</v>
      </c>
      <c r="M23" s="7">
        <v>67</v>
      </c>
      <c r="N23" s="6"/>
      <c r="O23" s="5" t="s">
        <v>4</v>
      </c>
      <c r="P23" s="10">
        <f t="shared" si="2"/>
        <v>33.5</v>
      </c>
      <c r="Q23" s="8">
        <v>68</v>
      </c>
      <c r="R23" s="6"/>
      <c r="S23" s="5" t="s">
        <v>4</v>
      </c>
      <c r="T23" s="10">
        <f t="shared" si="3"/>
        <v>34</v>
      </c>
    </row>
    <row r="24" spans="1:20" s="1" customFormat="1" ht="30" customHeight="1" x14ac:dyDescent="0.25">
      <c r="A24" s="3">
        <v>11</v>
      </c>
      <c r="B24" s="67">
        <v>1079034298</v>
      </c>
      <c r="C24" s="66" t="s">
        <v>67</v>
      </c>
      <c r="D24" s="24">
        <v>11</v>
      </c>
      <c r="E24" s="8">
        <v>34</v>
      </c>
      <c r="F24" s="6"/>
      <c r="G24" s="5" t="s">
        <v>4</v>
      </c>
      <c r="H24" s="10">
        <f t="shared" si="0"/>
        <v>17</v>
      </c>
      <c r="I24" s="8">
        <v>135</v>
      </c>
      <c r="J24" s="6"/>
      <c r="K24" s="5" t="s">
        <v>4</v>
      </c>
      <c r="L24" s="10">
        <f t="shared" si="1"/>
        <v>67.5</v>
      </c>
      <c r="M24" s="7">
        <v>67</v>
      </c>
      <c r="N24" s="6"/>
      <c r="O24" s="5" t="s">
        <v>4</v>
      </c>
      <c r="P24" s="10">
        <f t="shared" si="2"/>
        <v>33.5</v>
      </c>
      <c r="Q24" s="8">
        <v>67</v>
      </c>
      <c r="R24" s="6"/>
      <c r="S24" s="5" t="s">
        <v>4</v>
      </c>
      <c r="T24" s="10">
        <f t="shared" si="3"/>
        <v>33.5</v>
      </c>
    </row>
    <row r="25" spans="1:20" s="1" customFormat="1" ht="30" customHeight="1" x14ac:dyDescent="0.25">
      <c r="A25" s="3">
        <v>12</v>
      </c>
      <c r="B25" s="67">
        <v>1079034451</v>
      </c>
      <c r="C25" s="66" t="s">
        <v>66</v>
      </c>
      <c r="D25" s="24">
        <v>11</v>
      </c>
      <c r="E25" s="8">
        <v>37</v>
      </c>
      <c r="F25" s="6"/>
      <c r="G25" s="5" t="s">
        <v>4</v>
      </c>
      <c r="H25" s="10">
        <f t="shared" si="0"/>
        <v>18.5</v>
      </c>
      <c r="I25" s="8">
        <v>136</v>
      </c>
      <c r="J25" s="6"/>
      <c r="K25" s="5" t="s">
        <v>4</v>
      </c>
      <c r="L25" s="10">
        <f t="shared" si="1"/>
        <v>68</v>
      </c>
      <c r="M25" s="7">
        <v>68</v>
      </c>
      <c r="N25" s="6"/>
      <c r="O25" s="5" t="s">
        <v>4</v>
      </c>
      <c r="P25" s="10">
        <f t="shared" si="2"/>
        <v>34</v>
      </c>
      <c r="Q25" s="8">
        <v>68</v>
      </c>
      <c r="R25" s="6"/>
      <c r="S25" s="5" t="s">
        <v>4</v>
      </c>
      <c r="T25" s="10">
        <f t="shared" si="3"/>
        <v>34</v>
      </c>
    </row>
    <row r="26" spans="1:20" s="1" customFormat="1" ht="30" customHeight="1" x14ac:dyDescent="0.25">
      <c r="A26" s="3">
        <v>13</v>
      </c>
      <c r="B26" s="67">
        <v>1069900022</v>
      </c>
      <c r="C26" s="66" t="s">
        <v>65</v>
      </c>
      <c r="D26" s="24">
        <v>11</v>
      </c>
      <c r="E26" s="7">
        <v>36</v>
      </c>
      <c r="F26" s="4"/>
      <c r="G26" s="5" t="s">
        <v>4</v>
      </c>
      <c r="H26" s="10">
        <f t="shared" si="0"/>
        <v>18</v>
      </c>
      <c r="I26" s="7">
        <v>136</v>
      </c>
      <c r="J26" s="4"/>
      <c r="K26" s="5" t="s">
        <v>4</v>
      </c>
      <c r="L26" s="10">
        <f t="shared" si="1"/>
        <v>68</v>
      </c>
      <c r="M26" s="7">
        <v>67</v>
      </c>
      <c r="N26" s="4"/>
      <c r="O26" s="5" t="s">
        <v>4</v>
      </c>
      <c r="P26" s="10">
        <f t="shared" si="2"/>
        <v>33.5</v>
      </c>
      <c r="Q26" s="7">
        <v>66</v>
      </c>
      <c r="R26" s="4"/>
      <c r="S26" s="5" t="s">
        <v>4</v>
      </c>
      <c r="T26" s="10">
        <f t="shared" si="3"/>
        <v>33</v>
      </c>
    </row>
    <row r="27" spans="1:20" s="1" customFormat="1" ht="30" customHeight="1" x14ac:dyDescent="0.25">
      <c r="A27" s="3">
        <v>14</v>
      </c>
      <c r="B27" s="67">
        <v>1079034007</v>
      </c>
      <c r="C27" s="66" t="s">
        <v>64</v>
      </c>
      <c r="D27" s="24">
        <v>11</v>
      </c>
      <c r="E27" s="7">
        <v>46</v>
      </c>
      <c r="F27" s="4"/>
      <c r="G27" s="5" t="s">
        <v>4</v>
      </c>
      <c r="H27" s="10">
        <f t="shared" si="0"/>
        <v>23</v>
      </c>
      <c r="I27" s="7">
        <v>1.58</v>
      </c>
      <c r="J27" s="4"/>
      <c r="K27" s="5" t="s">
        <v>4</v>
      </c>
      <c r="L27" s="10">
        <f t="shared" si="1"/>
        <v>0.79</v>
      </c>
      <c r="M27" s="7">
        <v>70</v>
      </c>
      <c r="N27" s="4"/>
      <c r="O27" s="5" t="s">
        <v>4</v>
      </c>
      <c r="P27" s="10">
        <f t="shared" si="2"/>
        <v>35</v>
      </c>
      <c r="Q27" s="7">
        <v>75</v>
      </c>
      <c r="R27" s="4"/>
      <c r="S27" s="5" t="s">
        <v>4</v>
      </c>
      <c r="T27" s="10">
        <f t="shared" si="3"/>
        <v>37.5</v>
      </c>
    </row>
    <row r="28" spans="1:20" s="1" customFormat="1" ht="30" customHeight="1" x14ac:dyDescent="0.25">
      <c r="A28" s="3">
        <v>15</v>
      </c>
      <c r="B28" s="67">
        <v>1016721317</v>
      </c>
      <c r="C28" s="66" t="s">
        <v>63</v>
      </c>
      <c r="D28" s="24">
        <v>11</v>
      </c>
      <c r="E28" s="7">
        <v>36</v>
      </c>
      <c r="F28" s="4"/>
      <c r="G28" s="5" t="s">
        <v>4</v>
      </c>
      <c r="H28" s="10">
        <f t="shared" si="0"/>
        <v>18</v>
      </c>
      <c r="I28" s="7">
        <v>137</v>
      </c>
      <c r="J28" s="4"/>
      <c r="K28" s="5" t="s">
        <v>4</v>
      </c>
      <c r="L28" s="10">
        <f t="shared" si="1"/>
        <v>68.5</v>
      </c>
      <c r="M28" s="7">
        <v>67</v>
      </c>
      <c r="N28" s="4"/>
      <c r="O28" s="5" t="s">
        <v>4</v>
      </c>
      <c r="P28" s="10">
        <f t="shared" si="2"/>
        <v>33.5</v>
      </c>
      <c r="Q28" s="7">
        <v>68</v>
      </c>
      <c r="R28" s="4"/>
      <c r="S28" s="5" t="s">
        <v>4</v>
      </c>
      <c r="T28" s="10">
        <f t="shared" si="3"/>
        <v>34</v>
      </c>
    </row>
    <row r="29" spans="1:20" s="1" customFormat="1" ht="30" customHeight="1" x14ac:dyDescent="0.25">
      <c r="A29" s="3">
        <v>16</v>
      </c>
      <c r="B29" s="67">
        <v>1025546304</v>
      </c>
      <c r="C29" s="66" t="s">
        <v>62</v>
      </c>
      <c r="D29" s="24">
        <v>11</v>
      </c>
      <c r="E29" s="7">
        <v>37</v>
      </c>
      <c r="F29" s="4"/>
      <c r="G29" s="5" t="s">
        <v>4</v>
      </c>
      <c r="H29" s="10">
        <f t="shared" si="0"/>
        <v>18.5</v>
      </c>
      <c r="I29" s="7">
        <v>136</v>
      </c>
      <c r="J29" s="4"/>
      <c r="K29" s="5" t="s">
        <v>4</v>
      </c>
      <c r="L29" s="10">
        <f t="shared" si="1"/>
        <v>68</v>
      </c>
      <c r="M29" s="7">
        <v>67</v>
      </c>
      <c r="N29" s="4"/>
      <c r="O29" s="5" t="s">
        <v>4</v>
      </c>
      <c r="P29" s="10">
        <f t="shared" si="2"/>
        <v>33.5</v>
      </c>
      <c r="Q29" s="7">
        <v>67</v>
      </c>
      <c r="R29" s="4"/>
      <c r="S29" s="5" t="s">
        <v>4</v>
      </c>
      <c r="T29" s="10">
        <f t="shared" si="3"/>
        <v>33.5</v>
      </c>
    </row>
    <row r="30" spans="1:20" s="1" customFormat="1" ht="30" customHeight="1" x14ac:dyDescent="0.25">
      <c r="A30" s="3">
        <v>17</v>
      </c>
      <c r="B30" s="67">
        <v>1014233334</v>
      </c>
      <c r="C30" s="66" t="s">
        <v>61</v>
      </c>
      <c r="D30" s="24">
        <v>12</v>
      </c>
      <c r="E30" s="7">
        <v>37</v>
      </c>
      <c r="F30" s="4"/>
      <c r="G30" s="5" t="s">
        <v>4</v>
      </c>
      <c r="H30" s="10">
        <f t="shared" si="0"/>
        <v>18.5</v>
      </c>
      <c r="I30" s="7">
        <v>137</v>
      </c>
      <c r="J30" s="4"/>
      <c r="K30" s="5" t="s">
        <v>4</v>
      </c>
      <c r="L30" s="10">
        <f t="shared" si="1"/>
        <v>68.5</v>
      </c>
      <c r="M30" s="7">
        <v>67</v>
      </c>
      <c r="N30" s="4"/>
      <c r="O30" s="5" t="s">
        <v>4</v>
      </c>
      <c r="P30" s="10">
        <f t="shared" si="2"/>
        <v>33.5</v>
      </c>
      <c r="Q30" s="7">
        <v>68</v>
      </c>
      <c r="R30" s="4"/>
      <c r="S30" s="5" t="s">
        <v>4</v>
      </c>
      <c r="T30" s="10">
        <f t="shared" si="3"/>
        <v>34</v>
      </c>
    </row>
    <row r="31" spans="1:20" s="1" customFormat="1" ht="30" customHeight="1" x14ac:dyDescent="0.25">
      <c r="A31" s="3">
        <v>18</v>
      </c>
      <c r="B31" s="67">
        <v>1074416797</v>
      </c>
      <c r="C31" s="66" t="s">
        <v>60</v>
      </c>
      <c r="D31" s="24">
        <v>12</v>
      </c>
      <c r="E31" s="7">
        <v>38</v>
      </c>
      <c r="F31" s="4"/>
      <c r="G31" s="5" t="s">
        <v>4</v>
      </c>
      <c r="H31" s="10">
        <f t="shared" si="0"/>
        <v>19</v>
      </c>
      <c r="I31" s="7">
        <v>138</v>
      </c>
      <c r="J31" s="4"/>
      <c r="K31" s="5" t="s">
        <v>4</v>
      </c>
      <c r="L31" s="10">
        <f t="shared" si="1"/>
        <v>69</v>
      </c>
      <c r="M31" s="7">
        <v>68</v>
      </c>
      <c r="N31" s="4"/>
      <c r="O31" s="5" t="s">
        <v>4</v>
      </c>
      <c r="P31" s="10">
        <f t="shared" si="2"/>
        <v>34</v>
      </c>
      <c r="Q31" s="7">
        <v>67</v>
      </c>
      <c r="R31" s="4"/>
      <c r="S31" s="5" t="s">
        <v>4</v>
      </c>
      <c r="T31" s="10">
        <f t="shared" si="3"/>
        <v>33.5</v>
      </c>
    </row>
    <row r="32" spans="1:20" s="1" customFormat="1" ht="30" customHeight="1" x14ac:dyDescent="0.25">
      <c r="A32" s="3">
        <v>19</v>
      </c>
      <c r="B32" s="67">
        <v>1023387316</v>
      </c>
      <c r="C32" s="66" t="s">
        <v>59</v>
      </c>
      <c r="D32" s="24">
        <v>12</v>
      </c>
      <c r="E32" s="7">
        <v>47</v>
      </c>
      <c r="F32" s="4"/>
      <c r="G32" s="5" t="s">
        <v>4</v>
      </c>
      <c r="H32" s="10">
        <f t="shared" si="0"/>
        <v>23.5</v>
      </c>
      <c r="I32" s="7">
        <v>161</v>
      </c>
      <c r="J32" s="4"/>
      <c r="K32" s="5" t="s">
        <v>4</v>
      </c>
      <c r="L32" s="10">
        <f t="shared" si="1"/>
        <v>80.5</v>
      </c>
      <c r="M32" s="7">
        <v>70</v>
      </c>
      <c r="N32" s="4"/>
      <c r="O32" s="5" t="s">
        <v>4</v>
      </c>
      <c r="P32" s="10">
        <f t="shared" si="2"/>
        <v>35</v>
      </c>
      <c r="Q32" s="7">
        <v>74</v>
      </c>
      <c r="R32" s="4"/>
      <c r="S32" s="5" t="s">
        <v>4</v>
      </c>
      <c r="T32" s="10">
        <f t="shared" si="3"/>
        <v>37</v>
      </c>
    </row>
    <row r="33" spans="1:20" s="1" customFormat="1" ht="30" customHeight="1" thickBot="1" x14ac:dyDescent="0.3">
      <c r="A33" s="3">
        <v>20</v>
      </c>
      <c r="B33" s="67">
        <v>1013270182</v>
      </c>
      <c r="C33" s="66" t="s">
        <v>58</v>
      </c>
      <c r="D33" s="50">
        <v>12</v>
      </c>
      <c r="E33" s="7">
        <v>35</v>
      </c>
      <c r="F33" s="4"/>
      <c r="G33" s="5" t="s">
        <v>4</v>
      </c>
      <c r="H33" s="10">
        <f t="shared" si="0"/>
        <v>17.5</v>
      </c>
      <c r="I33" s="7">
        <v>139</v>
      </c>
      <c r="J33" s="4"/>
      <c r="K33" s="5" t="s">
        <v>4</v>
      </c>
      <c r="L33" s="10">
        <f t="shared" si="1"/>
        <v>69.5</v>
      </c>
      <c r="M33" s="7">
        <v>69</v>
      </c>
      <c r="N33" s="4"/>
      <c r="O33" s="5" t="s">
        <v>4</v>
      </c>
      <c r="P33" s="10">
        <f t="shared" si="2"/>
        <v>34.5</v>
      </c>
      <c r="Q33" s="7">
        <v>68</v>
      </c>
      <c r="R33" s="4"/>
      <c r="S33" s="5" t="s">
        <v>4</v>
      </c>
      <c r="T33" s="10">
        <f t="shared" si="3"/>
        <v>34</v>
      </c>
    </row>
    <row r="34" spans="1:20" ht="30" customHeight="1" thickBot="1" x14ac:dyDescent="0.3">
      <c r="A34" s="131" t="s">
        <v>12</v>
      </c>
      <c r="B34" s="132"/>
      <c r="C34" s="133"/>
      <c r="D34" s="131" t="s">
        <v>91</v>
      </c>
      <c r="E34" s="132"/>
      <c r="F34" s="132"/>
      <c r="G34" s="132"/>
      <c r="H34" s="132"/>
      <c r="I34" s="132"/>
      <c r="J34" s="132"/>
      <c r="K34" s="132"/>
      <c r="L34" s="132"/>
      <c r="M34" s="132"/>
      <c r="N34" s="132"/>
      <c r="O34" s="132"/>
      <c r="P34" s="132"/>
      <c r="Q34" s="132"/>
      <c r="R34" s="132"/>
      <c r="S34" s="132"/>
      <c r="T34" s="133"/>
    </row>
    <row r="35" spans="1:20" ht="30" customHeight="1" thickBot="1" x14ac:dyDescent="0.3">
      <c r="A35" s="131" t="s">
        <v>28</v>
      </c>
      <c r="B35" s="132"/>
      <c r="C35" s="133"/>
      <c r="D35" s="134" t="s">
        <v>92</v>
      </c>
      <c r="E35" s="135"/>
      <c r="F35" s="135"/>
      <c r="G35" s="135"/>
      <c r="H35" s="135"/>
      <c r="I35" s="135"/>
      <c r="J35" s="135"/>
      <c r="K35" s="135"/>
      <c r="L35" s="135"/>
      <c r="M35" s="135"/>
      <c r="N35" s="135"/>
      <c r="O35" s="135"/>
      <c r="P35" s="135"/>
      <c r="Q35" s="135"/>
      <c r="R35" s="135"/>
      <c r="S35" s="135"/>
      <c r="T35" s="135"/>
    </row>
    <row r="36" spans="1:20" x14ac:dyDescent="0.25">
      <c r="B36"/>
    </row>
  </sheetData>
  <protectedRanges>
    <protectedRange sqref="T14:T33 P14:R33 H14:J33 E14:F33 L14:N33" name="Rango1"/>
    <protectedRange sqref="H34:K35" name="Rango2_1"/>
    <protectedRange password="CC55" sqref="B9" name="Rango1_3_1"/>
    <protectedRange sqref="B21:B33" name="Rango1_6_1"/>
    <protectedRange sqref="B14:B20" name="Rango1_6_1_1"/>
    <protectedRange sqref="D15:D17" name="Rango1_6_1_1_7"/>
    <protectedRange sqref="D14" name="Rango1_6_1_1_1_2"/>
    <protectedRange sqref="C14:C17" name="Rango2_6_1_3_1_6_1"/>
    <protectedRange sqref="C23" name="Rango2_6_1_1_3"/>
    <protectedRange sqref="D18:D23" name="Rango1_6_1_1_8_1"/>
    <protectedRange sqref="C18:C22" name="Rango2_6_1_1_2_2"/>
    <protectedRange sqref="D33" name="Rango1_6_1_1_10"/>
    <protectedRange sqref="D24:D32" name="Rango1_6_1_1_4_2"/>
    <protectedRange sqref="C24:C33" name="Rango2_6_1_1_3_2"/>
  </protectedRanges>
  <mergeCells count="22">
    <mergeCell ref="A34:C34"/>
    <mergeCell ref="D34:T34"/>
    <mergeCell ref="A35:C35"/>
    <mergeCell ref="D35:T35"/>
    <mergeCell ref="M10:P10"/>
    <mergeCell ref="Q10:T10"/>
    <mergeCell ref="E11:H11"/>
    <mergeCell ref="I11:L11"/>
    <mergeCell ref="M11:P11"/>
    <mergeCell ref="Q11:T11"/>
    <mergeCell ref="A10:A13"/>
    <mergeCell ref="B10:B13"/>
    <mergeCell ref="C10:C13"/>
    <mergeCell ref="D10:D13"/>
    <mergeCell ref="E10:H10"/>
    <mergeCell ref="I10:L10"/>
    <mergeCell ref="A9:T9"/>
    <mergeCell ref="A1:T1"/>
    <mergeCell ref="A2:T2"/>
    <mergeCell ref="A4:T4"/>
    <mergeCell ref="A5:T5"/>
    <mergeCell ref="A7:T7"/>
  </mergeCells>
  <printOptions horizontalCentered="1" verticalCentered="1"/>
  <pageMargins left="0" right="0" top="0" bottom="0" header="0.31496062992125984" footer="0.31496062992125984"/>
  <pageSetup paperSize="9" scale="46" orientation="portrait" horizontalDpi="4294967293" verticalDpi="4294967293" r:id="rId1"/>
  <colBreaks count="1" manualBreakCount="1">
    <brk id="20" max="1048575" man="1"/>
  </colBreaks>
  <drawing r:id="rId2"/>
  <picture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6"/>
  <sheetViews>
    <sheetView view="pageBreakPreview" zoomScale="84" zoomScaleNormal="100" zoomScaleSheetLayoutView="84" workbookViewId="0">
      <selection activeCell="C8" sqref="C8"/>
    </sheetView>
  </sheetViews>
  <sheetFormatPr baseColWidth="10" defaultRowHeight="15" x14ac:dyDescent="0.25"/>
  <cols>
    <col min="1" max="1" width="7.28515625" bestFit="1" customWidth="1"/>
    <col min="2" max="2" width="24.42578125" style="2" customWidth="1"/>
    <col min="3" max="3" width="38.140625" customWidth="1"/>
    <col min="4" max="4" width="10.85546875" bestFit="1" customWidth="1"/>
    <col min="5" max="5" width="7.140625" customWidth="1"/>
    <col min="6" max="6" width="13.7109375" customWidth="1"/>
    <col min="7" max="7" width="3.28515625" customWidth="1"/>
    <col min="8" max="8" width="11.140625" customWidth="1"/>
    <col min="9" max="9" width="7.85546875" customWidth="1"/>
    <col min="10" max="10" width="12.7109375" customWidth="1"/>
    <col min="11" max="11" width="3.28515625" customWidth="1"/>
    <col min="12" max="12" width="11.140625" customWidth="1"/>
    <col min="13" max="13" width="7.85546875" customWidth="1"/>
    <col min="14" max="14" width="12.7109375" customWidth="1"/>
    <col min="15" max="15" width="3.28515625" customWidth="1"/>
    <col min="16" max="16" width="11.140625" customWidth="1"/>
    <col min="17" max="17" width="7.85546875" customWidth="1"/>
    <col min="18" max="18" width="12.7109375" customWidth="1"/>
    <col min="19" max="19" width="3.28515625" customWidth="1"/>
    <col min="20" max="20" width="11.140625" customWidth="1"/>
  </cols>
  <sheetData>
    <row r="1" spans="1:20" ht="36" x14ac:dyDescent="0.25">
      <c r="A1" s="122" t="s">
        <v>0</v>
      </c>
      <c r="B1" s="123"/>
      <c r="C1" s="123"/>
      <c r="D1" s="123"/>
      <c r="E1" s="123"/>
      <c r="F1" s="123"/>
      <c r="G1" s="123"/>
      <c r="H1" s="123"/>
      <c r="I1" s="123"/>
      <c r="J1" s="123"/>
      <c r="K1" s="123"/>
      <c r="L1" s="123"/>
      <c r="M1" s="123"/>
      <c r="N1" s="123"/>
      <c r="O1" s="123"/>
      <c r="P1" s="123"/>
      <c r="Q1" s="123"/>
      <c r="R1" s="123"/>
      <c r="S1" s="123"/>
      <c r="T1" s="124"/>
    </row>
    <row r="2" spans="1:20" ht="36" x14ac:dyDescent="0.25">
      <c r="A2" s="125" t="s">
        <v>14</v>
      </c>
      <c r="B2" s="126"/>
      <c r="C2" s="126"/>
      <c r="D2" s="126"/>
      <c r="E2" s="126"/>
      <c r="F2" s="126"/>
      <c r="G2" s="126"/>
      <c r="H2" s="126"/>
      <c r="I2" s="126"/>
      <c r="J2" s="126"/>
      <c r="K2" s="126"/>
      <c r="L2" s="126"/>
      <c r="M2" s="126"/>
      <c r="N2" s="126"/>
      <c r="O2" s="126"/>
      <c r="P2" s="126"/>
      <c r="Q2" s="126"/>
      <c r="R2" s="126"/>
      <c r="S2" s="126"/>
      <c r="T2" s="127"/>
    </row>
    <row r="3" spans="1:20" ht="6.75" customHeight="1" x14ac:dyDescent="0.25">
      <c r="A3" s="13"/>
      <c r="B3" s="14"/>
      <c r="C3" s="15"/>
      <c r="D3" s="15"/>
      <c r="E3" s="15"/>
      <c r="F3" s="15"/>
      <c r="G3" s="15"/>
      <c r="H3" s="15"/>
      <c r="I3" s="15"/>
      <c r="J3" s="15"/>
      <c r="K3" s="15"/>
      <c r="L3" s="15"/>
      <c r="M3" s="15"/>
      <c r="N3" s="15"/>
      <c r="O3" s="15"/>
      <c r="P3" s="15"/>
      <c r="Q3" s="15"/>
      <c r="R3" s="15"/>
      <c r="S3" s="15"/>
      <c r="T3" s="16"/>
    </row>
    <row r="4" spans="1:20" ht="36" x14ac:dyDescent="0.25">
      <c r="A4" s="125" t="s">
        <v>1</v>
      </c>
      <c r="B4" s="126"/>
      <c r="C4" s="126"/>
      <c r="D4" s="126"/>
      <c r="E4" s="126"/>
      <c r="F4" s="126"/>
      <c r="G4" s="126"/>
      <c r="H4" s="126"/>
      <c r="I4" s="126"/>
      <c r="J4" s="126"/>
      <c r="K4" s="126"/>
      <c r="L4" s="126"/>
      <c r="M4" s="126"/>
      <c r="N4" s="126"/>
      <c r="O4" s="126"/>
      <c r="P4" s="126"/>
      <c r="Q4" s="126"/>
      <c r="R4" s="126"/>
      <c r="S4" s="126"/>
      <c r="T4" s="127"/>
    </row>
    <row r="5" spans="1:20" ht="36" x14ac:dyDescent="0.25">
      <c r="A5" s="125" t="s">
        <v>2</v>
      </c>
      <c r="B5" s="126"/>
      <c r="C5" s="126"/>
      <c r="D5" s="126"/>
      <c r="E5" s="126"/>
      <c r="F5" s="126"/>
      <c r="G5" s="126"/>
      <c r="H5" s="126"/>
      <c r="I5" s="126"/>
      <c r="J5" s="126"/>
      <c r="K5" s="126"/>
      <c r="L5" s="126"/>
      <c r="M5" s="126"/>
      <c r="N5" s="126"/>
      <c r="O5" s="126"/>
      <c r="P5" s="126"/>
      <c r="Q5" s="126"/>
      <c r="R5" s="126"/>
      <c r="S5" s="126"/>
      <c r="T5" s="127"/>
    </row>
    <row r="6" spans="1:20" ht="10.5" customHeight="1" x14ac:dyDescent="0.25">
      <c r="A6" s="13"/>
      <c r="B6" s="17"/>
      <c r="C6" s="15"/>
      <c r="D6" s="15"/>
      <c r="E6" s="15"/>
      <c r="F6" s="15"/>
      <c r="G6" s="15"/>
      <c r="H6" s="15"/>
      <c r="I6" s="15"/>
      <c r="J6" s="15"/>
      <c r="K6" s="15"/>
      <c r="L6" s="15"/>
      <c r="M6" s="15"/>
      <c r="N6" s="15"/>
      <c r="O6" s="15"/>
      <c r="P6" s="15"/>
      <c r="Q6" s="15"/>
      <c r="R6" s="15"/>
      <c r="S6" s="15"/>
      <c r="T6" s="16"/>
    </row>
    <row r="7" spans="1:20" ht="36" customHeight="1" x14ac:dyDescent="0.25">
      <c r="A7" s="128" t="s">
        <v>3</v>
      </c>
      <c r="B7" s="129"/>
      <c r="C7" s="129"/>
      <c r="D7" s="129"/>
      <c r="E7" s="129"/>
      <c r="F7" s="129"/>
      <c r="G7" s="129"/>
      <c r="H7" s="129"/>
      <c r="I7" s="129"/>
      <c r="J7" s="129"/>
      <c r="K7" s="129"/>
      <c r="L7" s="129"/>
      <c r="M7" s="129"/>
      <c r="N7" s="129"/>
      <c r="O7" s="129"/>
      <c r="P7" s="129"/>
      <c r="Q7" s="129"/>
      <c r="R7" s="129"/>
      <c r="S7" s="129"/>
      <c r="T7" s="130"/>
    </row>
    <row r="8" spans="1:20" ht="12" customHeight="1" thickBot="1" x14ac:dyDescent="0.6">
      <c r="A8" s="18"/>
      <c r="B8" s="19"/>
      <c r="C8" s="20"/>
      <c r="D8" s="19"/>
      <c r="E8" s="19"/>
      <c r="F8" s="19"/>
      <c r="G8" s="19"/>
      <c r="H8" s="19"/>
      <c r="I8" s="19"/>
      <c r="J8" s="19"/>
      <c r="K8" s="19"/>
      <c r="L8" s="19"/>
      <c r="M8" s="19"/>
      <c r="N8" s="19"/>
      <c r="O8" s="19"/>
      <c r="P8" s="19"/>
      <c r="Q8" s="19"/>
      <c r="R8" s="19"/>
      <c r="S8" s="19"/>
      <c r="T8" s="21"/>
    </row>
    <row r="9" spans="1:20" ht="40.5" customHeight="1" thickBot="1" x14ac:dyDescent="0.3">
      <c r="A9" s="119" t="s">
        <v>90</v>
      </c>
      <c r="B9" s="120"/>
      <c r="C9" s="120"/>
      <c r="D9" s="120"/>
      <c r="E9" s="120"/>
      <c r="F9" s="120"/>
      <c r="G9" s="120"/>
      <c r="H9" s="120"/>
      <c r="I9" s="120"/>
      <c r="J9" s="120"/>
      <c r="K9" s="120"/>
      <c r="L9" s="120"/>
      <c r="M9" s="120"/>
      <c r="N9" s="120"/>
      <c r="O9" s="120"/>
      <c r="P9" s="120"/>
      <c r="Q9" s="120"/>
      <c r="R9" s="120"/>
      <c r="S9" s="120"/>
      <c r="T9" s="121"/>
    </row>
    <row r="10" spans="1:20" ht="36" customHeight="1" thickBot="1" x14ac:dyDescent="0.3">
      <c r="A10" s="143"/>
      <c r="B10" s="146" t="s">
        <v>31</v>
      </c>
      <c r="C10" s="148" t="s">
        <v>13</v>
      </c>
      <c r="D10" s="151" t="s">
        <v>11</v>
      </c>
      <c r="E10" s="136" t="s">
        <v>7</v>
      </c>
      <c r="F10" s="137"/>
      <c r="G10" s="137"/>
      <c r="H10" s="138"/>
      <c r="I10" s="136" t="s">
        <v>9</v>
      </c>
      <c r="J10" s="137"/>
      <c r="K10" s="137"/>
      <c r="L10" s="138"/>
      <c r="M10" s="136" t="s">
        <v>10</v>
      </c>
      <c r="N10" s="137"/>
      <c r="O10" s="137"/>
      <c r="P10" s="138"/>
      <c r="Q10" s="136" t="s">
        <v>24</v>
      </c>
      <c r="R10" s="137"/>
      <c r="S10" s="137"/>
      <c r="T10" s="138"/>
    </row>
    <row r="11" spans="1:20" ht="29.45" customHeight="1" thickBot="1" x14ac:dyDescent="0.3">
      <c r="A11" s="144"/>
      <c r="B11" s="147"/>
      <c r="C11" s="149"/>
      <c r="D11" s="149"/>
      <c r="E11" s="136" t="s">
        <v>8</v>
      </c>
      <c r="F11" s="137"/>
      <c r="G11" s="137"/>
      <c r="H11" s="138"/>
      <c r="I11" s="139" t="s">
        <v>5</v>
      </c>
      <c r="J11" s="140"/>
      <c r="K11" s="140"/>
      <c r="L11" s="141"/>
      <c r="M11" s="142" t="s">
        <v>5</v>
      </c>
      <c r="N11" s="140"/>
      <c r="O11" s="140"/>
      <c r="P11" s="141"/>
      <c r="Q11" s="139" t="s">
        <v>5</v>
      </c>
      <c r="R11" s="140"/>
      <c r="S11" s="140"/>
      <c r="T11" s="141"/>
    </row>
    <row r="12" spans="1:20" ht="29.45" customHeight="1" thickBot="1" x14ac:dyDescent="0.3">
      <c r="A12" s="144"/>
      <c r="B12" s="147"/>
      <c r="C12" s="149"/>
      <c r="D12" s="149"/>
      <c r="E12" s="62" t="s">
        <v>32</v>
      </c>
      <c r="F12" s="62" t="s">
        <v>34</v>
      </c>
      <c r="G12" s="63"/>
      <c r="H12" s="65" t="s">
        <v>22</v>
      </c>
      <c r="I12" s="62" t="s">
        <v>32</v>
      </c>
      <c r="J12" s="62" t="s">
        <v>34</v>
      </c>
      <c r="K12" s="64"/>
      <c r="L12" s="65" t="s">
        <v>22</v>
      </c>
      <c r="M12" s="62" t="s">
        <v>32</v>
      </c>
      <c r="N12" s="62" t="s">
        <v>34</v>
      </c>
      <c r="O12" s="64"/>
      <c r="P12" s="65" t="s">
        <v>22</v>
      </c>
      <c r="Q12" s="62" t="s">
        <v>32</v>
      </c>
      <c r="R12" s="62" t="s">
        <v>34</v>
      </c>
      <c r="S12" s="64"/>
      <c r="T12" s="65" t="s">
        <v>22</v>
      </c>
    </row>
    <row r="13" spans="1:20" ht="24" customHeight="1" thickBot="1" x14ac:dyDescent="0.3">
      <c r="A13" s="145"/>
      <c r="B13" s="147"/>
      <c r="C13" s="150"/>
      <c r="D13" s="149"/>
      <c r="E13" s="11" t="s">
        <v>6</v>
      </c>
      <c r="F13" s="11" t="s">
        <v>6</v>
      </c>
      <c r="G13" s="11" t="s">
        <v>4</v>
      </c>
      <c r="H13" s="11" t="s">
        <v>6</v>
      </c>
      <c r="I13" s="11" t="s">
        <v>6</v>
      </c>
      <c r="J13" s="11" t="s">
        <v>6</v>
      </c>
      <c r="K13" s="11" t="s">
        <v>4</v>
      </c>
      <c r="L13" s="11" t="s">
        <v>6</v>
      </c>
      <c r="M13" s="61" t="s">
        <v>6</v>
      </c>
      <c r="N13" s="11" t="s">
        <v>6</v>
      </c>
      <c r="O13" s="11" t="s">
        <v>4</v>
      </c>
      <c r="P13" s="11" t="s">
        <v>6</v>
      </c>
      <c r="Q13" s="11" t="s">
        <v>6</v>
      </c>
      <c r="R13" s="11" t="s">
        <v>6</v>
      </c>
      <c r="S13" s="11" t="s">
        <v>4</v>
      </c>
      <c r="T13" s="11" t="s">
        <v>6</v>
      </c>
    </row>
    <row r="14" spans="1:20" s="1" customFormat="1" ht="30" customHeight="1" x14ac:dyDescent="0.25">
      <c r="A14" s="3">
        <v>1</v>
      </c>
      <c r="B14" s="67">
        <v>1092945028</v>
      </c>
      <c r="C14" s="66" t="s">
        <v>68</v>
      </c>
      <c r="D14" s="24">
        <v>13</v>
      </c>
      <c r="E14" s="7">
        <v>45</v>
      </c>
      <c r="F14" s="4"/>
      <c r="G14" s="5" t="s">
        <v>4</v>
      </c>
      <c r="H14" s="10">
        <f t="shared" ref="H14:H33" si="0">+(E14+F14)/2</f>
        <v>22.5</v>
      </c>
      <c r="I14" s="7">
        <v>159</v>
      </c>
      <c r="J14" s="4"/>
      <c r="K14" s="5" t="s">
        <v>4</v>
      </c>
      <c r="L14" s="10">
        <f t="shared" ref="L14:L33" si="1">+(I14+J14)/2</f>
        <v>79.5</v>
      </c>
      <c r="M14" s="7">
        <v>67</v>
      </c>
      <c r="N14" s="4"/>
      <c r="O14" s="5" t="s">
        <v>4</v>
      </c>
      <c r="P14" s="10">
        <f t="shared" ref="P14:P33" si="2">+(M14+N14)/2</f>
        <v>33.5</v>
      </c>
      <c r="Q14" s="7">
        <v>66</v>
      </c>
      <c r="R14" s="4"/>
      <c r="S14" s="5" t="s">
        <v>4</v>
      </c>
      <c r="T14" s="10">
        <f t="shared" ref="T14:T33" si="3">+(Q14+R14)/2</f>
        <v>33</v>
      </c>
    </row>
    <row r="15" spans="1:20" s="1" customFormat="1" ht="30" customHeight="1" x14ac:dyDescent="0.25">
      <c r="A15" s="3">
        <v>2</v>
      </c>
      <c r="B15" s="67">
        <v>1019989131</v>
      </c>
      <c r="C15" s="66" t="s">
        <v>69</v>
      </c>
      <c r="D15" s="24">
        <v>13</v>
      </c>
      <c r="E15" s="7">
        <v>47</v>
      </c>
      <c r="F15" s="4"/>
      <c r="G15" s="5" t="s">
        <v>4</v>
      </c>
      <c r="H15" s="10">
        <f t="shared" si="0"/>
        <v>23.5</v>
      </c>
      <c r="I15" s="7">
        <v>165</v>
      </c>
      <c r="J15" s="4"/>
      <c r="K15" s="5" t="s">
        <v>4</v>
      </c>
      <c r="L15" s="10">
        <f t="shared" si="1"/>
        <v>82.5</v>
      </c>
      <c r="M15" s="7">
        <v>72</v>
      </c>
      <c r="N15" s="4"/>
      <c r="O15" s="5" t="s">
        <v>4</v>
      </c>
      <c r="P15" s="10">
        <f t="shared" si="2"/>
        <v>36</v>
      </c>
      <c r="Q15" s="7">
        <v>71</v>
      </c>
      <c r="R15" s="4"/>
      <c r="S15" s="5" t="s">
        <v>4</v>
      </c>
      <c r="T15" s="10">
        <f t="shared" si="3"/>
        <v>35.5</v>
      </c>
    </row>
    <row r="16" spans="1:20" s="1" customFormat="1" ht="30" customHeight="1" x14ac:dyDescent="0.25">
      <c r="A16" s="3">
        <v>3</v>
      </c>
      <c r="B16" s="67">
        <v>1079032908</v>
      </c>
      <c r="C16" s="66" t="s">
        <v>70</v>
      </c>
      <c r="D16" s="24">
        <v>13</v>
      </c>
      <c r="E16" s="7">
        <v>48</v>
      </c>
      <c r="F16" s="4"/>
      <c r="G16" s="5" t="s">
        <v>4</v>
      </c>
      <c r="H16" s="10">
        <f t="shared" si="0"/>
        <v>24</v>
      </c>
      <c r="I16" s="7">
        <v>167</v>
      </c>
      <c r="J16" s="4"/>
      <c r="K16" s="5" t="s">
        <v>4</v>
      </c>
      <c r="L16" s="10">
        <f t="shared" si="1"/>
        <v>83.5</v>
      </c>
      <c r="M16" s="7">
        <v>74</v>
      </c>
      <c r="N16" s="4"/>
      <c r="O16" s="5" t="s">
        <v>4</v>
      </c>
      <c r="P16" s="10">
        <f t="shared" si="2"/>
        <v>37</v>
      </c>
      <c r="Q16" s="7">
        <v>73</v>
      </c>
      <c r="R16" s="4"/>
      <c r="S16" s="5" t="s">
        <v>4</v>
      </c>
      <c r="T16" s="10">
        <f t="shared" si="3"/>
        <v>36.5</v>
      </c>
    </row>
    <row r="17" spans="1:20" s="1" customFormat="1" ht="30" customHeight="1" x14ac:dyDescent="0.25">
      <c r="A17" s="3">
        <v>4</v>
      </c>
      <c r="B17" s="67">
        <v>1079032794</v>
      </c>
      <c r="C17" s="66" t="s">
        <v>71</v>
      </c>
      <c r="D17" s="24">
        <v>16</v>
      </c>
      <c r="E17" s="7">
        <v>45</v>
      </c>
      <c r="F17" s="4"/>
      <c r="G17" s="5" t="s">
        <v>4</v>
      </c>
      <c r="H17" s="10">
        <f t="shared" si="0"/>
        <v>22.5</v>
      </c>
      <c r="I17" s="7">
        <v>159</v>
      </c>
      <c r="J17" s="4"/>
      <c r="K17" s="5" t="s">
        <v>4</v>
      </c>
      <c r="L17" s="10">
        <f t="shared" si="1"/>
        <v>79.5</v>
      </c>
      <c r="M17" s="7">
        <v>67</v>
      </c>
      <c r="N17" s="4"/>
      <c r="O17" s="5" t="s">
        <v>4</v>
      </c>
      <c r="P17" s="10">
        <f t="shared" si="2"/>
        <v>33.5</v>
      </c>
      <c r="Q17" s="7">
        <v>65</v>
      </c>
      <c r="R17" s="4"/>
      <c r="S17" s="5" t="s">
        <v>4</v>
      </c>
      <c r="T17" s="10">
        <f t="shared" si="3"/>
        <v>32.5</v>
      </c>
    </row>
    <row r="18" spans="1:20" s="1" customFormat="1" ht="30" customHeight="1" x14ac:dyDescent="0.25">
      <c r="A18" s="3">
        <v>5</v>
      </c>
      <c r="B18" s="67">
        <v>1074415800</v>
      </c>
      <c r="C18" s="66" t="s">
        <v>72</v>
      </c>
      <c r="D18" s="24">
        <v>15</v>
      </c>
      <c r="E18" s="7">
        <v>50</v>
      </c>
      <c r="F18" s="4"/>
      <c r="G18" s="5" t="s">
        <v>4</v>
      </c>
      <c r="H18" s="10">
        <f t="shared" si="0"/>
        <v>25</v>
      </c>
      <c r="I18" s="7">
        <v>167</v>
      </c>
      <c r="J18" s="4"/>
      <c r="K18" s="5" t="s">
        <v>4</v>
      </c>
      <c r="L18" s="10">
        <f t="shared" si="1"/>
        <v>83.5</v>
      </c>
      <c r="M18" s="7">
        <v>73</v>
      </c>
      <c r="N18" s="4"/>
      <c r="O18" s="5" t="s">
        <v>4</v>
      </c>
      <c r="P18" s="10">
        <f t="shared" si="2"/>
        <v>36.5</v>
      </c>
      <c r="Q18" s="7">
        <v>72</v>
      </c>
      <c r="R18" s="4"/>
      <c r="S18" s="5" t="s">
        <v>4</v>
      </c>
      <c r="T18" s="10">
        <f t="shared" si="3"/>
        <v>36</v>
      </c>
    </row>
    <row r="19" spans="1:20" s="1" customFormat="1" ht="30" customHeight="1" x14ac:dyDescent="0.25">
      <c r="A19" s="3">
        <v>6</v>
      </c>
      <c r="B19" s="67">
        <v>1016952571</v>
      </c>
      <c r="C19" s="66" t="s">
        <v>73</v>
      </c>
      <c r="D19" s="24">
        <v>16</v>
      </c>
      <c r="E19" s="7">
        <v>41</v>
      </c>
      <c r="F19" s="4"/>
      <c r="G19" s="5" t="s">
        <v>4</v>
      </c>
      <c r="H19" s="10">
        <f t="shared" si="0"/>
        <v>20.5</v>
      </c>
      <c r="I19" s="7">
        <v>155</v>
      </c>
      <c r="J19" s="4"/>
      <c r="K19" s="5" t="s">
        <v>4</v>
      </c>
      <c r="L19" s="10">
        <f t="shared" si="1"/>
        <v>77.5</v>
      </c>
      <c r="M19" s="7">
        <v>56</v>
      </c>
      <c r="N19" s="4"/>
      <c r="O19" s="5" t="s">
        <v>4</v>
      </c>
      <c r="P19" s="10">
        <f t="shared" si="2"/>
        <v>28</v>
      </c>
      <c r="Q19" s="7">
        <v>55</v>
      </c>
      <c r="R19" s="4"/>
      <c r="S19" s="5" t="s">
        <v>4</v>
      </c>
      <c r="T19" s="10">
        <f t="shared" si="3"/>
        <v>27.5</v>
      </c>
    </row>
    <row r="20" spans="1:20" s="1" customFormat="1" ht="30" customHeight="1" x14ac:dyDescent="0.25">
      <c r="A20" s="3">
        <v>7</v>
      </c>
      <c r="B20" s="67">
        <v>1016026004</v>
      </c>
      <c r="C20" s="66" t="s">
        <v>74</v>
      </c>
      <c r="D20" s="24">
        <v>16</v>
      </c>
      <c r="E20" s="7">
        <v>50</v>
      </c>
      <c r="F20" s="4"/>
      <c r="G20" s="5" t="s">
        <v>4</v>
      </c>
      <c r="H20" s="10">
        <f t="shared" si="0"/>
        <v>25</v>
      </c>
      <c r="I20" s="7">
        <v>165</v>
      </c>
      <c r="J20" s="4"/>
      <c r="K20" s="5" t="s">
        <v>4</v>
      </c>
      <c r="L20" s="10">
        <f t="shared" si="1"/>
        <v>82.5</v>
      </c>
      <c r="M20" s="7">
        <v>72</v>
      </c>
      <c r="N20" s="4"/>
      <c r="O20" s="5" t="s">
        <v>4</v>
      </c>
      <c r="P20" s="10">
        <f t="shared" si="2"/>
        <v>36</v>
      </c>
      <c r="Q20" s="7">
        <v>71</v>
      </c>
      <c r="R20" s="4"/>
      <c r="S20" s="5" t="s">
        <v>4</v>
      </c>
      <c r="T20" s="10">
        <f t="shared" si="3"/>
        <v>35.5</v>
      </c>
    </row>
    <row r="21" spans="1:20" s="1" customFormat="1" ht="30" customHeight="1" x14ac:dyDescent="0.25">
      <c r="A21" s="3">
        <v>8</v>
      </c>
      <c r="B21" s="67">
        <v>1069899479</v>
      </c>
      <c r="C21" s="66" t="s">
        <v>75</v>
      </c>
      <c r="D21" s="24">
        <v>14</v>
      </c>
      <c r="E21" s="7">
        <v>47</v>
      </c>
      <c r="F21" s="4"/>
      <c r="G21" s="5" t="s">
        <v>4</v>
      </c>
      <c r="H21" s="10">
        <f t="shared" si="0"/>
        <v>23.5</v>
      </c>
      <c r="I21" s="7">
        <v>165</v>
      </c>
      <c r="J21" s="4"/>
      <c r="K21" s="5" t="s">
        <v>4</v>
      </c>
      <c r="L21" s="10">
        <f t="shared" si="1"/>
        <v>82.5</v>
      </c>
      <c r="M21" s="7">
        <v>71</v>
      </c>
      <c r="N21" s="4"/>
      <c r="O21" s="5" t="s">
        <v>4</v>
      </c>
      <c r="P21" s="10">
        <f t="shared" si="2"/>
        <v>35.5</v>
      </c>
      <c r="Q21" s="7">
        <v>70</v>
      </c>
      <c r="R21" s="4"/>
      <c r="S21" s="5" t="s">
        <v>4</v>
      </c>
      <c r="T21" s="10">
        <f t="shared" si="3"/>
        <v>35</v>
      </c>
    </row>
    <row r="22" spans="1:20" s="1" customFormat="1" ht="30" customHeight="1" x14ac:dyDescent="0.25">
      <c r="A22" s="3">
        <v>9</v>
      </c>
      <c r="B22" s="67">
        <v>1074416245</v>
      </c>
      <c r="C22" s="66" t="s">
        <v>76</v>
      </c>
      <c r="D22" s="24">
        <v>14</v>
      </c>
      <c r="E22" s="8">
        <v>50</v>
      </c>
      <c r="F22" s="6"/>
      <c r="G22" s="5" t="s">
        <v>4</v>
      </c>
      <c r="H22" s="10">
        <f t="shared" si="0"/>
        <v>25</v>
      </c>
      <c r="I22" s="8">
        <v>159</v>
      </c>
      <c r="J22" s="6"/>
      <c r="K22" s="5" t="s">
        <v>4</v>
      </c>
      <c r="L22" s="10">
        <f t="shared" si="1"/>
        <v>79.5</v>
      </c>
      <c r="M22" s="8">
        <v>67</v>
      </c>
      <c r="N22" s="6"/>
      <c r="O22" s="5" t="s">
        <v>4</v>
      </c>
      <c r="P22" s="10">
        <f t="shared" si="2"/>
        <v>33.5</v>
      </c>
      <c r="Q22" s="8">
        <v>67</v>
      </c>
      <c r="R22" s="6"/>
      <c r="S22" s="5" t="s">
        <v>4</v>
      </c>
      <c r="T22" s="10">
        <f t="shared" si="3"/>
        <v>33.5</v>
      </c>
    </row>
    <row r="23" spans="1:20" s="1" customFormat="1" ht="30" customHeight="1" x14ac:dyDescent="0.25">
      <c r="A23" s="3">
        <v>10</v>
      </c>
      <c r="B23" s="67">
        <v>1031816335</v>
      </c>
      <c r="C23" s="66" t="s">
        <v>77</v>
      </c>
      <c r="D23" s="24">
        <v>14</v>
      </c>
      <c r="E23" s="8">
        <v>47</v>
      </c>
      <c r="F23" s="6"/>
      <c r="G23" s="5" t="s">
        <v>4</v>
      </c>
      <c r="H23" s="10">
        <f t="shared" si="0"/>
        <v>23.5</v>
      </c>
      <c r="I23" s="8">
        <v>165</v>
      </c>
      <c r="J23" s="6"/>
      <c r="K23" s="5" t="s">
        <v>4</v>
      </c>
      <c r="L23" s="10">
        <f t="shared" si="1"/>
        <v>82.5</v>
      </c>
      <c r="M23" s="8">
        <v>72</v>
      </c>
      <c r="N23" s="6"/>
      <c r="O23" s="5" t="s">
        <v>4</v>
      </c>
      <c r="P23" s="10">
        <f t="shared" si="2"/>
        <v>36</v>
      </c>
      <c r="Q23" s="8">
        <v>71</v>
      </c>
      <c r="R23" s="6"/>
      <c r="S23" s="5" t="s">
        <v>4</v>
      </c>
      <c r="T23" s="10">
        <f t="shared" si="3"/>
        <v>35.5</v>
      </c>
    </row>
    <row r="24" spans="1:20" s="1" customFormat="1" ht="30" customHeight="1" x14ac:dyDescent="0.25">
      <c r="A24" s="3">
        <v>11</v>
      </c>
      <c r="B24" s="67">
        <v>1079033455</v>
      </c>
      <c r="C24" s="66" t="s">
        <v>78</v>
      </c>
      <c r="D24" s="24">
        <v>14</v>
      </c>
      <c r="E24" s="8">
        <v>48</v>
      </c>
      <c r="F24" s="6"/>
      <c r="G24" s="5" t="s">
        <v>4</v>
      </c>
      <c r="H24" s="10">
        <f t="shared" si="0"/>
        <v>24</v>
      </c>
      <c r="I24" s="8">
        <v>167</v>
      </c>
      <c r="J24" s="6"/>
      <c r="K24" s="5" t="s">
        <v>4</v>
      </c>
      <c r="L24" s="10">
        <f t="shared" si="1"/>
        <v>83.5</v>
      </c>
      <c r="M24" s="8">
        <v>74</v>
      </c>
      <c r="N24" s="6"/>
      <c r="O24" s="5" t="s">
        <v>4</v>
      </c>
      <c r="P24" s="10">
        <f t="shared" si="2"/>
        <v>37</v>
      </c>
      <c r="Q24" s="8">
        <v>73</v>
      </c>
      <c r="R24" s="6"/>
      <c r="S24" s="5" t="s">
        <v>4</v>
      </c>
      <c r="T24" s="10">
        <f t="shared" si="3"/>
        <v>36.5</v>
      </c>
    </row>
    <row r="25" spans="1:20" s="1" customFormat="1" ht="30" customHeight="1" x14ac:dyDescent="0.25">
      <c r="A25" s="3">
        <v>12</v>
      </c>
      <c r="B25" s="67">
        <v>1079032569</v>
      </c>
      <c r="C25" s="66" t="s">
        <v>79</v>
      </c>
      <c r="D25" s="24">
        <v>15</v>
      </c>
      <c r="E25" s="8">
        <v>51</v>
      </c>
      <c r="F25" s="6"/>
      <c r="G25" s="5" t="s">
        <v>4</v>
      </c>
      <c r="H25" s="10">
        <f t="shared" si="0"/>
        <v>25.5</v>
      </c>
      <c r="I25" s="8">
        <v>168</v>
      </c>
      <c r="J25" s="6"/>
      <c r="K25" s="5" t="s">
        <v>4</v>
      </c>
      <c r="L25" s="10">
        <f t="shared" si="1"/>
        <v>84</v>
      </c>
      <c r="M25" s="8">
        <v>75</v>
      </c>
      <c r="N25" s="6"/>
      <c r="O25" s="5" t="s">
        <v>4</v>
      </c>
      <c r="P25" s="10">
        <f t="shared" si="2"/>
        <v>37.5</v>
      </c>
      <c r="Q25" s="8">
        <v>74</v>
      </c>
      <c r="R25" s="6"/>
      <c r="S25" s="5" t="s">
        <v>4</v>
      </c>
      <c r="T25" s="10">
        <f t="shared" si="3"/>
        <v>37</v>
      </c>
    </row>
    <row r="26" spans="1:20" s="1" customFormat="1" ht="30" customHeight="1" x14ac:dyDescent="0.25">
      <c r="A26" s="3">
        <v>13</v>
      </c>
      <c r="B26" s="67">
        <v>1021667502</v>
      </c>
      <c r="C26" s="66" t="s">
        <v>80</v>
      </c>
      <c r="D26" s="24">
        <v>16</v>
      </c>
      <c r="E26" s="8">
        <v>47</v>
      </c>
      <c r="F26" s="6"/>
      <c r="G26" s="5" t="s">
        <v>4</v>
      </c>
      <c r="H26" s="10">
        <f t="shared" si="0"/>
        <v>23.5</v>
      </c>
      <c r="I26" s="8">
        <v>162</v>
      </c>
      <c r="J26" s="6"/>
      <c r="K26" s="5" t="s">
        <v>4</v>
      </c>
      <c r="L26" s="10">
        <f t="shared" si="1"/>
        <v>81</v>
      </c>
      <c r="M26" s="8">
        <v>69</v>
      </c>
      <c r="N26" s="6"/>
      <c r="O26" s="5" t="s">
        <v>4</v>
      </c>
      <c r="P26" s="10">
        <f t="shared" si="2"/>
        <v>34.5</v>
      </c>
      <c r="Q26" s="8">
        <v>68</v>
      </c>
      <c r="R26" s="6"/>
      <c r="S26" s="5" t="s">
        <v>4</v>
      </c>
      <c r="T26" s="10">
        <f t="shared" si="3"/>
        <v>34</v>
      </c>
    </row>
    <row r="27" spans="1:20" s="1" customFormat="1" ht="30" customHeight="1" x14ac:dyDescent="0.25">
      <c r="A27" s="3">
        <v>14</v>
      </c>
      <c r="B27" s="67">
        <v>1074414835</v>
      </c>
      <c r="C27" s="66" t="s">
        <v>81</v>
      </c>
      <c r="D27" s="24">
        <v>17</v>
      </c>
      <c r="E27" s="8">
        <v>55</v>
      </c>
      <c r="F27" s="6"/>
      <c r="G27" s="5" t="s">
        <v>4</v>
      </c>
      <c r="H27" s="10">
        <f t="shared" si="0"/>
        <v>27.5</v>
      </c>
      <c r="I27" s="8">
        <v>167</v>
      </c>
      <c r="J27" s="6"/>
      <c r="K27" s="5" t="s">
        <v>4</v>
      </c>
      <c r="L27" s="10">
        <f t="shared" si="1"/>
        <v>83.5</v>
      </c>
      <c r="M27" s="8">
        <v>73</v>
      </c>
      <c r="N27" s="6"/>
      <c r="O27" s="5" t="s">
        <v>4</v>
      </c>
      <c r="P27" s="10">
        <f t="shared" si="2"/>
        <v>36.5</v>
      </c>
      <c r="Q27" s="8">
        <v>72</v>
      </c>
      <c r="R27" s="6"/>
      <c r="S27" s="5" t="s">
        <v>4</v>
      </c>
      <c r="T27" s="10">
        <f t="shared" si="3"/>
        <v>36</v>
      </c>
    </row>
    <row r="28" spans="1:20" s="1" customFormat="1" ht="30" customHeight="1" x14ac:dyDescent="0.25">
      <c r="A28" s="3">
        <v>15</v>
      </c>
      <c r="B28" s="67">
        <v>1079032509</v>
      </c>
      <c r="C28" s="66" t="s">
        <v>82</v>
      </c>
      <c r="D28" s="24">
        <v>16</v>
      </c>
      <c r="E28" s="8">
        <v>54</v>
      </c>
      <c r="F28" s="6"/>
      <c r="G28" s="5" t="s">
        <v>4</v>
      </c>
      <c r="H28" s="10">
        <f t="shared" si="0"/>
        <v>27</v>
      </c>
      <c r="I28" s="8">
        <v>168</v>
      </c>
      <c r="J28" s="6"/>
      <c r="K28" s="5" t="s">
        <v>4</v>
      </c>
      <c r="L28" s="10">
        <f t="shared" si="1"/>
        <v>84</v>
      </c>
      <c r="M28" s="8">
        <v>73</v>
      </c>
      <c r="N28" s="6"/>
      <c r="O28" s="5" t="s">
        <v>4</v>
      </c>
      <c r="P28" s="10">
        <f t="shared" si="2"/>
        <v>36.5</v>
      </c>
      <c r="Q28" s="8">
        <v>71</v>
      </c>
      <c r="R28" s="6"/>
      <c r="S28" s="5" t="s">
        <v>4</v>
      </c>
      <c r="T28" s="10">
        <f t="shared" si="3"/>
        <v>35.5</v>
      </c>
    </row>
    <row r="29" spans="1:20" s="1" customFormat="1" ht="30" customHeight="1" x14ac:dyDescent="0.25">
      <c r="A29" s="3">
        <v>16</v>
      </c>
      <c r="B29" s="67">
        <v>1141514016</v>
      </c>
      <c r="C29" s="66" t="s">
        <v>83</v>
      </c>
      <c r="D29" s="24">
        <v>17</v>
      </c>
      <c r="E29" s="8">
        <v>54</v>
      </c>
      <c r="F29" s="6"/>
      <c r="G29" s="5" t="s">
        <v>4</v>
      </c>
      <c r="H29" s="10">
        <f t="shared" si="0"/>
        <v>27</v>
      </c>
      <c r="I29" s="8">
        <v>167</v>
      </c>
      <c r="J29" s="6"/>
      <c r="K29" s="5" t="s">
        <v>4</v>
      </c>
      <c r="L29" s="10">
        <f t="shared" si="1"/>
        <v>83.5</v>
      </c>
      <c r="M29" s="8">
        <v>72</v>
      </c>
      <c r="N29" s="6"/>
      <c r="O29" s="5" t="s">
        <v>4</v>
      </c>
      <c r="P29" s="10">
        <f t="shared" si="2"/>
        <v>36</v>
      </c>
      <c r="Q29" s="8">
        <v>70</v>
      </c>
      <c r="R29" s="6"/>
      <c r="S29" s="5" t="s">
        <v>4</v>
      </c>
      <c r="T29" s="10">
        <f t="shared" si="3"/>
        <v>35</v>
      </c>
    </row>
    <row r="30" spans="1:20" s="1" customFormat="1" ht="30" customHeight="1" x14ac:dyDescent="0.25">
      <c r="A30" s="3">
        <v>17</v>
      </c>
      <c r="B30" s="67">
        <v>1079032417</v>
      </c>
      <c r="C30" s="66" t="s">
        <v>84</v>
      </c>
      <c r="D30" s="24">
        <v>16</v>
      </c>
      <c r="E30" s="8">
        <v>50</v>
      </c>
      <c r="F30" s="6"/>
      <c r="G30" s="5" t="s">
        <v>4</v>
      </c>
      <c r="H30" s="10">
        <f t="shared" si="0"/>
        <v>25</v>
      </c>
      <c r="I30" s="8">
        <v>165</v>
      </c>
      <c r="J30" s="6"/>
      <c r="K30" s="5" t="s">
        <v>4</v>
      </c>
      <c r="L30" s="10">
        <f t="shared" si="1"/>
        <v>82.5</v>
      </c>
      <c r="M30" s="8">
        <v>67</v>
      </c>
      <c r="N30" s="6"/>
      <c r="O30" s="5" t="s">
        <v>4</v>
      </c>
      <c r="P30" s="10">
        <f t="shared" si="2"/>
        <v>33.5</v>
      </c>
      <c r="Q30" s="8">
        <v>66</v>
      </c>
      <c r="R30" s="6"/>
      <c r="S30" s="5" t="s">
        <v>4</v>
      </c>
      <c r="T30" s="10">
        <f t="shared" si="3"/>
        <v>33</v>
      </c>
    </row>
    <row r="31" spans="1:20" s="1" customFormat="1" ht="30" customHeight="1" x14ac:dyDescent="0.25">
      <c r="A31" s="3">
        <v>18</v>
      </c>
      <c r="B31" s="67">
        <v>1025533578</v>
      </c>
      <c r="C31" s="66" t="s">
        <v>85</v>
      </c>
      <c r="D31" s="24">
        <v>17</v>
      </c>
      <c r="E31" s="8">
        <v>55</v>
      </c>
      <c r="F31" s="6"/>
      <c r="G31" s="5" t="s">
        <v>4</v>
      </c>
      <c r="H31" s="10">
        <f t="shared" si="0"/>
        <v>27.5</v>
      </c>
      <c r="I31" s="8">
        <v>168</v>
      </c>
      <c r="J31" s="6"/>
      <c r="K31" s="5" t="s">
        <v>4</v>
      </c>
      <c r="L31" s="10">
        <f t="shared" si="1"/>
        <v>84</v>
      </c>
      <c r="M31" s="8">
        <v>74</v>
      </c>
      <c r="N31" s="6"/>
      <c r="O31" s="5" t="s">
        <v>4</v>
      </c>
      <c r="P31" s="10">
        <f t="shared" si="2"/>
        <v>37</v>
      </c>
      <c r="Q31" s="8">
        <v>73</v>
      </c>
      <c r="R31" s="6"/>
      <c r="S31" s="5" t="s">
        <v>4</v>
      </c>
      <c r="T31" s="10">
        <f t="shared" si="3"/>
        <v>36.5</v>
      </c>
    </row>
    <row r="32" spans="1:20" s="1" customFormat="1" ht="30" customHeight="1" x14ac:dyDescent="0.25">
      <c r="A32" s="3">
        <v>19</v>
      </c>
      <c r="B32" s="67">
        <v>1031654713</v>
      </c>
      <c r="C32" s="66" t="s">
        <v>86</v>
      </c>
      <c r="D32" s="24">
        <v>14</v>
      </c>
      <c r="E32" s="8">
        <v>56</v>
      </c>
      <c r="F32" s="6"/>
      <c r="G32" s="5" t="s">
        <v>4</v>
      </c>
      <c r="H32" s="10">
        <f t="shared" si="0"/>
        <v>28</v>
      </c>
      <c r="I32" s="8">
        <v>169</v>
      </c>
      <c r="J32" s="6"/>
      <c r="K32" s="5" t="s">
        <v>4</v>
      </c>
      <c r="L32" s="10">
        <f t="shared" si="1"/>
        <v>84.5</v>
      </c>
      <c r="M32" s="8">
        <v>75</v>
      </c>
      <c r="N32" s="6"/>
      <c r="O32" s="5" t="s">
        <v>4</v>
      </c>
      <c r="P32" s="10">
        <f t="shared" si="2"/>
        <v>37.5</v>
      </c>
      <c r="Q32" s="8">
        <v>74</v>
      </c>
      <c r="R32" s="6"/>
      <c r="S32" s="5" t="s">
        <v>4</v>
      </c>
      <c r="T32" s="10">
        <f t="shared" si="3"/>
        <v>37</v>
      </c>
    </row>
    <row r="33" spans="1:20" s="1" customFormat="1" ht="30" customHeight="1" thickBot="1" x14ac:dyDescent="0.3">
      <c r="A33" s="3">
        <v>20</v>
      </c>
      <c r="B33" s="67">
        <v>1079033514</v>
      </c>
      <c r="C33" s="66" t="s">
        <v>87</v>
      </c>
      <c r="D33" s="24">
        <v>16</v>
      </c>
      <c r="E33" s="8">
        <v>55</v>
      </c>
      <c r="F33" s="6"/>
      <c r="G33" s="5" t="s">
        <v>4</v>
      </c>
      <c r="H33" s="10">
        <f t="shared" si="0"/>
        <v>27.5</v>
      </c>
      <c r="I33" s="8">
        <v>170</v>
      </c>
      <c r="J33" s="6"/>
      <c r="K33" s="5" t="s">
        <v>4</v>
      </c>
      <c r="L33" s="10">
        <f t="shared" si="1"/>
        <v>85</v>
      </c>
      <c r="M33" s="8">
        <v>75</v>
      </c>
      <c r="N33" s="6"/>
      <c r="O33" s="5" t="s">
        <v>4</v>
      </c>
      <c r="P33" s="10">
        <f t="shared" si="2"/>
        <v>37.5</v>
      </c>
      <c r="Q33" s="8">
        <v>72</v>
      </c>
      <c r="R33" s="6"/>
      <c r="S33" s="5" t="s">
        <v>4</v>
      </c>
      <c r="T33" s="10">
        <f t="shared" si="3"/>
        <v>36</v>
      </c>
    </row>
    <row r="34" spans="1:20" ht="30" customHeight="1" thickBot="1" x14ac:dyDescent="0.3">
      <c r="A34" s="131" t="s">
        <v>12</v>
      </c>
      <c r="B34" s="132"/>
      <c r="C34" s="133"/>
      <c r="D34" s="131" t="s">
        <v>91</v>
      </c>
      <c r="E34" s="132"/>
      <c r="F34" s="132"/>
      <c r="G34" s="132"/>
      <c r="H34" s="132"/>
      <c r="I34" s="132"/>
      <c r="J34" s="132"/>
      <c r="K34" s="132"/>
      <c r="L34" s="132"/>
      <c r="M34" s="132"/>
      <c r="N34" s="132"/>
      <c r="O34" s="132"/>
      <c r="P34" s="132"/>
      <c r="Q34" s="132"/>
      <c r="R34" s="132"/>
      <c r="S34" s="132"/>
      <c r="T34" s="133"/>
    </row>
    <row r="35" spans="1:20" ht="30" customHeight="1" thickBot="1" x14ac:dyDescent="0.3">
      <c r="A35" s="131" t="s">
        <v>28</v>
      </c>
      <c r="B35" s="132"/>
      <c r="C35" s="133"/>
      <c r="D35" s="134" t="s">
        <v>92</v>
      </c>
      <c r="E35" s="135"/>
      <c r="F35" s="135"/>
      <c r="G35" s="135"/>
      <c r="H35" s="135"/>
      <c r="I35" s="135"/>
      <c r="J35" s="135"/>
      <c r="K35" s="135"/>
      <c r="L35" s="135"/>
      <c r="M35" s="135"/>
      <c r="N35" s="135"/>
      <c r="O35" s="135"/>
      <c r="P35" s="135"/>
      <c r="Q35" s="135"/>
      <c r="R35" s="135"/>
      <c r="S35" s="135"/>
      <c r="T35" s="135"/>
    </row>
    <row r="36" spans="1:20" x14ac:dyDescent="0.25">
      <c r="B36"/>
    </row>
  </sheetData>
  <protectedRanges>
    <protectedRange sqref="H34:K35" name="Rango2_1"/>
    <protectedRange password="CC55" sqref="B9" name="Rango1_3_1"/>
    <protectedRange sqref="E14:F33 H14:J33 L14:N33 P14:R33 T14:T33" name="Rango1_3"/>
    <protectedRange sqref="B14:B33" name="Rango1_6_1_4"/>
    <protectedRange sqref="D14:D16" name="Rango1_6_1_1_5_2_3"/>
    <protectedRange sqref="C14:C16" name="Rango2_6_1_1_4_1_3"/>
    <protectedRange sqref="D17:D25" name="Rango1_6_1_1_3_2_3"/>
    <protectedRange sqref="C17:C25" name="Rango2_6_1_1_2_4_3"/>
    <protectedRange sqref="C29:C33" name="Rango2_6_1_2_2_3"/>
    <protectedRange sqref="D26:D33" name="Rango1_6_1_1_4_4_3"/>
    <protectedRange sqref="C26:C28" name="Rango2_6_1_1_3_4_3"/>
  </protectedRanges>
  <mergeCells count="22">
    <mergeCell ref="A34:C34"/>
    <mergeCell ref="D34:T34"/>
    <mergeCell ref="A35:C35"/>
    <mergeCell ref="D35:T35"/>
    <mergeCell ref="M10:P10"/>
    <mergeCell ref="Q10:T10"/>
    <mergeCell ref="E11:H11"/>
    <mergeCell ref="I11:L11"/>
    <mergeCell ref="M11:P11"/>
    <mergeCell ref="Q11:T11"/>
    <mergeCell ref="A10:A13"/>
    <mergeCell ref="B10:B13"/>
    <mergeCell ref="C10:C13"/>
    <mergeCell ref="D10:D13"/>
    <mergeCell ref="E10:H10"/>
    <mergeCell ref="I10:L10"/>
    <mergeCell ref="A9:T9"/>
    <mergeCell ref="A1:T1"/>
    <mergeCell ref="A2:T2"/>
    <mergeCell ref="A4:T4"/>
    <mergeCell ref="A5:T5"/>
    <mergeCell ref="A7:T7"/>
  </mergeCells>
  <printOptions horizontalCentered="1" verticalCentered="1"/>
  <pageMargins left="0" right="0" top="0" bottom="0" header="0.31496062992125984" footer="0.31496062992125984"/>
  <pageSetup paperSize="9" scale="46" orientation="portrait" horizontalDpi="4294967293" verticalDpi="4294967293" r:id="rId1"/>
  <colBreaks count="1" manualBreakCount="1">
    <brk id="20" max="1048575" man="1"/>
  </colBreaks>
  <drawing r:id="rId2"/>
  <picture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20"/>
  <sheetViews>
    <sheetView view="pageBreakPreview" topLeftCell="A6" zoomScale="60" zoomScaleNormal="100" workbookViewId="0">
      <selection activeCell="A11" sqref="A11"/>
    </sheetView>
  </sheetViews>
  <sheetFormatPr baseColWidth="10" defaultRowHeight="15" x14ac:dyDescent="0.25"/>
  <cols>
    <col min="1" max="1" width="8.140625" style="42" bestFit="1" customWidth="1"/>
    <col min="2" max="2" width="55.28515625" style="42" bestFit="1" customWidth="1"/>
    <col min="3" max="3" width="27.42578125" style="42" customWidth="1"/>
    <col min="4" max="5" width="14.28515625" style="42" customWidth="1"/>
    <col min="6" max="6" width="18.5703125" style="42" customWidth="1"/>
    <col min="7" max="7" width="17.42578125" style="42" customWidth="1"/>
    <col min="8" max="8" width="22.7109375" style="42" customWidth="1"/>
    <col min="9" max="9" width="17.42578125" style="42" customWidth="1"/>
    <col min="10" max="11" width="14.85546875" style="42" customWidth="1"/>
    <col min="12" max="12" width="17.42578125" style="42" customWidth="1"/>
    <col min="13" max="13" width="18.85546875" style="42" customWidth="1"/>
    <col min="14" max="15" width="13.5703125" style="42" customWidth="1"/>
    <col min="16" max="17" width="17.85546875" style="42" customWidth="1"/>
    <col min="18" max="18" width="19.28515625" style="42" customWidth="1"/>
    <col min="19" max="19" width="18.42578125" style="42" customWidth="1"/>
    <col min="20" max="16384" width="11.42578125" style="42"/>
  </cols>
  <sheetData>
    <row r="1" spans="1:19" ht="30" customHeight="1" x14ac:dyDescent="0.25">
      <c r="A1" s="162" t="s">
        <v>0</v>
      </c>
      <c r="B1" s="163"/>
      <c r="C1" s="163"/>
      <c r="D1" s="163"/>
      <c r="E1" s="163"/>
      <c r="F1" s="163"/>
      <c r="G1" s="163"/>
      <c r="H1" s="163"/>
      <c r="I1" s="163"/>
      <c r="J1" s="163"/>
      <c r="K1" s="163"/>
      <c r="L1" s="163"/>
      <c r="M1" s="163"/>
      <c r="N1" s="163"/>
      <c r="O1" s="163"/>
      <c r="P1" s="163"/>
      <c r="Q1" s="163"/>
      <c r="R1" s="163"/>
      <c r="S1" s="163"/>
    </row>
    <row r="2" spans="1:19" ht="30" customHeight="1" x14ac:dyDescent="0.25">
      <c r="A2" s="162" t="s">
        <v>14</v>
      </c>
      <c r="B2" s="163"/>
      <c r="C2" s="163"/>
      <c r="D2" s="163"/>
      <c r="E2" s="163"/>
      <c r="F2" s="163"/>
      <c r="G2" s="163"/>
      <c r="H2" s="163"/>
      <c r="I2" s="163"/>
      <c r="J2" s="163"/>
      <c r="K2" s="163"/>
      <c r="L2" s="163"/>
      <c r="M2" s="163"/>
      <c r="N2" s="163"/>
      <c r="O2" s="163"/>
      <c r="P2" s="163"/>
      <c r="Q2" s="163"/>
      <c r="R2" s="163"/>
      <c r="S2" s="163"/>
    </row>
    <row r="3" spans="1:19" ht="30" customHeight="1" x14ac:dyDescent="0.25">
      <c r="A3" s="162" t="s">
        <v>1</v>
      </c>
      <c r="B3" s="163"/>
      <c r="C3" s="163"/>
      <c r="D3" s="163"/>
      <c r="E3" s="163"/>
      <c r="F3" s="163"/>
      <c r="G3" s="163"/>
      <c r="H3" s="163"/>
      <c r="I3" s="163"/>
      <c r="J3" s="163"/>
      <c r="K3" s="163"/>
      <c r="L3" s="163"/>
      <c r="M3" s="163"/>
      <c r="N3" s="163"/>
      <c r="O3" s="163"/>
      <c r="P3" s="163"/>
      <c r="Q3" s="163"/>
      <c r="R3" s="163"/>
      <c r="S3" s="163"/>
    </row>
    <row r="4" spans="1:19" ht="30" customHeight="1" x14ac:dyDescent="0.25">
      <c r="A4" s="162" t="s">
        <v>2</v>
      </c>
      <c r="B4" s="163"/>
      <c r="C4" s="163"/>
      <c r="D4" s="163"/>
      <c r="E4" s="163"/>
      <c r="F4" s="163"/>
      <c r="G4" s="163"/>
      <c r="H4" s="163"/>
      <c r="I4" s="163"/>
      <c r="J4" s="163"/>
      <c r="K4" s="163"/>
      <c r="L4" s="163"/>
      <c r="M4" s="163"/>
      <c r="N4" s="163"/>
      <c r="O4" s="163"/>
      <c r="P4" s="163"/>
      <c r="Q4" s="163"/>
      <c r="R4" s="163"/>
      <c r="S4" s="163"/>
    </row>
    <row r="5" spans="1:19" s="164" customFormat="1" ht="30" customHeight="1" x14ac:dyDescent="0.25">
      <c r="B5" s="165"/>
      <c r="C5" s="165"/>
      <c r="D5" s="165"/>
      <c r="E5" s="165"/>
      <c r="F5" s="165"/>
      <c r="G5" s="165"/>
      <c r="H5" s="165"/>
      <c r="I5" s="165"/>
      <c r="J5" s="165"/>
      <c r="K5" s="165"/>
      <c r="L5" s="165"/>
      <c r="M5" s="165"/>
      <c r="N5" s="165"/>
      <c r="O5" s="165"/>
      <c r="P5" s="165"/>
      <c r="Q5" s="165"/>
      <c r="R5" s="165"/>
      <c r="S5" s="165"/>
    </row>
    <row r="6" spans="1:19" ht="30" customHeight="1" x14ac:dyDescent="0.25">
      <c r="A6" s="166" t="s">
        <v>3</v>
      </c>
      <c r="B6" s="167"/>
      <c r="C6" s="167"/>
      <c r="D6" s="167"/>
      <c r="E6" s="167"/>
      <c r="F6" s="167"/>
      <c r="G6" s="167"/>
      <c r="H6" s="167"/>
      <c r="I6" s="167"/>
      <c r="J6" s="167"/>
      <c r="K6" s="167"/>
      <c r="L6" s="167"/>
      <c r="M6" s="167"/>
      <c r="N6" s="167"/>
      <c r="O6" s="167"/>
      <c r="P6" s="167"/>
      <c r="Q6" s="167"/>
      <c r="R6" s="167"/>
      <c r="S6" s="167"/>
    </row>
    <row r="7" spans="1:19" ht="12.75" customHeight="1" thickBot="1" x14ac:dyDescent="0.55000000000000004">
      <c r="A7" s="45"/>
      <c r="B7" s="46"/>
      <c r="C7" s="47"/>
      <c r="D7" s="47"/>
      <c r="E7" s="47"/>
      <c r="F7" s="47"/>
      <c r="G7" s="47"/>
      <c r="H7" s="47"/>
      <c r="I7" s="47"/>
      <c r="J7" s="47"/>
      <c r="K7" s="47"/>
      <c r="L7" s="47"/>
      <c r="M7" s="47"/>
    </row>
    <row r="8" spans="1:19" ht="30" customHeight="1" thickBot="1" x14ac:dyDescent="0.3">
      <c r="A8" s="159" t="s">
        <v>57</v>
      </c>
      <c r="B8" s="160"/>
      <c r="C8" s="160"/>
      <c r="D8" s="160"/>
      <c r="E8" s="160"/>
      <c r="F8" s="160"/>
      <c r="G8" s="160"/>
      <c r="H8" s="160"/>
      <c r="I8" s="160"/>
      <c r="J8" s="160"/>
      <c r="K8" s="160"/>
      <c r="L8" s="160"/>
      <c r="M8" s="160"/>
      <c r="N8" s="160"/>
      <c r="O8" s="160"/>
      <c r="P8" s="160"/>
      <c r="Q8" s="160"/>
      <c r="R8" s="160"/>
      <c r="S8" s="161"/>
    </row>
    <row r="9" spans="1:19" ht="105.75" customHeight="1" x14ac:dyDescent="0.25">
      <c r="A9" s="170"/>
      <c r="B9" s="172" t="s">
        <v>13</v>
      </c>
      <c r="C9" s="172" t="s">
        <v>11</v>
      </c>
      <c r="D9" s="176" t="s">
        <v>23</v>
      </c>
      <c r="E9" s="176"/>
      <c r="F9" s="155" t="s">
        <v>22</v>
      </c>
      <c r="G9" s="155" t="s">
        <v>21</v>
      </c>
      <c r="H9" s="177" t="s">
        <v>37</v>
      </c>
      <c r="I9" s="155" t="s">
        <v>21</v>
      </c>
      <c r="J9" s="154" t="s">
        <v>25</v>
      </c>
      <c r="K9" s="154"/>
      <c r="L9" s="155" t="s">
        <v>22</v>
      </c>
      <c r="M9" s="155" t="s">
        <v>21</v>
      </c>
      <c r="N9" s="154" t="s">
        <v>20</v>
      </c>
      <c r="O9" s="154"/>
      <c r="P9" s="155" t="s">
        <v>22</v>
      </c>
      <c r="Q9" s="155" t="s">
        <v>21</v>
      </c>
      <c r="R9" s="157" t="s">
        <v>35</v>
      </c>
      <c r="S9" s="155" t="s">
        <v>21</v>
      </c>
    </row>
    <row r="10" spans="1:19" ht="30" x14ac:dyDescent="0.25">
      <c r="A10" s="171"/>
      <c r="B10" s="173"/>
      <c r="C10" s="173"/>
      <c r="D10" s="48" t="s">
        <v>18</v>
      </c>
      <c r="E10" s="48" t="s">
        <v>19</v>
      </c>
      <c r="F10" s="156"/>
      <c r="G10" s="156"/>
      <c r="H10" s="177"/>
      <c r="I10" s="156"/>
      <c r="J10" s="48" t="s">
        <v>27</v>
      </c>
      <c r="K10" s="48" t="s">
        <v>19</v>
      </c>
      <c r="L10" s="156"/>
      <c r="M10" s="156"/>
      <c r="N10" s="48" t="s">
        <v>18</v>
      </c>
      <c r="O10" s="48" t="s">
        <v>19</v>
      </c>
      <c r="P10" s="156"/>
      <c r="Q10" s="156"/>
      <c r="R10" s="158"/>
      <c r="S10" s="156"/>
    </row>
    <row r="11" spans="1:19" ht="30" customHeight="1" x14ac:dyDescent="0.25">
      <c r="A11" s="49">
        <v>1</v>
      </c>
      <c r="B11" s="81" t="s">
        <v>39</v>
      </c>
      <c r="C11" s="82">
        <v>8</v>
      </c>
      <c r="D11" s="83">
        <v>4.47</v>
      </c>
      <c r="E11" s="83">
        <v>4.37</v>
      </c>
      <c r="F11" s="84">
        <f t="shared" ref="F11:F18" si="0">AVERAGE(D11:E11)</f>
        <v>4.42</v>
      </c>
      <c r="G11" s="85" t="b">
        <f t="shared" ref="G11:G18" si="1">IF(F11&lt;=2.27,"100",(IF(AND(F11&gt;2.28,F11&lt;=3.13),"90",(IF(AND(F11&gt;3.14,F11&lt;=3.24),"80",(IF(AND(F11&gt;3.25,F11&lt;=3.33),"70",(IF(AND(F11&gt;3.34,F11&lt;=3.4),"60",(IF(AND(F11&gt;3.41,F11&lt;=3.47),"50",(IF(AND(F11&gt;3.48,F11&lt;=3.54),"40")))))))))))))</f>
        <v>0</v>
      </c>
      <c r="H11" s="86">
        <v>52</v>
      </c>
      <c r="I11" s="87"/>
      <c r="J11" s="88">
        <v>102</v>
      </c>
      <c r="K11" s="88">
        <v>105</v>
      </c>
      <c r="L11" s="88">
        <v>103</v>
      </c>
      <c r="M11" s="88">
        <v>105</v>
      </c>
      <c r="N11" s="83">
        <v>32</v>
      </c>
      <c r="O11" s="83">
        <v>25</v>
      </c>
      <c r="P11" s="89">
        <f t="shared" ref="P11:P18" si="2">AVERAGE(N11:O11)</f>
        <v>28.5</v>
      </c>
      <c r="Q11" s="90" t="b">
        <f t="shared" ref="Q11:Q18" si="3">IF(P11&lt;=5,"100",(IF(AND(P11&gt;=4,P11&lt;=13),"90",(IF(AND(P11&gt;=12,P11&lt;=15),"80",(IF(AND(P11&gt;=14,P11&lt;=17),"70",(IF(AND(P11&gt;=18,P11&lt;=19),"60",(IF(AND(P11&gt;=20,P11&lt;=21),"50",(IF(AND(P11&gt;=22,P11&lt;=23),"40")))))))))))))</f>
        <v>0</v>
      </c>
      <c r="R11" s="92">
        <v>16.18</v>
      </c>
      <c r="S11" s="53"/>
    </row>
    <row r="12" spans="1:19" ht="30" customHeight="1" x14ac:dyDescent="0.35">
      <c r="A12" s="49">
        <v>2</v>
      </c>
      <c r="B12" s="81" t="s">
        <v>40</v>
      </c>
      <c r="C12" s="82">
        <v>6</v>
      </c>
      <c r="D12" s="83">
        <v>4.75</v>
      </c>
      <c r="E12" s="83">
        <v>4.62</v>
      </c>
      <c r="F12" s="84">
        <f t="shared" si="0"/>
        <v>4.6850000000000005</v>
      </c>
      <c r="G12" s="85" t="b">
        <f t="shared" si="1"/>
        <v>0</v>
      </c>
      <c r="H12" s="83">
        <v>43</v>
      </c>
      <c r="I12" s="83"/>
      <c r="J12" s="83">
        <v>87</v>
      </c>
      <c r="K12" s="83">
        <v>89</v>
      </c>
      <c r="L12" s="83">
        <v>88</v>
      </c>
      <c r="M12" s="83">
        <v>89</v>
      </c>
      <c r="N12" s="83">
        <v>45</v>
      </c>
      <c r="O12" s="83">
        <v>38</v>
      </c>
      <c r="P12" s="89">
        <f t="shared" si="2"/>
        <v>41.5</v>
      </c>
      <c r="Q12" s="90" t="b">
        <f t="shared" si="3"/>
        <v>0</v>
      </c>
      <c r="R12" s="91">
        <v>17.59</v>
      </c>
      <c r="S12" s="54"/>
    </row>
    <row r="13" spans="1:19" ht="30" customHeight="1" x14ac:dyDescent="0.35">
      <c r="A13" s="49">
        <v>3</v>
      </c>
      <c r="B13" s="81" t="s">
        <v>41</v>
      </c>
      <c r="C13" s="82">
        <v>7</v>
      </c>
      <c r="D13" s="83">
        <v>4.8</v>
      </c>
      <c r="E13" s="83">
        <v>4.7699999999999996</v>
      </c>
      <c r="F13" s="84">
        <f t="shared" si="0"/>
        <v>4.7850000000000001</v>
      </c>
      <c r="G13" s="85" t="b">
        <f t="shared" si="1"/>
        <v>0</v>
      </c>
      <c r="H13" s="83">
        <v>39</v>
      </c>
      <c r="I13" s="83"/>
      <c r="J13" s="83">
        <v>88</v>
      </c>
      <c r="K13" s="83">
        <v>90</v>
      </c>
      <c r="L13" s="83">
        <v>87</v>
      </c>
      <c r="M13" s="83">
        <v>90</v>
      </c>
      <c r="N13" s="83">
        <v>35</v>
      </c>
      <c r="O13" s="83">
        <v>35</v>
      </c>
      <c r="P13" s="89">
        <f t="shared" si="2"/>
        <v>35</v>
      </c>
      <c r="Q13" s="90" t="b">
        <f t="shared" si="3"/>
        <v>0</v>
      </c>
      <c r="R13" s="91">
        <v>17.16</v>
      </c>
      <c r="S13" s="54"/>
    </row>
    <row r="14" spans="1:19" ht="30" customHeight="1" x14ac:dyDescent="0.35">
      <c r="A14" s="49">
        <v>4</v>
      </c>
      <c r="B14" s="81" t="s">
        <v>42</v>
      </c>
      <c r="C14" s="82">
        <v>7</v>
      </c>
      <c r="D14" s="83">
        <v>4.88</v>
      </c>
      <c r="E14" s="83">
        <v>4.82</v>
      </c>
      <c r="F14" s="84">
        <f t="shared" si="0"/>
        <v>4.8499999999999996</v>
      </c>
      <c r="G14" s="85" t="b">
        <f t="shared" si="1"/>
        <v>0</v>
      </c>
      <c r="H14" s="83">
        <v>39</v>
      </c>
      <c r="I14" s="83"/>
      <c r="J14" s="83">
        <v>87</v>
      </c>
      <c r="K14" s="83">
        <v>89</v>
      </c>
      <c r="L14" s="83">
        <v>88</v>
      </c>
      <c r="M14" s="83">
        <v>89</v>
      </c>
      <c r="N14" s="83">
        <v>37</v>
      </c>
      <c r="O14" s="83">
        <v>31</v>
      </c>
      <c r="P14" s="89">
        <f t="shared" si="2"/>
        <v>34</v>
      </c>
      <c r="Q14" s="90" t="b">
        <f t="shared" si="3"/>
        <v>0</v>
      </c>
      <c r="R14" s="91">
        <v>17.18</v>
      </c>
      <c r="S14" s="54"/>
    </row>
    <row r="15" spans="1:19" ht="30" customHeight="1" x14ac:dyDescent="0.35">
      <c r="A15" s="49">
        <v>5</v>
      </c>
      <c r="B15" s="81" t="s">
        <v>43</v>
      </c>
      <c r="C15" s="82">
        <v>8</v>
      </c>
      <c r="D15" s="83">
        <v>4.5999999999999996</v>
      </c>
      <c r="E15" s="83">
        <v>4.47</v>
      </c>
      <c r="F15" s="84">
        <f t="shared" si="0"/>
        <v>4.5350000000000001</v>
      </c>
      <c r="G15" s="85" t="b">
        <f t="shared" si="1"/>
        <v>0</v>
      </c>
      <c r="H15" s="83">
        <v>39</v>
      </c>
      <c r="I15" s="83"/>
      <c r="J15" s="83">
        <v>87</v>
      </c>
      <c r="K15" s="83">
        <v>89</v>
      </c>
      <c r="L15" s="83">
        <v>88</v>
      </c>
      <c r="M15" s="83">
        <v>89</v>
      </c>
      <c r="N15" s="83">
        <v>35</v>
      </c>
      <c r="O15" s="83">
        <v>30</v>
      </c>
      <c r="P15" s="89">
        <f t="shared" si="2"/>
        <v>32.5</v>
      </c>
      <c r="Q15" s="90" t="b">
        <f t="shared" si="3"/>
        <v>0</v>
      </c>
      <c r="R15" s="91">
        <v>17.66</v>
      </c>
      <c r="S15" s="54"/>
    </row>
    <row r="16" spans="1:19" ht="30" customHeight="1" x14ac:dyDescent="0.35">
      <c r="A16" s="49">
        <v>6</v>
      </c>
      <c r="B16" s="81" t="s">
        <v>44</v>
      </c>
      <c r="C16" s="82">
        <v>8</v>
      </c>
      <c r="D16" s="83">
        <v>4.57</v>
      </c>
      <c r="E16" s="83">
        <v>4.4400000000000004</v>
      </c>
      <c r="F16" s="84">
        <f t="shared" si="0"/>
        <v>4.5050000000000008</v>
      </c>
      <c r="G16" s="85" t="b">
        <f t="shared" si="1"/>
        <v>0</v>
      </c>
      <c r="H16" s="83">
        <v>52</v>
      </c>
      <c r="I16" s="83"/>
      <c r="J16" s="83">
        <v>87</v>
      </c>
      <c r="K16" s="83">
        <v>89</v>
      </c>
      <c r="L16" s="83">
        <v>88</v>
      </c>
      <c r="M16" s="83">
        <v>89</v>
      </c>
      <c r="N16" s="83">
        <v>36</v>
      </c>
      <c r="O16" s="83">
        <v>29</v>
      </c>
      <c r="P16" s="89">
        <f t="shared" si="2"/>
        <v>32.5</v>
      </c>
      <c r="Q16" s="90" t="b">
        <f t="shared" si="3"/>
        <v>0</v>
      </c>
      <c r="R16" s="91">
        <v>17.02</v>
      </c>
      <c r="S16" s="54"/>
    </row>
    <row r="17" spans="1:19" ht="30" customHeight="1" x14ac:dyDescent="0.35">
      <c r="A17" s="49">
        <v>7</v>
      </c>
      <c r="B17" s="81" t="s">
        <v>45</v>
      </c>
      <c r="C17" s="82">
        <v>8</v>
      </c>
      <c r="D17" s="83">
        <v>4.22</v>
      </c>
      <c r="E17" s="83">
        <v>3.85</v>
      </c>
      <c r="F17" s="84">
        <f t="shared" si="0"/>
        <v>4.0350000000000001</v>
      </c>
      <c r="G17" s="85" t="b">
        <f t="shared" si="1"/>
        <v>0</v>
      </c>
      <c r="H17" s="83">
        <v>52</v>
      </c>
      <c r="I17" s="83"/>
      <c r="J17" s="83">
        <v>102</v>
      </c>
      <c r="K17" s="83">
        <v>104</v>
      </c>
      <c r="L17" s="83">
        <v>103</v>
      </c>
      <c r="M17" s="83">
        <v>104</v>
      </c>
      <c r="N17" s="83">
        <v>35</v>
      </c>
      <c r="O17" s="83">
        <v>28</v>
      </c>
      <c r="P17" s="89">
        <f t="shared" si="2"/>
        <v>31.5</v>
      </c>
      <c r="Q17" s="90" t="b">
        <f t="shared" si="3"/>
        <v>0</v>
      </c>
      <c r="R17" s="91">
        <v>16.25</v>
      </c>
      <c r="S17" s="54"/>
    </row>
    <row r="18" spans="1:19" ht="30" customHeight="1" thickBot="1" x14ac:dyDescent="0.4">
      <c r="A18" s="49">
        <v>8</v>
      </c>
      <c r="B18" s="81" t="s">
        <v>46</v>
      </c>
      <c r="C18" s="82">
        <v>8</v>
      </c>
      <c r="D18" s="83">
        <v>9.0399999999999991</v>
      </c>
      <c r="E18" s="83">
        <v>5.25</v>
      </c>
      <c r="F18" s="84">
        <f t="shared" si="0"/>
        <v>7.1449999999999996</v>
      </c>
      <c r="G18" s="85" t="b">
        <f t="shared" si="1"/>
        <v>0</v>
      </c>
      <c r="H18" s="83">
        <v>35</v>
      </c>
      <c r="I18" s="83"/>
      <c r="J18" s="83">
        <v>85</v>
      </c>
      <c r="K18" s="83">
        <v>88</v>
      </c>
      <c r="L18" s="83">
        <v>86</v>
      </c>
      <c r="M18" s="83">
        <v>88</v>
      </c>
      <c r="N18" s="83">
        <v>42</v>
      </c>
      <c r="O18" s="83">
        <v>39</v>
      </c>
      <c r="P18" s="89">
        <f t="shared" si="2"/>
        <v>40.5</v>
      </c>
      <c r="Q18" s="90" t="b">
        <f t="shared" si="3"/>
        <v>0</v>
      </c>
      <c r="R18" s="91">
        <v>28.05</v>
      </c>
      <c r="S18" s="54"/>
    </row>
    <row r="19" spans="1:19" ht="30" customHeight="1" thickBot="1" x14ac:dyDescent="0.3">
      <c r="A19" s="174" t="s">
        <v>12</v>
      </c>
      <c r="B19" s="175"/>
      <c r="C19" s="178" t="s">
        <v>91</v>
      </c>
      <c r="D19" s="179"/>
      <c r="E19" s="179"/>
      <c r="F19" s="179"/>
      <c r="G19" s="179"/>
      <c r="H19" s="179"/>
      <c r="I19" s="179"/>
      <c r="J19" s="179"/>
      <c r="K19" s="179"/>
      <c r="L19" s="179"/>
      <c r="M19" s="179"/>
      <c r="N19" s="179"/>
      <c r="O19" s="179"/>
      <c r="P19" s="179"/>
      <c r="Q19" s="179"/>
      <c r="R19" s="179"/>
      <c r="S19" s="179"/>
    </row>
    <row r="20" spans="1:19" ht="30" customHeight="1" thickBot="1" x14ac:dyDescent="0.3">
      <c r="A20" s="168" t="s">
        <v>26</v>
      </c>
      <c r="B20" s="169"/>
      <c r="C20" s="152" t="s">
        <v>92</v>
      </c>
      <c r="D20" s="153"/>
      <c r="E20" s="153"/>
      <c r="F20" s="153"/>
      <c r="G20" s="153"/>
      <c r="H20" s="153"/>
      <c r="I20" s="153"/>
      <c r="J20" s="153"/>
      <c r="K20" s="153"/>
      <c r="L20" s="153"/>
      <c r="M20" s="153"/>
      <c r="N20" s="153"/>
      <c r="O20" s="153"/>
      <c r="P20" s="153"/>
      <c r="Q20" s="153"/>
      <c r="R20" s="153"/>
      <c r="S20" s="153"/>
    </row>
  </sheetData>
  <protectedRanges>
    <protectedRange sqref="N19:P20" name="Rango2_1"/>
    <protectedRange sqref="B11:B18" name="Rango2_6_1_1_1_3"/>
    <protectedRange sqref="C11:C18" name="Rango1_6_1_1_3"/>
  </protectedRanges>
  <mergeCells count="27">
    <mergeCell ref="A20:B20"/>
    <mergeCell ref="A9:A10"/>
    <mergeCell ref="B9:B10"/>
    <mergeCell ref="C9:C10"/>
    <mergeCell ref="L9:L10"/>
    <mergeCell ref="A19:B19"/>
    <mergeCell ref="D9:E9"/>
    <mergeCell ref="F9:F10"/>
    <mergeCell ref="G9:G10"/>
    <mergeCell ref="H9:H10"/>
    <mergeCell ref="I9:I10"/>
    <mergeCell ref="J9:K9"/>
    <mergeCell ref="C19:S19"/>
    <mergeCell ref="A8:S8"/>
    <mergeCell ref="A1:S1"/>
    <mergeCell ref="A2:S2"/>
    <mergeCell ref="A3:S3"/>
    <mergeCell ref="A4:S4"/>
    <mergeCell ref="A5:XFD5"/>
    <mergeCell ref="A6:S6"/>
    <mergeCell ref="C20:S20"/>
    <mergeCell ref="N9:O9"/>
    <mergeCell ref="P9:P10"/>
    <mergeCell ref="Q9:Q10"/>
    <mergeCell ref="R9:R10"/>
    <mergeCell ref="S9:S10"/>
    <mergeCell ref="M9:M10"/>
  </mergeCells>
  <printOptions horizontalCentered="1" verticalCentered="1"/>
  <pageMargins left="0" right="0" top="0" bottom="0" header="0.31496062992125984" footer="0.31496062992125984"/>
  <pageSetup paperSize="32767" scale="35" orientation="landscape" r:id="rId1"/>
  <drawing r:id="rId2"/>
  <legacyDrawing r:id="rId3"/>
  <picture r:id="rId4"/>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4"/>
  <sheetViews>
    <sheetView view="pageBreakPreview" topLeftCell="C16" zoomScale="73" zoomScaleNormal="100" zoomScaleSheetLayoutView="73" workbookViewId="0">
      <selection activeCell="C24" sqref="C24:S24"/>
    </sheetView>
  </sheetViews>
  <sheetFormatPr baseColWidth="10" defaultRowHeight="15" x14ac:dyDescent="0.25"/>
  <cols>
    <col min="1" max="1" width="8.140625" bestFit="1" customWidth="1"/>
    <col min="2" max="2" width="55.28515625" bestFit="1" customWidth="1"/>
    <col min="3" max="3" width="27.42578125" customWidth="1"/>
    <col min="4" max="5" width="9.5703125" customWidth="1"/>
    <col min="6" max="7" width="15.28515625" customWidth="1"/>
    <col min="8" max="8" width="22.7109375" customWidth="1"/>
    <col min="9" max="9" width="13.42578125" customWidth="1"/>
    <col min="10" max="11" width="10.85546875" customWidth="1"/>
    <col min="12" max="12" width="12.140625" customWidth="1"/>
    <col min="13" max="13" width="13.5703125" customWidth="1"/>
    <col min="14" max="15" width="11" customWidth="1"/>
    <col min="16" max="16" width="13.140625" customWidth="1"/>
    <col min="17" max="17" width="16.140625" customWidth="1"/>
    <col min="18" max="18" width="22.7109375" customWidth="1"/>
    <col min="19" max="19" width="13.7109375" customWidth="1"/>
  </cols>
  <sheetData>
    <row r="1" spans="1:19" ht="30" customHeight="1" x14ac:dyDescent="0.25">
      <c r="A1" s="180" t="s">
        <v>0</v>
      </c>
      <c r="B1" s="181"/>
      <c r="C1" s="181"/>
      <c r="D1" s="181"/>
      <c r="E1" s="181"/>
      <c r="F1" s="181"/>
      <c r="G1" s="181"/>
      <c r="H1" s="181"/>
      <c r="I1" s="181"/>
      <c r="J1" s="181"/>
      <c r="K1" s="181"/>
      <c r="L1" s="181"/>
      <c r="M1" s="181"/>
      <c r="N1" s="181"/>
      <c r="O1" s="181"/>
      <c r="P1" s="181"/>
      <c r="Q1" s="181"/>
      <c r="R1" s="181"/>
      <c r="S1" s="181"/>
    </row>
    <row r="2" spans="1:19" ht="30" customHeight="1" x14ac:dyDescent="0.25">
      <c r="A2" s="180" t="s">
        <v>14</v>
      </c>
      <c r="B2" s="181"/>
      <c r="C2" s="181"/>
      <c r="D2" s="181"/>
      <c r="E2" s="181"/>
      <c r="F2" s="181"/>
      <c r="G2" s="181"/>
      <c r="H2" s="181"/>
      <c r="I2" s="181"/>
      <c r="J2" s="181"/>
      <c r="K2" s="181"/>
      <c r="L2" s="181"/>
      <c r="M2" s="181"/>
      <c r="N2" s="181"/>
      <c r="O2" s="181"/>
      <c r="P2" s="181"/>
      <c r="Q2" s="181"/>
      <c r="R2" s="181"/>
      <c r="S2" s="181"/>
    </row>
    <row r="3" spans="1:19" ht="13.5" customHeight="1" x14ac:dyDescent="0.25">
      <c r="A3" s="22"/>
      <c r="B3" s="23"/>
      <c r="C3" s="23"/>
      <c r="D3" s="23"/>
      <c r="E3" s="23"/>
      <c r="F3" s="23"/>
      <c r="G3" s="23"/>
      <c r="H3" s="23"/>
      <c r="I3" s="23"/>
      <c r="J3" s="23"/>
      <c r="K3" s="23"/>
      <c r="L3" s="23"/>
      <c r="M3" s="23"/>
      <c r="N3" s="23"/>
      <c r="O3" s="23"/>
      <c r="P3" s="23"/>
      <c r="Q3" s="23"/>
    </row>
    <row r="4" spans="1:19" ht="30" customHeight="1" x14ac:dyDescent="0.25">
      <c r="A4" s="180" t="s">
        <v>1</v>
      </c>
      <c r="B4" s="181"/>
      <c r="C4" s="181"/>
      <c r="D4" s="181"/>
      <c r="E4" s="181"/>
      <c r="F4" s="181"/>
      <c r="G4" s="181"/>
      <c r="H4" s="181"/>
      <c r="I4" s="181"/>
      <c r="J4" s="181"/>
      <c r="K4" s="181"/>
      <c r="L4" s="181"/>
      <c r="M4" s="181"/>
      <c r="N4" s="181"/>
      <c r="O4" s="181"/>
      <c r="P4" s="181"/>
      <c r="Q4" s="181"/>
      <c r="R4" s="181"/>
      <c r="S4" s="181"/>
    </row>
    <row r="5" spans="1:19" ht="30" customHeight="1" x14ac:dyDescent="0.25">
      <c r="A5" s="180" t="s">
        <v>2</v>
      </c>
      <c r="B5" s="181"/>
      <c r="C5" s="181"/>
      <c r="D5" s="181"/>
      <c r="E5" s="181"/>
      <c r="F5" s="181"/>
      <c r="G5" s="181"/>
      <c r="H5" s="181"/>
      <c r="I5" s="181"/>
      <c r="J5" s="181"/>
      <c r="K5" s="181"/>
      <c r="L5" s="181"/>
      <c r="M5" s="181"/>
      <c r="N5" s="181"/>
      <c r="O5" s="181"/>
      <c r="P5" s="181"/>
      <c r="Q5" s="181"/>
      <c r="R5" s="181"/>
      <c r="S5" s="181"/>
    </row>
    <row r="6" spans="1:19" ht="10.5" customHeight="1" x14ac:dyDescent="0.25">
      <c r="A6" s="22"/>
      <c r="B6" s="23"/>
      <c r="C6" s="23"/>
      <c r="D6" s="23"/>
      <c r="E6" s="23"/>
      <c r="F6" s="23"/>
      <c r="G6" s="23"/>
      <c r="H6" s="23"/>
      <c r="I6" s="23"/>
      <c r="J6" s="23"/>
      <c r="K6" s="23"/>
      <c r="L6" s="23"/>
      <c r="M6" s="23"/>
      <c r="N6" s="23"/>
      <c r="O6" s="23"/>
      <c r="P6" s="23"/>
      <c r="Q6" s="23"/>
    </row>
    <row r="7" spans="1:19" ht="30" customHeight="1" x14ac:dyDescent="0.25">
      <c r="A7" s="182"/>
      <c r="B7" s="183"/>
      <c r="C7" s="183"/>
      <c r="D7" s="183"/>
      <c r="E7" s="183"/>
      <c r="F7" s="183"/>
      <c r="G7" s="183"/>
      <c r="H7" s="183"/>
      <c r="I7" s="183"/>
      <c r="J7" s="183"/>
      <c r="K7" s="183"/>
      <c r="L7" s="183"/>
      <c r="M7" s="183"/>
      <c r="N7" s="183"/>
      <c r="O7" s="183"/>
      <c r="P7" s="183"/>
      <c r="Q7" s="183"/>
      <c r="R7" s="183"/>
      <c r="S7" s="183"/>
    </row>
    <row r="8" spans="1:19" ht="30" customHeight="1" x14ac:dyDescent="0.25">
      <c r="A8" s="184" t="s">
        <v>3</v>
      </c>
      <c r="B8" s="185"/>
      <c r="C8" s="185"/>
      <c r="D8" s="185"/>
      <c r="E8" s="185"/>
      <c r="F8" s="185"/>
      <c r="G8" s="185"/>
      <c r="H8" s="185"/>
      <c r="I8" s="185"/>
      <c r="J8" s="185"/>
      <c r="K8" s="185"/>
      <c r="L8" s="185"/>
      <c r="M8" s="185"/>
      <c r="N8" s="185"/>
      <c r="O8" s="185"/>
      <c r="P8" s="185"/>
      <c r="Q8" s="185"/>
      <c r="R8" s="185"/>
      <c r="S8" s="185"/>
    </row>
    <row r="9" spans="1:19" ht="12.75" customHeight="1" thickBot="1" x14ac:dyDescent="0.55000000000000004">
      <c r="A9" s="37"/>
      <c r="B9" s="38"/>
      <c r="C9" s="39"/>
      <c r="D9" s="39"/>
      <c r="E9" s="39"/>
      <c r="F9" s="39"/>
      <c r="G9" s="39"/>
      <c r="H9" s="39"/>
      <c r="I9" s="39"/>
      <c r="J9" s="39"/>
      <c r="K9" s="39"/>
      <c r="L9" s="39"/>
      <c r="M9" s="39"/>
      <c r="N9" s="39"/>
      <c r="O9" s="39"/>
      <c r="P9" s="39"/>
      <c r="Q9" s="39"/>
    </row>
    <row r="10" spans="1:19" ht="30" customHeight="1" thickBot="1" x14ac:dyDescent="0.3">
      <c r="A10" s="193" t="s">
        <v>15</v>
      </c>
      <c r="B10" s="194"/>
      <c r="C10" s="194"/>
      <c r="D10" s="194"/>
      <c r="E10" s="194"/>
      <c r="F10" s="194"/>
      <c r="G10" s="194"/>
      <c r="H10" s="194"/>
      <c r="I10" s="194"/>
      <c r="J10" s="194"/>
      <c r="K10" s="194"/>
      <c r="L10" s="194"/>
      <c r="M10" s="194"/>
      <c r="N10" s="194"/>
      <c r="O10" s="194"/>
      <c r="P10" s="194"/>
      <c r="Q10" s="194"/>
      <c r="R10" s="194"/>
      <c r="S10" s="195"/>
    </row>
    <row r="11" spans="1:19" ht="105.75" customHeight="1" x14ac:dyDescent="0.25">
      <c r="A11" s="196"/>
      <c r="B11" s="197" t="s">
        <v>13</v>
      </c>
      <c r="C11" s="197" t="s">
        <v>11</v>
      </c>
      <c r="D11" s="157" t="s">
        <v>23</v>
      </c>
      <c r="E11" s="157"/>
      <c r="F11" s="188" t="s">
        <v>22</v>
      </c>
      <c r="G11" s="188" t="s">
        <v>21</v>
      </c>
      <c r="H11" s="177" t="s">
        <v>37</v>
      </c>
      <c r="I11" s="188" t="s">
        <v>21</v>
      </c>
      <c r="J11" s="190" t="s">
        <v>25</v>
      </c>
      <c r="K11" s="190"/>
      <c r="L11" s="188" t="s">
        <v>22</v>
      </c>
      <c r="M11" s="188" t="s">
        <v>21</v>
      </c>
      <c r="N11" s="190" t="s">
        <v>20</v>
      </c>
      <c r="O11" s="190"/>
      <c r="P11" s="188" t="s">
        <v>22</v>
      </c>
      <c r="Q11" s="188" t="s">
        <v>21</v>
      </c>
      <c r="R11" s="157" t="s">
        <v>35</v>
      </c>
      <c r="S11" s="188" t="s">
        <v>21</v>
      </c>
    </row>
    <row r="12" spans="1:19" ht="30.75" customHeight="1" x14ac:dyDescent="0.25">
      <c r="A12" s="116"/>
      <c r="B12" s="198"/>
      <c r="C12" s="198"/>
      <c r="D12" s="33" t="s">
        <v>18</v>
      </c>
      <c r="E12" s="33" t="s">
        <v>19</v>
      </c>
      <c r="F12" s="189"/>
      <c r="G12" s="189"/>
      <c r="H12" s="177"/>
      <c r="I12" s="189"/>
      <c r="J12" s="33" t="s">
        <v>18</v>
      </c>
      <c r="K12" s="33" t="s">
        <v>19</v>
      </c>
      <c r="L12" s="189"/>
      <c r="M12" s="189"/>
      <c r="N12" s="33" t="s">
        <v>18</v>
      </c>
      <c r="O12" s="33" t="s">
        <v>19</v>
      </c>
      <c r="P12" s="189"/>
      <c r="Q12" s="189"/>
      <c r="R12" s="158"/>
      <c r="S12" s="189"/>
    </row>
    <row r="13" spans="1:19" ht="30" customHeight="1" x14ac:dyDescent="0.25">
      <c r="A13" s="93">
        <v>1</v>
      </c>
      <c r="B13" s="79" t="s">
        <v>47</v>
      </c>
      <c r="C13" s="94">
        <v>9</v>
      </c>
      <c r="D13" s="51">
        <v>3.88</v>
      </c>
      <c r="E13" s="51">
        <v>3.75</v>
      </c>
      <c r="F13" s="41">
        <f>AVERAGE(D13:E13)</f>
        <v>3.8149999999999999</v>
      </c>
      <c r="G13" s="40" t="b">
        <f>IF(F13&lt;=1.12,"100",(IF(AND(F13&gt;1.13,F13&lt;=2.95),"90",(IF(AND(F13&gt;2.96,F13&lt;=3.05),"80",(IF(AND(F13&gt;3.06,F13&lt;=3.15),"70",(IF(AND(F13&gt;3.16,F13&lt;=3.17),"60",(IF(AND(F13&gt;3.18,F13&lt;=3.27),"50",(IF(AND(F13&gt;3.28,F13&lt;=3.33),"40")))))))))))))</f>
        <v>0</v>
      </c>
      <c r="H13" s="32">
        <v>49</v>
      </c>
      <c r="I13" s="4" t="str">
        <f>IF(H13&gt;=61.98,"100",(IF(AND(H13&lt;61.97,H13&gt;=54.67),"90",(IF(AND(H13&lt;54.66,H13&gt;=47.37),"80",(IF(AND(H13&lt;47.36,H13&gt;=43.72),"70",(IF(AND(H13&lt;43.35,H13&gt;=40.07),"60",(IF(AND(H13&lt;40.06,H13&gt;=31.76),"50",(IF(AND(H13&lt;31.75, H13&gt;=25.06),"40")))))))))))))</f>
        <v>80</v>
      </c>
      <c r="J13" s="34">
        <v>100</v>
      </c>
      <c r="K13" s="34">
        <v>103</v>
      </c>
      <c r="L13" s="34">
        <v>102</v>
      </c>
      <c r="M13" s="34">
        <v>103</v>
      </c>
      <c r="N13" s="4">
        <v>30</v>
      </c>
      <c r="O13" s="4">
        <v>27</v>
      </c>
      <c r="P13" s="4">
        <f>AVERAGE(N13:O13)</f>
        <v>28.5</v>
      </c>
      <c r="Q13" s="36" t="b">
        <f>IF(P13&lt;=5,"100",(IF(AND(P13&gt;=6,P13&lt;=10),"90",(IF(AND(P13&gt;=11,P13&lt;=12),"80",(IF(AND(P13&gt;=13,P13&lt;=14),"70",(IF(AND(P13&gt;=15,P13&lt;=15),"60",(IF(AND(P13&gt;=16,P13&lt;=17),"50",(IF(AND(P13&gt;=18,P13&lt;=19),"40")))))))))))))</f>
        <v>0</v>
      </c>
      <c r="R13" s="51">
        <v>16.18</v>
      </c>
      <c r="S13" s="9"/>
    </row>
    <row r="14" spans="1:19" ht="30" customHeight="1" x14ac:dyDescent="0.25">
      <c r="A14" s="74">
        <v>2</v>
      </c>
      <c r="B14" s="79" t="s">
        <v>48</v>
      </c>
      <c r="C14" s="80">
        <v>9</v>
      </c>
      <c r="D14" s="51">
        <v>3.97</v>
      </c>
      <c r="E14" s="51">
        <v>3.9</v>
      </c>
      <c r="F14" s="41">
        <f>AVERAGE(D14:E14)</f>
        <v>3.9350000000000001</v>
      </c>
      <c r="G14" s="40" t="b">
        <f t="shared" ref="G14:G22" si="0">IF(F14&lt;=1.12,"100",(IF(AND(F14&gt;1.13,F14&lt;=2.95),"90",(IF(AND(F14&gt;2.96,F14&lt;=3.05),"80",(IF(AND(F14&gt;3.06,F14&lt;=3.15),"70",(IF(AND(F14&gt;3.16,F14&lt;=3.17),"60",(IF(AND(F14&gt;3.18,F14&lt;=3.27),"50",(IF(AND(F14&gt;3.28,F14&lt;=3.33),"40")))))))))))))</f>
        <v>0</v>
      </c>
      <c r="H14" s="4">
        <v>63</v>
      </c>
      <c r="I14" s="4" t="str">
        <f t="shared" ref="I14:I22" si="1">IF(H14&gt;=61.98,"100",(IF(AND(H14&lt;61.97,H14&gt;=54.67),"90",(IF(AND(H14&lt;54.66,H14&gt;=47.37),"80",(IF(AND(H14&lt;47.36,H14&gt;=43.72),"70",(IF(AND(H14&lt;43.35,H14&gt;=40.07),"60",(IF(AND(H14&lt;40.06,H14&gt;=31.76),"50",(IF(AND(H14&lt;31.75, H14&gt;=25.06),"40")))))))))))))</f>
        <v>100</v>
      </c>
      <c r="J14" s="4">
        <v>102</v>
      </c>
      <c r="K14" s="4">
        <v>104</v>
      </c>
      <c r="L14" s="4">
        <v>103</v>
      </c>
      <c r="M14" s="4">
        <v>104</v>
      </c>
      <c r="N14" s="4">
        <v>25</v>
      </c>
      <c r="O14" s="4">
        <v>27</v>
      </c>
      <c r="P14" s="4">
        <f t="shared" ref="P14:P22" si="2">AVERAGE(N14:O14)</f>
        <v>26</v>
      </c>
      <c r="Q14" s="36" t="b">
        <f t="shared" ref="Q14:Q22" si="3">IF(P14&lt;=5,"100",(IF(AND(P14&gt;=6,P14&lt;=10),"90",(IF(AND(P14&gt;=11,P14&lt;=12),"80",(IF(AND(P14&gt;=13,P14&lt;=14),"70",(IF(AND(P14&gt;=15,P14&lt;=15),"60",(IF(AND(P14&gt;=16,P14&lt;=17),"50",(IF(AND(P14&gt;=18,P14&lt;=19),"40")))))))))))))</f>
        <v>0</v>
      </c>
      <c r="R14" s="51">
        <v>16.59</v>
      </c>
      <c r="S14" s="35"/>
    </row>
    <row r="15" spans="1:19" ht="30" customHeight="1" x14ac:dyDescent="0.25">
      <c r="A15" s="74">
        <v>3</v>
      </c>
      <c r="B15" s="79" t="s">
        <v>49</v>
      </c>
      <c r="C15" s="80">
        <v>9</v>
      </c>
      <c r="D15" s="51">
        <v>4</v>
      </c>
      <c r="E15" s="51">
        <v>4.12</v>
      </c>
      <c r="F15" s="41">
        <f>AVERAGE(D15:E15)</f>
        <v>4.0600000000000005</v>
      </c>
      <c r="G15" s="40" t="b">
        <f t="shared" si="0"/>
        <v>0</v>
      </c>
      <c r="H15" s="4">
        <v>53</v>
      </c>
      <c r="I15" s="4" t="str">
        <f t="shared" si="1"/>
        <v>80</v>
      </c>
      <c r="J15" s="4">
        <v>102</v>
      </c>
      <c r="K15" s="4">
        <v>104</v>
      </c>
      <c r="L15" s="4">
        <v>103</v>
      </c>
      <c r="M15" s="4">
        <v>104</v>
      </c>
      <c r="N15" s="4">
        <v>31</v>
      </c>
      <c r="O15" s="4">
        <v>29</v>
      </c>
      <c r="P15" s="4">
        <f t="shared" si="2"/>
        <v>30</v>
      </c>
      <c r="Q15" s="36" t="b">
        <f t="shared" si="3"/>
        <v>0</v>
      </c>
      <c r="R15" s="51">
        <v>16.079999999999998</v>
      </c>
      <c r="S15" s="35"/>
    </row>
    <row r="16" spans="1:19" ht="30" customHeight="1" x14ac:dyDescent="0.25">
      <c r="A16" s="74">
        <v>4</v>
      </c>
      <c r="B16" s="79" t="s">
        <v>50</v>
      </c>
      <c r="C16" s="80">
        <v>9</v>
      </c>
      <c r="D16" s="51">
        <v>4.41</v>
      </c>
      <c r="E16" s="51">
        <v>4.13</v>
      </c>
      <c r="F16" s="41">
        <f>AVERAGE(D16:E16)</f>
        <v>4.2699999999999996</v>
      </c>
      <c r="G16" s="40" t="b">
        <f t="shared" si="0"/>
        <v>0</v>
      </c>
      <c r="H16" s="4">
        <v>78</v>
      </c>
      <c r="I16" s="4" t="str">
        <f t="shared" si="1"/>
        <v>100</v>
      </c>
      <c r="J16" s="4">
        <v>104</v>
      </c>
      <c r="K16" s="4">
        <v>106</v>
      </c>
      <c r="L16" s="4">
        <v>103</v>
      </c>
      <c r="M16" s="4">
        <v>106</v>
      </c>
      <c r="N16" s="4">
        <v>19</v>
      </c>
      <c r="O16" s="4">
        <v>22</v>
      </c>
      <c r="P16" s="4">
        <f t="shared" si="2"/>
        <v>20.5</v>
      </c>
      <c r="Q16" s="36" t="b">
        <f t="shared" si="3"/>
        <v>0</v>
      </c>
      <c r="R16" s="51">
        <v>15.49</v>
      </c>
      <c r="S16" s="35"/>
    </row>
    <row r="17" spans="1:20" ht="30" customHeight="1" x14ac:dyDescent="0.25">
      <c r="A17" s="74">
        <v>5</v>
      </c>
      <c r="B17" s="79" t="s">
        <v>51</v>
      </c>
      <c r="C17" s="80">
        <v>10</v>
      </c>
      <c r="D17" s="51">
        <v>4.38</v>
      </c>
      <c r="E17" s="51">
        <v>4.3099999999999996</v>
      </c>
      <c r="F17" s="41">
        <f t="shared" ref="F17:F22" si="4">AVERAGE(D17:E17)</f>
        <v>4.3449999999999998</v>
      </c>
      <c r="G17" s="40" t="b">
        <f t="shared" si="0"/>
        <v>0</v>
      </c>
      <c r="H17" s="4">
        <v>41</v>
      </c>
      <c r="I17" s="4" t="str">
        <f t="shared" si="1"/>
        <v>60</v>
      </c>
      <c r="J17" s="4">
        <v>100</v>
      </c>
      <c r="K17" s="4">
        <v>98</v>
      </c>
      <c r="L17" s="4">
        <v>99</v>
      </c>
      <c r="M17" s="4">
        <v>100</v>
      </c>
      <c r="N17" s="4">
        <v>22</v>
      </c>
      <c r="O17" s="4">
        <v>25</v>
      </c>
      <c r="P17" s="4">
        <f t="shared" si="2"/>
        <v>23.5</v>
      </c>
      <c r="Q17" s="36" t="b">
        <f t="shared" si="3"/>
        <v>0</v>
      </c>
      <c r="R17" s="51">
        <v>16.11</v>
      </c>
      <c r="S17" s="35"/>
    </row>
    <row r="18" spans="1:20" ht="30" customHeight="1" x14ac:dyDescent="0.25">
      <c r="A18" s="74">
        <v>6</v>
      </c>
      <c r="B18" s="79" t="s">
        <v>52</v>
      </c>
      <c r="C18" s="80">
        <v>10</v>
      </c>
      <c r="D18" s="51">
        <v>3.91</v>
      </c>
      <c r="E18" s="51">
        <v>3.93</v>
      </c>
      <c r="F18" s="41">
        <f t="shared" si="4"/>
        <v>3.92</v>
      </c>
      <c r="G18" s="40" t="b">
        <f t="shared" si="0"/>
        <v>0</v>
      </c>
      <c r="H18" s="4">
        <v>45</v>
      </c>
      <c r="I18" s="4" t="str">
        <f t="shared" si="1"/>
        <v>70</v>
      </c>
      <c r="J18" s="4">
        <v>102</v>
      </c>
      <c r="K18" s="4">
        <v>104</v>
      </c>
      <c r="L18" s="4">
        <v>103</v>
      </c>
      <c r="M18" s="4">
        <v>104</v>
      </c>
      <c r="N18" s="4">
        <v>29</v>
      </c>
      <c r="O18" s="4">
        <v>30</v>
      </c>
      <c r="P18" s="4">
        <f t="shared" si="2"/>
        <v>29.5</v>
      </c>
      <c r="Q18" s="36" t="b">
        <f t="shared" si="3"/>
        <v>0</v>
      </c>
      <c r="R18" s="51">
        <v>16.690000000000001</v>
      </c>
      <c r="S18" s="35"/>
    </row>
    <row r="19" spans="1:20" ht="30" customHeight="1" x14ac:dyDescent="0.25">
      <c r="A19" s="74">
        <v>7</v>
      </c>
      <c r="B19" s="79" t="s">
        <v>53</v>
      </c>
      <c r="C19" s="80">
        <v>10</v>
      </c>
      <c r="D19" s="51">
        <v>4.03</v>
      </c>
      <c r="E19" s="51">
        <v>3.81</v>
      </c>
      <c r="F19" s="41">
        <f t="shared" si="4"/>
        <v>3.92</v>
      </c>
      <c r="G19" s="40" t="b">
        <f t="shared" si="0"/>
        <v>0</v>
      </c>
      <c r="H19" s="4">
        <v>63</v>
      </c>
      <c r="I19" s="4" t="str">
        <f t="shared" si="1"/>
        <v>100</v>
      </c>
      <c r="J19" s="4">
        <v>101</v>
      </c>
      <c r="K19" s="4">
        <v>103</v>
      </c>
      <c r="L19" s="4">
        <v>102</v>
      </c>
      <c r="M19" s="4">
        <v>103</v>
      </c>
      <c r="N19" s="4">
        <v>30</v>
      </c>
      <c r="O19" s="4">
        <v>29</v>
      </c>
      <c r="P19" s="4">
        <f t="shared" si="2"/>
        <v>29.5</v>
      </c>
      <c r="Q19" s="36" t="b">
        <f t="shared" si="3"/>
        <v>0</v>
      </c>
      <c r="R19" s="51">
        <v>16.440000000000001</v>
      </c>
      <c r="S19" s="35"/>
    </row>
    <row r="20" spans="1:20" ht="30" customHeight="1" x14ac:dyDescent="0.25">
      <c r="A20" s="74">
        <v>8</v>
      </c>
      <c r="B20" s="79" t="s">
        <v>54</v>
      </c>
      <c r="C20" s="80">
        <v>10</v>
      </c>
      <c r="D20" s="51">
        <v>3.91</v>
      </c>
      <c r="E20" s="51">
        <v>3.93</v>
      </c>
      <c r="F20" s="41">
        <f t="shared" si="4"/>
        <v>3.92</v>
      </c>
      <c r="G20" s="40" t="b">
        <f t="shared" si="0"/>
        <v>0</v>
      </c>
      <c r="H20" s="4">
        <v>53</v>
      </c>
      <c r="I20" s="4" t="str">
        <f t="shared" si="1"/>
        <v>80</v>
      </c>
      <c r="J20" s="4">
        <v>102</v>
      </c>
      <c r="K20" s="4">
        <v>104</v>
      </c>
      <c r="L20" s="4">
        <v>103</v>
      </c>
      <c r="M20" s="4">
        <v>104</v>
      </c>
      <c r="N20" s="4">
        <v>32</v>
      </c>
      <c r="O20" s="4">
        <v>30</v>
      </c>
      <c r="P20" s="4">
        <f t="shared" si="2"/>
        <v>31</v>
      </c>
      <c r="Q20" s="36" t="b">
        <f t="shared" si="3"/>
        <v>0</v>
      </c>
      <c r="R20" s="51">
        <v>17.41</v>
      </c>
      <c r="S20" s="35"/>
    </row>
    <row r="21" spans="1:20" ht="30" customHeight="1" x14ac:dyDescent="0.25">
      <c r="A21" s="74">
        <v>9</v>
      </c>
      <c r="B21" s="79" t="s">
        <v>55</v>
      </c>
      <c r="C21" s="80">
        <v>10</v>
      </c>
      <c r="D21" s="51">
        <v>4.38</v>
      </c>
      <c r="E21" s="51">
        <v>4.3099999999999996</v>
      </c>
      <c r="F21" s="41">
        <f t="shared" si="4"/>
        <v>4.3449999999999998</v>
      </c>
      <c r="G21" s="40" t="b">
        <f t="shared" si="0"/>
        <v>0</v>
      </c>
      <c r="H21" s="4">
        <v>41</v>
      </c>
      <c r="I21" s="4" t="str">
        <f t="shared" si="1"/>
        <v>60</v>
      </c>
      <c r="J21" s="4">
        <v>98</v>
      </c>
      <c r="K21" s="4">
        <v>96</v>
      </c>
      <c r="L21" s="4">
        <v>97</v>
      </c>
      <c r="M21" s="4">
        <v>98</v>
      </c>
      <c r="N21" s="4">
        <v>36</v>
      </c>
      <c r="O21" s="4">
        <v>34</v>
      </c>
      <c r="P21" s="4">
        <f t="shared" si="2"/>
        <v>35</v>
      </c>
      <c r="Q21" s="36" t="b">
        <f t="shared" si="3"/>
        <v>0</v>
      </c>
      <c r="R21" s="51">
        <v>16.600000000000001</v>
      </c>
      <c r="S21" s="35"/>
    </row>
    <row r="22" spans="1:20" ht="30" customHeight="1" thickBot="1" x14ac:dyDescent="0.3">
      <c r="A22" s="74">
        <v>10</v>
      </c>
      <c r="B22" s="79" t="s">
        <v>56</v>
      </c>
      <c r="C22" s="80">
        <v>10</v>
      </c>
      <c r="D22" s="51">
        <v>3.91</v>
      </c>
      <c r="E22" s="51">
        <v>3.72</v>
      </c>
      <c r="F22" s="41">
        <f t="shared" si="4"/>
        <v>3.8150000000000004</v>
      </c>
      <c r="G22" s="40" t="b">
        <f t="shared" si="0"/>
        <v>0</v>
      </c>
      <c r="H22" s="4">
        <v>53</v>
      </c>
      <c r="I22" s="4" t="str">
        <f t="shared" si="1"/>
        <v>80</v>
      </c>
      <c r="J22" s="4">
        <v>102</v>
      </c>
      <c r="K22" s="4">
        <v>104</v>
      </c>
      <c r="L22" s="4">
        <v>103</v>
      </c>
      <c r="M22" s="4">
        <v>104</v>
      </c>
      <c r="N22" s="4">
        <v>32</v>
      </c>
      <c r="O22" s="4">
        <v>30</v>
      </c>
      <c r="P22" s="4">
        <f t="shared" si="2"/>
        <v>31</v>
      </c>
      <c r="Q22" s="36" t="b">
        <f t="shared" si="3"/>
        <v>0</v>
      </c>
      <c r="R22" s="51">
        <v>16.18</v>
      </c>
      <c r="S22" s="35"/>
    </row>
    <row r="23" spans="1:20" ht="30" customHeight="1" thickBot="1" x14ac:dyDescent="0.3">
      <c r="A23" s="131" t="s">
        <v>12</v>
      </c>
      <c r="B23" s="133"/>
      <c r="C23" s="191" t="s">
        <v>91</v>
      </c>
      <c r="D23" s="192"/>
      <c r="E23" s="192"/>
      <c r="F23" s="192"/>
      <c r="G23" s="192"/>
      <c r="H23" s="192"/>
      <c r="I23" s="192"/>
      <c r="J23" s="192"/>
      <c r="K23" s="192"/>
      <c r="L23" s="192"/>
      <c r="M23" s="192"/>
      <c r="N23" s="192"/>
      <c r="O23" s="192"/>
      <c r="P23" s="192"/>
      <c r="Q23" s="192"/>
      <c r="R23" s="192"/>
      <c r="S23" s="192"/>
      <c r="T23" s="12"/>
    </row>
    <row r="24" spans="1:20" ht="30" customHeight="1" thickBot="1" x14ac:dyDescent="0.3">
      <c r="A24" s="186" t="s">
        <v>26</v>
      </c>
      <c r="B24" s="187"/>
      <c r="C24" s="134" t="s">
        <v>92</v>
      </c>
      <c r="D24" s="135"/>
      <c r="E24" s="135"/>
      <c r="F24" s="135"/>
      <c r="G24" s="135"/>
      <c r="H24" s="135"/>
      <c r="I24" s="135"/>
      <c r="J24" s="135"/>
      <c r="K24" s="135"/>
      <c r="L24" s="135"/>
      <c r="M24" s="135"/>
      <c r="N24" s="135"/>
      <c r="O24" s="135"/>
      <c r="P24" s="135"/>
      <c r="Q24" s="135"/>
      <c r="R24" s="135"/>
      <c r="S24" s="135"/>
      <c r="T24" s="12"/>
    </row>
  </sheetData>
  <protectedRanges>
    <protectedRange sqref="R23:T24" name="Rango2_1"/>
    <protectedRange sqref="C14:C16" name="Rango1_6_1_1"/>
    <protectedRange sqref="C13" name="Rango1_6_1_1_1"/>
    <protectedRange sqref="B13:B16" name="Rango2_6_1_3_1_6"/>
    <protectedRange sqref="B22" name="Rango2_6_1_1"/>
    <protectedRange sqref="C17:C22" name="Rango1_6_1_1_8"/>
    <protectedRange sqref="B17:B21" name="Rango2_6_1_1_2"/>
  </protectedRanges>
  <mergeCells count="27">
    <mergeCell ref="A11:A12"/>
    <mergeCell ref="N11:O11"/>
    <mergeCell ref="P11:P12"/>
    <mergeCell ref="Q11:Q12"/>
    <mergeCell ref="B11:B12"/>
    <mergeCell ref="C11:C12"/>
    <mergeCell ref="A8:S8"/>
    <mergeCell ref="A23:B23"/>
    <mergeCell ref="A24:B24"/>
    <mergeCell ref="D11:E11"/>
    <mergeCell ref="F11:F12"/>
    <mergeCell ref="G11:G12"/>
    <mergeCell ref="I11:I12"/>
    <mergeCell ref="H11:H12"/>
    <mergeCell ref="J11:K11"/>
    <mergeCell ref="L11:L12"/>
    <mergeCell ref="M11:M12"/>
    <mergeCell ref="C23:S23"/>
    <mergeCell ref="C24:S24"/>
    <mergeCell ref="R11:R12"/>
    <mergeCell ref="S11:S12"/>
    <mergeCell ref="A10:S10"/>
    <mergeCell ref="A1:S1"/>
    <mergeCell ref="A2:S2"/>
    <mergeCell ref="A4:S4"/>
    <mergeCell ref="A5:S5"/>
    <mergeCell ref="A7:S7"/>
  </mergeCells>
  <printOptions horizontalCentered="1" verticalCentered="1"/>
  <pageMargins left="0" right="0" top="0" bottom="0" header="0.31496062992125984" footer="0.31496062992125984"/>
  <pageSetup paperSize="32767" scale="40" orientation="landscape" r:id="rId1"/>
  <drawing r:id="rId2"/>
  <legacyDrawing r:id="rId3"/>
  <picture r:id="rId4"/>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V26"/>
  <sheetViews>
    <sheetView view="pageBreakPreview" zoomScale="60" zoomScaleNormal="100" workbookViewId="0">
      <selection sqref="A1:S1"/>
    </sheetView>
  </sheetViews>
  <sheetFormatPr baseColWidth="10" defaultRowHeight="15" x14ac:dyDescent="0.25"/>
  <cols>
    <col min="1" max="1" width="8.140625" style="42" bestFit="1" customWidth="1"/>
    <col min="2" max="2" width="55.28515625" style="42" bestFit="1" customWidth="1"/>
    <col min="3" max="3" width="18.140625" style="42" customWidth="1"/>
    <col min="4" max="5" width="13.5703125" style="42" customWidth="1"/>
    <col min="6" max="6" width="16.140625" style="42" customWidth="1"/>
    <col min="7" max="7" width="18.140625" style="42" customWidth="1"/>
    <col min="8" max="8" width="22.7109375" style="42" customWidth="1"/>
    <col min="9" max="9" width="17.5703125" style="42" bestFit="1" customWidth="1"/>
    <col min="10" max="11" width="13.28515625" style="42" customWidth="1"/>
    <col min="12" max="12" width="16" style="42" customWidth="1"/>
    <col min="13" max="13" width="17.7109375" style="42" customWidth="1"/>
    <col min="14" max="15" width="13.7109375" style="42" customWidth="1"/>
    <col min="16" max="16" width="18.7109375" style="42" customWidth="1"/>
    <col min="17" max="17" width="17.5703125" style="42" customWidth="1"/>
    <col min="18" max="18" width="22.7109375" style="42" customWidth="1"/>
    <col min="19" max="19" width="23.42578125" style="42" customWidth="1"/>
    <col min="20" max="20" width="22.7109375" style="42" customWidth="1"/>
    <col min="21" max="16384" width="11.42578125" style="42"/>
  </cols>
  <sheetData>
    <row r="1" spans="1:20" ht="30" customHeight="1" x14ac:dyDescent="0.25">
      <c r="A1" s="203" t="s">
        <v>0</v>
      </c>
      <c r="B1" s="204"/>
      <c r="C1" s="204"/>
      <c r="D1" s="204"/>
      <c r="E1" s="204"/>
      <c r="F1" s="204"/>
      <c r="G1" s="204"/>
      <c r="H1" s="204"/>
      <c r="I1" s="204"/>
      <c r="J1" s="204"/>
      <c r="K1" s="204"/>
      <c r="L1" s="204"/>
      <c r="M1" s="204"/>
      <c r="N1" s="204"/>
      <c r="O1" s="204"/>
      <c r="P1" s="204"/>
      <c r="Q1" s="204"/>
      <c r="R1" s="204"/>
      <c r="S1" s="204"/>
    </row>
    <row r="2" spans="1:20" ht="30" customHeight="1" x14ac:dyDescent="0.25">
      <c r="A2" s="162" t="s">
        <v>14</v>
      </c>
      <c r="B2" s="163"/>
      <c r="C2" s="163"/>
      <c r="D2" s="163"/>
      <c r="E2" s="163"/>
      <c r="F2" s="163"/>
      <c r="G2" s="163"/>
      <c r="H2" s="163"/>
      <c r="I2" s="163"/>
      <c r="J2" s="163"/>
      <c r="K2" s="163"/>
      <c r="L2" s="163"/>
      <c r="M2" s="163"/>
      <c r="N2" s="163"/>
      <c r="O2" s="163"/>
      <c r="P2" s="163"/>
      <c r="Q2" s="163"/>
      <c r="R2" s="163"/>
      <c r="S2" s="163"/>
    </row>
    <row r="3" spans="1:20" ht="13.5" customHeight="1" x14ac:dyDescent="0.25">
      <c r="A3" s="43"/>
      <c r="B3" s="44"/>
      <c r="C3" s="44"/>
      <c r="D3" s="44"/>
      <c r="E3" s="44"/>
      <c r="F3" s="44"/>
      <c r="G3" s="44"/>
      <c r="H3" s="44"/>
      <c r="I3" s="44"/>
      <c r="J3" s="44"/>
      <c r="K3" s="44"/>
      <c r="L3" s="44"/>
      <c r="M3" s="44"/>
      <c r="N3" s="44"/>
      <c r="O3" s="44"/>
      <c r="P3" s="44"/>
      <c r="Q3" s="44"/>
      <c r="R3" s="44"/>
      <c r="S3" s="44"/>
    </row>
    <row r="4" spans="1:20" ht="30" customHeight="1" x14ac:dyDescent="0.25">
      <c r="A4" s="162" t="s">
        <v>1</v>
      </c>
      <c r="B4" s="163"/>
      <c r="C4" s="163"/>
      <c r="D4" s="163"/>
      <c r="E4" s="163"/>
      <c r="F4" s="163"/>
      <c r="G4" s="163"/>
      <c r="H4" s="163"/>
      <c r="I4" s="163"/>
      <c r="J4" s="163"/>
      <c r="K4" s="163"/>
      <c r="L4" s="163"/>
      <c r="M4" s="163"/>
      <c r="N4" s="163"/>
      <c r="O4" s="163"/>
      <c r="P4" s="163"/>
      <c r="Q4" s="163"/>
      <c r="R4" s="163"/>
      <c r="S4" s="163"/>
    </row>
    <row r="5" spans="1:20" ht="30" customHeight="1" x14ac:dyDescent="0.25">
      <c r="A5" s="162" t="s">
        <v>17</v>
      </c>
      <c r="B5" s="163"/>
      <c r="C5" s="163"/>
      <c r="D5" s="163"/>
      <c r="E5" s="163"/>
      <c r="F5" s="163"/>
      <c r="G5" s="163"/>
      <c r="H5" s="163"/>
      <c r="I5" s="163"/>
      <c r="J5" s="163"/>
      <c r="K5" s="163"/>
      <c r="L5" s="163"/>
      <c r="M5" s="163"/>
      <c r="N5" s="163"/>
      <c r="O5" s="163"/>
      <c r="P5" s="163"/>
      <c r="Q5" s="163"/>
      <c r="R5" s="163"/>
      <c r="S5" s="163"/>
    </row>
    <row r="6" spans="1:20" ht="10.5" customHeight="1" x14ac:dyDescent="0.25">
      <c r="A6" s="43"/>
      <c r="B6" s="44"/>
      <c r="C6" s="44"/>
      <c r="D6" s="44"/>
      <c r="E6" s="44"/>
      <c r="F6" s="44"/>
      <c r="G6" s="44"/>
      <c r="H6" s="44"/>
      <c r="I6" s="44"/>
      <c r="J6" s="44"/>
      <c r="K6" s="44"/>
      <c r="L6" s="44"/>
      <c r="M6" s="44"/>
      <c r="N6" s="44"/>
      <c r="O6" s="44"/>
      <c r="P6" s="44"/>
      <c r="Q6" s="44"/>
      <c r="R6" s="44"/>
      <c r="S6" s="44"/>
    </row>
    <row r="7" spans="1:20" ht="30" customHeight="1" x14ac:dyDescent="0.25">
      <c r="A7" s="166" t="s">
        <v>3</v>
      </c>
      <c r="B7" s="167"/>
      <c r="C7" s="167"/>
      <c r="D7" s="167"/>
      <c r="E7" s="167"/>
      <c r="F7" s="167"/>
      <c r="G7" s="167"/>
      <c r="H7" s="167"/>
      <c r="I7" s="167"/>
      <c r="J7" s="167"/>
      <c r="K7" s="167"/>
      <c r="L7" s="167"/>
      <c r="M7" s="167"/>
      <c r="N7" s="167"/>
      <c r="O7" s="167"/>
      <c r="P7" s="167"/>
      <c r="Q7" s="167"/>
      <c r="R7" s="167"/>
      <c r="S7" s="167"/>
    </row>
    <row r="8" spans="1:20" ht="12.75" customHeight="1" thickBot="1" x14ac:dyDescent="0.55000000000000004">
      <c r="A8" s="55"/>
      <c r="B8" s="56"/>
      <c r="C8" s="57"/>
      <c r="D8" s="57"/>
      <c r="E8" s="57"/>
      <c r="F8" s="57"/>
      <c r="G8" s="57"/>
      <c r="H8" s="57"/>
      <c r="I8" s="57"/>
      <c r="J8" s="57"/>
      <c r="K8" s="57"/>
      <c r="L8" s="57"/>
      <c r="M8" s="57"/>
      <c r="N8" s="57"/>
      <c r="O8" s="57"/>
      <c r="P8" s="57"/>
      <c r="Q8" s="57"/>
      <c r="R8" s="57"/>
      <c r="S8" s="57"/>
    </row>
    <row r="9" spans="1:20" ht="30" customHeight="1" x14ac:dyDescent="0.25">
      <c r="A9" s="201" t="s">
        <v>16</v>
      </c>
      <c r="B9" s="202"/>
      <c r="C9" s="202"/>
      <c r="D9" s="202"/>
      <c r="E9" s="202"/>
      <c r="F9" s="202"/>
      <c r="G9" s="202"/>
      <c r="H9" s="202"/>
      <c r="I9" s="202"/>
      <c r="J9" s="202"/>
      <c r="K9" s="202"/>
      <c r="L9" s="202"/>
      <c r="M9" s="202"/>
      <c r="N9" s="202"/>
      <c r="O9" s="202"/>
      <c r="P9" s="202"/>
      <c r="Q9" s="202"/>
      <c r="R9" s="202"/>
      <c r="S9" s="202"/>
    </row>
    <row r="10" spans="1:20" ht="90" customHeight="1" x14ac:dyDescent="0.25">
      <c r="A10" s="171"/>
      <c r="B10" s="173" t="s">
        <v>13</v>
      </c>
      <c r="C10" s="173" t="s">
        <v>11</v>
      </c>
      <c r="D10" s="177" t="s">
        <v>23</v>
      </c>
      <c r="E10" s="177"/>
      <c r="F10" s="156" t="s">
        <v>22</v>
      </c>
      <c r="G10" s="156" t="s">
        <v>21</v>
      </c>
      <c r="H10" s="177" t="s">
        <v>37</v>
      </c>
      <c r="I10" s="156" t="s">
        <v>21</v>
      </c>
      <c r="J10" s="200" t="s">
        <v>25</v>
      </c>
      <c r="K10" s="200"/>
      <c r="L10" s="156" t="s">
        <v>22</v>
      </c>
      <c r="M10" s="156" t="s">
        <v>21</v>
      </c>
      <c r="N10" s="200" t="s">
        <v>20</v>
      </c>
      <c r="O10" s="200"/>
      <c r="P10" s="156" t="s">
        <v>22</v>
      </c>
      <c r="Q10" s="156" t="s">
        <v>21</v>
      </c>
      <c r="R10" s="177" t="s">
        <v>35</v>
      </c>
      <c r="S10" s="156" t="s">
        <v>21</v>
      </c>
      <c r="T10" s="58"/>
    </row>
    <row r="11" spans="1:20" ht="39" customHeight="1" x14ac:dyDescent="0.25">
      <c r="A11" s="171"/>
      <c r="B11" s="173"/>
      <c r="C11" s="173"/>
      <c r="D11" s="48" t="s">
        <v>18</v>
      </c>
      <c r="E11" s="48" t="s">
        <v>19</v>
      </c>
      <c r="F11" s="156"/>
      <c r="G11" s="156"/>
      <c r="H11" s="177"/>
      <c r="I11" s="156"/>
      <c r="J11" s="48" t="s">
        <v>18</v>
      </c>
      <c r="K11" s="48" t="s">
        <v>19</v>
      </c>
      <c r="L11" s="156"/>
      <c r="M11" s="156"/>
      <c r="N11" s="48" t="s">
        <v>18</v>
      </c>
      <c r="O11" s="48" t="s">
        <v>19</v>
      </c>
      <c r="P11" s="156"/>
      <c r="Q11" s="156"/>
      <c r="R11" s="177"/>
      <c r="S11" s="156"/>
    </row>
    <row r="12" spans="1:20" ht="30" customHeight="1" x14ac:dyDescent="0.25">
      <c r="A12" s="59">
        <v>1</v>
      </c>
      <c r="B12" s="81" t="s">
        <v>67</v>
      </c>
      <c r="C12" s="82">
        <v>11</v>
      </c>
      <c r="D12" s="83">
        <v>3.62</v>
      </c>
      <c r="E12" s="83">
        <v>3.69</v>
      </c>
      <c r="F12" s="84">
        <f>AVERAGE(D12:E12)</f>
        <v>3.6550000000000002</v>
      </c>
      <c r="G12" s="85" t="b">
        <f>IF(F12&lt;=2.29,"100",(IF(AND(F12&gt;2.3,F12&lt;=2.67),"90",(IF(AND(F12&gt;2.68,F12&lt;=2.79),"80",(IF(AND(F12&gt;2.8,F12&lt;=2.87),"70",(IF(AND(F12&gt;2.88,F12&lt;=2.94),"60",(IF(AND(F12&gt;2.95,F12&lt;=3.02),"50",(IF(AND(F12&gt;3.03,F12&lt;=3.09),"40")))))))))))))</f>
        <v>0</v>
      </c>
      <c r="H12" s="95">
        <v>53</v>
      </c>
      <c r="I12" s="89" t="str">
        <f>IF(H12&gt;=61.98,"100",(IF(AND(H12&lt;61.97,H12&gt;=54.67),"90",(IF(AND(H12&lt;54.66,H12&gt;=47.37),"80",(IF(AND(H12&lt;47.36,H12&gt;=43.72),"70",(IF(AND(H12&lt;43.35,H12&gt;=40.07),"60",(IF(AND(H12&lt;40.06,H12&gt;=31.76),"50",(IF(AND(H12&lt;31.75, H12&gt;=25.06),"40")))))))))))))</f>
        <v>80</v>
      </c>
      <c r="J12" s="96">
        <v>104</v>
      </c>
      <c r="K12" s="96">
        <v>106</v>
      </c>
      <c r="L12" s="96">
        <f>AVERAGE(J12:K12)</f>
        <v>105</v>
      </c>
      <c r="M12" s="97"/>
      <c r="N12" s="83">
        <v>25</v>
      </c>
      <c r="O12" s="83">
        <v>27</v>
      </c>
      <c r="P12" s="89">
        <f>AVERAGE(N12:O12)</f>
        <v>26</v>
      </c>
      <c r="Q12" s="90" t="b">
        <f>IF(P12&lt;=5,"100",(IF(AND(P12&gt;=4,P12&lt;=10),"90",(IF(AND(P12&gt;=11,P12&lt;=12),"80",(IF(AND(P12&gt;=13,P12&lt;=14),"70",(IF(AND(P12&gt;=15,P12&lt;=16),"60",(IF(AND(P12&gt;=17,P12&lt;=17),"50",(IF(AND(P12&gt;=18,P12&lt;=19),"40")))))))))))))</f>
        <v>0</v>
      </c>
      <c r="R12" s="83">
        <v>16.010000000000002</v>
      </c>
      <c r="S12" s="89" t="b">
        <f>IF(R12&lt;=9.57,"100",(IF(AND(R12&gt;9.58,R12&lt;=9.94),"90",(IF(AND(R12&gt;9.95,R12&lt;=10.03),"80",(IF(AND(R12&gt;10.04,R12&lt;=11.04),"70",(IF(AND(R12&gt;11.05,R12&lt;=11.77),"60",(IF(AND(R12&gt;11.78,R12&lt;=12.77),"50",(IF(AND(R12&gt;12.78, R12&lt;=13.05),"40")))))))))))))</f>
        <v>0</v>
      </c>
    </row>
    <row r="13" spans="1:20" ht="30" customHeight="1" x14ac:dyDescent="0.25">
      <c r="A13" s="49">
        <v>3</v>
      </c>
      <c r="B13" s="81" t="s">
        <v>66</v>
      </c>
      <c r="C13" s="82">
        <v>11</v>
      </c>
      <c r="D13" s="83">
        <v>3.87</v>
      </c>
      <c r="E13" s="83">
        <v>3.94</v>
      </c>
      <c r="F13" s="84">
        <f t="shared" ref="F13:F24" si="0">AVERAGE(D13:E13)</f>
        <v>3.9050000000000002</v>
      </c>
      <c r="G13" s="85" t="b">
        <f>IF(F13&lt;=2.29,"100",(IF(AND(F13&gt;2.3,F13&lt;=2.67),"90",(IF(AND(F13&gt;2.68,F13&lt;=2.79),"80",(IF(AND(F13&gt;2.8,F13&lt;=2.87),"70",(IF(AND(F13&gt;2.88,F13&lt;=2.94),"60",(IF(AND(F13&gt;2.95,F13&lt;=3.02),"50",(IF(AND(F13&gt;3.03,F13&lt;=3.09),"40")))))))))))))</f>
        <v>0</v>
      </c>
      <c r="H13" s="95">
        <v>49</v>
      </c>
      <c r="I13" s="89" t="str">
        <f t="shared" ref="I13:I24" si="1">IF(H13&gt;=61.98,"100",(IF(AND(H13&lt;61.97,H13&gt;=54.67),"90",(IF(AND(H13&lt;54.66,H13&gt;=47.37),"80",(IF(AND(H13&lt;47.36,H13&gt;=43.72),"70",(IF(AND(H13&lt;43.35,H13&gt;=40.07),"60",(IF(AND(H13&lt;40.06,H13&gt;=31.76),"50",(IF(AND(H13&lt;31.75, H13&gt;=25.06),"40")))))))))))))</f>
        <v>80</v>
      </c>
      <c r="J13" s="83">
        <v>110</v>
      </c>
      <c r="K13" s="83">
        <v>111</v>
      </c>
      <c r="L13" s="96">
        <f t="shared" ref="L13:L24" si="2">AVERAGE(J13:K13)</f>
        <v>110.5</v>
      </c>
      <c r="M13" s="83"/>
      <c r="N13" s="83">
        <v>19</v>
      </c>
      <c r="O13" s="83">
        <v>22</v>
      </c>
      <c r="P13" s="89">
        <f t="shared" ref="P13:P24" si="3">AVERAGE(N13:O13)</f>
        <v>20.5</v>
      </c>
      <c r="Q13" s="90" t="b">
        <f t="shared" ref="Q13:Q24" si="4">IF(P13&lt;=5,"100",(IF(AND(P13&gt;=4,P13&lt;=10),"90",(IF(AND(P13&gt;=11,P13&lt;=12),"80",(IF(AND(P13&gt;=13,P13&lt;=14),"70",(IF(AND(P13&gt;=15,P13&lt;=16),"60",(IF(AND(P13&gt;=17,P13&lt;=17),"50",(IF(AND(P13&gt;=18,P13&lt;=19),"40")))))))))))))</f>
        <v>0</v>
      </c>
      <c r="R13" s="83">
        <v>15.18</v>
      </c>
      <c r="S13" s="89" t="b">
        <f t="shared" ref="S13:S24" si="5">IF(R13&lt;=9.57,"100",(IF(AND(R13&gt;9.58,R13&lt;=9.94),"90",(IF(AND(R13&gt;9.95,R13&lt;=10.03),"80",(IF(AND(R13&gt;10.04,R13&lt;=11.04),"70",(IF(AND(R13&gt;11.05,R13&lt;=11.77),"60",(IF(AND(R13&gt;11.78,R13&lt;=12.77),"50",(IF(AND(R13&gt;12.78, R13&lt;=13.05),"40")))))))))))))</f>
        <v>0</v>
      </c>
    </row>
    <row r="14" spans="1:20" ht="30" customHeight="1" x14ac:dyDescent="0.25">
      <c r="A14" s="49">
        <v>4</v>
      </c>
      <c r="B14" s="81" t="s">
        <v>65</v>
      </c>
      <c r="C14" s="82">
        <v>11</v>
      </c>
      <c r="D14" s="83">
        <v>3.78</v>
      </c>
      <c r="E14" s="83">
        <v>3.87</v>
      </c>
      <c r="F14" s="84">
        <f t="shared" si="0"/>
        <v>3.8250000000000002</v>
      </c>
      <c r="G14" s="85" t="b">
        <f t="shared" ref="G14:G24" si="6">IF(F14&lt;=2.29,"100",(IF(AND(F14&gt;2.3,F14&lt;=2.67),"90",(IF(AND(F14&gt;2.68,F14&lt;=2.79),"80",(IF(AND(F14&gt;2.8,F14&lt;=2.87),"70",(IF(AND(F14&gt;2.88,F14&lt;=2.94),"60",(IF(AND(F14&gt;2.95,F14&lt;=3.02),"50",(IF(AND(F14&gt;3.03,F14&lt;=3.09),"40")))))))))))))</f>
        <v>0</v>
      </c>
      <c r="H14" s="95">
        <v>49</v>
      </c>
      <c r="I14" s="89" t="str">
        <f t="shared" si="1"/>
        <v>80</v>
      </c>
      <c r="J14" s="83">
        <v>103</v>
      </c>
      <c r="K14" s="83">
        <v>104</v>
      </c>
      <c r="L14" s="96">
        <f t="shared" si="2"/>
        <v>103.5</v>
      </c>
      <c r="M14" s="83"/>
      <c r="N14" s="83">
        <v>25</v>
      </c>
      <c r="O14" s="83">
        <v>25</v>
      </c>
      <c r="P14" s="89">
        <f t="shared" si="3"/>
        <v>25</v>
      </c>
      <c r="Q14" s="90" t="b">
        <f t="shared" si="4"/>
        <v>0</v>
      </c>
      <c r="R14" s="83">
        <v>15.92</v>
      </c>
      <c r="S14" s="89" t="b">
        <f t="shared" si="5"/>
        <v>0</v>
      </c>
    </row>
    <row r="15" spans="1:20" ht="30" customHeight="1" x14ac:dyDescent="0.25">
      <c r="A15" s="49">
        <v>5</v>
      </c>
      <c r="B15" s="81" t="s">
        <v>64</v>
      </c>
      <c r="C15" s="82">
        <v>11</v>
      </c>
      <c r="D15" s="83">
        <v>3.56</v>
      </c>
      <c r="E15" s="83">
        <v>3.47</v>
      </c>
      <c r="F15" s="84">
        <f t="shared" si="0"/>
        <v>3.5150000000000001</v>
      </c>
      <c r="G15" s="85" t="b">
        <f t="shared" si="6"/>
        <v>0</v>
      </c>
      <c r="H15" s="95">
        <v>61</v>
      </c>
      <c r="I15" s="89" t="str">
        <f t="shared" si="1"/>
        <v>90</v>
      </c>
      <c r="J15" s="83">
        <v>112</v>
      </c>
      <c r="K15" s="83">
        <v>113</v>
      </c>
      <c r="L15" s="96">
        <f t="shared" si="2"/>
        <v>112.5</v>
      </c>
      <c r="M15" s="83"/>
      <c r="N15" s="83">
        <v>21</v>
      </c>
      <c r="O15" s="83">
        <v>19</v>
      </c>
      <c r="P15" s="89">
        <f t="shared" si="3"/>
        <v>20</v>
      </c>
      <c r="Q15" s="90" t="b">
        <f t="shared" si="4"/>
        <v>0</v>
      </c>
      <c r="R15" s="83">
        <v>15.19</v>
      </c>
      <c r="S15" s="89" t="b">
        <f t="shared" si="5"/>
        <v>0</v>
      </c>
    </row>
    <row r="16" spans="1:20" ht="30" customHeight="1" x14ac:dyDescent="0.25">
      <c r="A16" s="49">
        <v>6</v>
      </c>
      <c r="B16" s="81" t="s">
        <v>63</v>
      </c>
      <c r="C16" s="82">
        <v>11</v>
      </c>
      <c r="D16" s="83">
        <v>3.5</v>
      </c>
      <c r="E16" s="83">
        <v>3.72</v>
      </c>
      <c r="F16" s="84">
        <f t="shared" si="0"/>
        <v>3.6100000000000003</v>
      </c>
      <c r="G16" s="85" t="b">
        <f t="shared" si="6"/>
        <v>0</v>
      </c>
      <c r="H16" s="95">
        <v>53</v>
      </c>
      <c r="I16" s="89" t="str">
        <f t="shared" si="1"/>
        <v>80</v>
      </c>
      <c r="J16" s="83">
        <v>108</v>
      </c>
      <c r="K16" s="83">
        <v>110</v>
      </c>
      <c r="L16" s="96">
        <f t="shared" si="2"/>
        <v>109</v>
      </c>
      <c r="M16" s="83"/>
      <c r="N16" s="83">
        <v>18</v>
      </c>
      <c r="O16" s="83">
        <v>19</v>
      </c>
      <c r="P16" s="89">
        <f t="shared" si="3"/>
        <v>18.5</v>
      </c>
      <c r="Q16" s="90" t="str">
        <f t="shared" si="4"/>
        <v>40</v>
      </c>
      <c r="R16" s="83">
        <v>16.03</v>
      </c>
      <c r="S16" s="89" t="b">
        <f t="shared" si="5"/>
        <v>0</v>
      </c>
    </row>
    <row r="17" spans="1:22" ht="30" customHeight="1" x14ac:dyDescent="0.25">
      <c r="A17" s="49">
        <v>7</v>
      </c>
      <c r="B17" s="81" t="s">
        <v>62</v>
      </c>
      <c r="C17" s="82">
        <v>11</v>
      </c>
      <c r="D17" s="83">
        <v>3.69</v>
      </c>
      <c r="E17" s="83">
        <v>3.81</v>
      </c>
      <c r="F17" s="84">
        <f t="shared" si="0"/>
        <v>3.75</v>
      </c>
      <c r="G17" s="85" t="b">
        <f t="shared" si="6"/>
        <v>0</v>
      </c>
      <c r="H17" s="95">
        <v>65</v>
      </c>
      <c r="I17" s="89" t="str">
        <f t="shared" si="1"/>
        <v>100</v>
      </c>
      <c r="J17" s="83">
        <v>109</v>
      </c>
      <c r="K17" s="83">
        <v>111</v>
      </c>
      <c r="L17" s="96">
        <f t="shared" si="2"/>
        <v>110</v>
      </c>
      <c r="M17" s="83"/>
      <c r="N17" s="83">
        <v>22</v>
      </c>
      <c r="O17" s="83">
        <v>25</v>
      </c>
      <c r="P17" s="89">
        <f t="shared" si="3"/>
        <v>23.5</v>
      </c>
      <c r="Q17" s="90" t="b">
        <f t="shared" si="4"/>
        <v>0</v>
      </c>
      <c r="R17" s="83">
        <v>16.18</v>
      </c>
      <c r="S17" s="89" t="b">
        <f t="shared" si="5"/>
        <v>0</v>
      </c>
    </row>
    <row r="18" spans="1:22" ht="30" customHeight="1" x14ac:dyDescent="0.25">
      <c r="A18" s="49">
        <v>8</v>
      </c>
      <c r="B18" s="81" t="s">
        <v>61</v>
      </c>
      <c r="C18" s="82">
        <v>12</v>
      </c>
      <c r="D18" s="83">
        <v>4.12</v>
      </c>
      <c r="E18" s="83">
        <v>4.03</v>
      </c>
      <c r="F18" s="84">
        <f t="shared" si="0"/>
        <v>4.0750000000000002</v>
      </c>
      <c r="G18" s="85" t="b">
        <f t="shared" si="6"/>
        <v>0</v>
      </c>
      <c r="H18" s="95">
        <v>53</v>
      </c>
      <c r="I18" s="89" t="str">
        <f t="shared" si="1"/>
        <v>80</v>
      </c>
      <c r="J18" s="83">
        <v>120</v>
      </c>
      <c r="K18" s="83">
        <v>118</v>
      </c>
      <c r="L18" s="96">
        <f t="shared" si="2"/>
        <v>119</v>
      </c>
      <c r="M18" s="83"/>
      <c r="N18" s="83">
        <v>23</v>
      </c>
      <c r="O18" s="83">
        <v>22</v>
      </c>
      <c r="P18" s="89">
        <f t="shared" si="3"/>
        <v>22.5</v>
      </c>
      <c r="Q18" s="90" t="b">
        <f t="shared" si="4"/>
        <v>0</v>
      </c>
      <c r="R18" s="83">
        <v>15.01</v>
      </c>
      <c r="S18" s="89" t="b">
        <f t="shared" si="5"/>
        <v>0</v>
      </c>
    </row>
    <row r="19" spans="1:22" ht="30" customHeight="1" x14ac:dyDescent="0.25">
      <c r="A19" s="49">
        <v>9</v>
      </c>
      <c r="B19" s="81" t="s">
        <v>60</v>
      </c>
      <c r="C19" s="82">
        <v>12</v>
      </c>
      <c r="D19" s="83">
        <v>3.75</v>
      </c>
      <c r="E19" s="83">
        <v>3.81</v>
      </c>
      <c r="F19" s="84">
        <f t="shared" si="0"/>
        <v>3.7800000000000002</v>
      </c>
      <c r="G19" s="85" t="b">
        <f t="shared" si="6"/>
        <v>0</v>
      </c>
      <c r="H19" s="95">
        <v>61</v>
      </c>
      <c r="I19" s="89" t="str">
        <f t="shared" si="1"/>
        <v>90</v>
      </c>
      <c r="J19" s="83">
        <v>112</v>
      </c>
      <c r="K19" s="83">
        <v>115</v>
      </c>
      <c r="L19" s="96">
        <f t="shared" si="2"/>
        <v>113.5</v>
      </c>
      <c r="M19" s="83"/>
      <c r="N19" s="83">
        <v>22</v>
      </c>
      <c r="O19" s="83">
        <v>21</v>
      </c>
      <c r="P19" s="89">
        <f t="shared" si="3"/>
        <v>21.5</v>
      </c>
      <c r="Q19" s="90" t="b">
        <f t="shared" si="4"/>
        <v>0</v>
      </c>
      <c r="R19" s="83">
        <v>15.55</v>
      </c>
      <c r="S19" s="89" t="b">
        <f t="shared" si="5"/>
        <v>0</v>
      </c>
    </row>
    <row r="20" spans="1:22" ht="30" customHeight="1" x14ac:dyDescent="0.25">
      <c r="A20" s="49">
        <v>10</v>
      </c>
      <c r="B20" s="81" t="s">
        <v>59</v>
      </c>
      <c r="C20" s="82">
        <v>12</v>
      </c>
      <c r="D20" s="83">
        <v>3.6</v>
      </c>
      <c r="E20" s="83">
        <v>3.6</v>
      </c>
      <c r="F20" s="84">
        <f t="shared" si="0"/>
        <v>3.6</v>
      </c>
      <c r="G20" s="85" t="b">
        <f t="shared" si="6"/>
        <v>0</v>
      </c>
      <c r="H20" s="95">
        <v>73</v>
      </c>
      <c r="I20" s="89" t="str">
        <f t="shared" si="1"/>
        <v>100</v>
      </c>
      <c r="J20" s="83">
        <v>130</v>
      </c>
      <c r="K20" s="83">
        <v>132</v>
      </c>
      <c r="L20" s="96">
        <f t="shared" si="2"/>
        <v>131</v>
      </c>
      <c r="M20" s="83"/>
      <c r="N20" s="83">
        <v>25</v>
      </c>
      <c r="O20" s="83">
        <v>23</v>
      </c>
      <c r="P20" s="89">
        <f t="shared" si="3"/>
        <v>24</v>
      </c>
      <c r="Q20" s="90" t="b">
        <f t="shared" si="4"/>
        <v>0</v>
      </c>
      <c r="R20" s="83">
        <v>15.19</v>
      </c>
      <c r="S20" s="89" t="b">
        <f t="shared" si="5"/>
        <v>0</v>
      </c>
    </row>
    <row r="21" spans="1:22" ht="30" customHeight="1" x14ac:dyDescent="0.25">
      <c r="A21" s="49">
        <v>11</v>
      </c>
      <c r="B21" s="81" t="s">
        <v>58</v>
      </c>
      <c r="C21" s="98">
        <v>12</v>
      </c>
      <c r="D21" s="83">
        <v>3.89</v>
      </c>
      <c r="E21" s="83">
        <v>3.7</v>
      </c>
      <c r="F21" s="84">
        <f t="shared" si="0"/>
        <v>3.7949999999999999</v>
      </c>
      <c r="G21" s="85" t="b">
        <f t="shared" si="6"/>
        <v>0</v>
      </c>
      <c r="H21" s="95">
        <v>49</v>
      </c>
      <c r="I21" s="89" t="str">
        <f t="shared" si="1"/>
        <v>80</v>
      </c>
      <c r="J21" s="83">
        <v>120</v>
      </c>
      <c r="K21" s="83">
        <v>122</v>
      </c>
      <c r="L21" s="96">
        <f t="shared" si="2"/>
        <v>121</v>
      </c>
      <c r="M21" s="83"/>
      <c r="N21" s="83">
        <v>24</v>
      </c>
      <c r="O21" s="83">
        <v>22</v>
      </c>
      <c r="P21" s="89">
        <f t="shared" si="3"/>
        <v>23</v>
      </c>
      <c r="Q21" s="90" t="b">
        <f t="shared" si="4"/>
        <v>0</v>
      </c>
      <c r="R21" s="83">
        <v>16.18</v>
      </c>
      <c r="S21" s="89" t="b">
        <f t="shared" si="5"/>
        <v>0</v>
      </c>
    </row>
    <row r="22" spans="1:22" ht="30" customHeight="1" x14ac:dyDescent="0.25">
      <c r="A22" s="49">
        <v>12</v>
      </c>
      <c r="B22" s="81" t="s">
        <v>68</v>
      </c>
      <c r="C22" s="82">
        <v>13</v>
      </c>
      <c r="D22" s="83">
        <v>0</v>
      </c>
      <c r="E22" s="83">
        <v>0</v>
      </c>
      <c r="F22" s="84">
        <f t="shared" si="0"/>
        <v>0</v>
      </c>
      <c r="G22" s="85" t="str">
        <f t="shared" si="6"/>
        <v>100</v>
      </c>
      <c r="H22" s="95">
        <v>61</v>
      </c>
      <c r="I22" s="89" t="str">
        <f t="shared" si="1"/>
        <v>90</v>
      </c>
      <c r="J22" s="83">
        <v>115</v>
      </c>
      <c r="K22" s="83">
        <v>120</v>
      </c>
      <c r="L22" s="96">
        <f t="shared" si="2"/>
        <v>117.5</v>
      </c>
      <c r="M22" s="83"/>
      <c r="N22" s="83">
        <v>35</v>
      </c>
      <c r="O22" s="83">
        <v>30</v>
      </c>
      <c r="P22" s="89">
        <f t="shared" si="3"/>
        <v>32.5</v>
      </c>
      <c r="Q22" s="90" t="b">
        <f t="shared" si="4"/>
        <v>0</v>
      </c>
      <c r="R22" s="83">
        <v>15.99</v>
      </c>
      <c r="S22" s="89" t="b">
        <f t="shared" si="5"/>
        <v>0</v>
      </c>
    </row>
    <row r="23" spans="1:22" ht="30" customHeight="1" x14ac:dyDescent="0.25">
      <c r="A23" s="49">
        <v>13</v>
      </c>
      <c r="B23" s="81" t="s">
        <v>69</v>
      </c>
      <c r="C23" s="82">
        <v>13</v>
      </c>
      <c r="D23" s="83">
        <v>0</v>
      </c>
      <c r="E23" s="83">
        <v>0</v>
      </c>
      <c r="F23" s="84">
        <f t="shared" si="0"/>
        <v>0</v>
      </c>
      <c r="G23" s="85" t="str">
        <f t="shared" si="6"/>
        <v>100</v>
      </c>
      <c r="H23" s="95">
        <v>73</v>
      </c>
      <c r="I23" s="89" t="str">
        <f t="shared" si="1"/>
        <v>100</v>
      </c>
      <c r="J23" s="83">
        <v>131</v>
      </c>
      <c r="K23" s="83">
        <v>130</v>
      </c>
      <c r="L23" s="96">
        <f t="shared" si="2"/>
        <v>130.5</v>
      </c>
      <c r="M23" s="83"/>
      <c r="N23" s="83">
        <v>18</v>
      </c>
      <c r="O23" s="83">
        <v>19</v>
      </c>
      <c r="P23" s="89">
        <f t="shared" si="3"/>
        <v>18.5</v>
      </c>
      <c r="Q23" s="90" t="str">
        <f t="shared" si="4"/>
        <v>40</v>
      </c>
      <c r="R23" s="83">
        <v>14.56</v>
      </c>
      <c r="S23" s="89" t="b">
        <f t="shared" si="5"/>
        <v>0</v>
      </c>
    </row>
    <row r="24" spans="1:22" ht="30" customHeight="1" thickBot="1" x14ac:dyDescent="0.3">
      <c r="A24" s="49">
        <v>14</v>
      </c>
      <c r="B24" s="81" t="s">
        <v>70</v>
      </c>
      <c r="C24" s="82">
        <v>13</v>
      </c>
      <c r="D24" s="83">
        <v>0</v>
      </c>
      <c r="E24" s="83">
        <v>0</v>
      </c>
      <c r="F24" s="84">
        <f t="shared" si="0"/>
        <v>0</v>
      </c>
      <c r="G24" s="85" t="str">
        <f t="shared" si="6"/>
        <v>100</v>
      </c>
      <c r="H24" s="95">
        <v>73</v>
      </c>
      <c r="I24" s="89" t="str">
        <f t="shared" si="1"/>
        <v>100</v>
      </c>
      <c r="J24" s="83">
        <v>133</v>
      </c>
      <c r="K24" s="83">
        <v>131</v>
      </c>
      <c r="L24" s="96">
        <f t="shared" si="2"/>
        <v>132</v>
      </c>
      <c r="M24" s="83"/>
      <c r="N24" s="83">
        <v>20</v>
      </c>
      <c r="O24" s="83">
        <v>19</v>
      </c>
      <c r="P24" s="89">
        <f t="shared" si="3"/>
        <v>19.5</v>
      </c>
      <c r="Q24" s="90" t="b">
        <f t="shared" si="4"/>
        <v>0</v>
      </c>
      <c r="R24" s="83">
        <v>14.18</v>
      </c>
      <c r="S24" s="89" t="b">
        <f t="shared" si="5"/>
        <v>0</v>
      </c>
    </row>
    <row r="25" spans="1:22" ht="30" customHeight="1" thickBot="1" x14ac:dyDescent="0.3">
      <c r="A25" s="174" t="s">
        <v>12</v>
      </c>
      <c r="B25" s="175"/>
      <c r="C25" s="168" t="s">
        <v>91</v>
      </c>
      <c r="D25" s="169"/>
      <c r="E25" s="169"/>
      <c r="F25" s="169"/>
      <c r="G25" s="169"/>
      <c r="H25" s="169"/>
      <c r="I25" s="169"/>
      <c r="J25" s="169"/>
      <c r="K25" s="169"/>
      <c r="L25" s="169"/>
      <c r="M25" s="169"/>
      <c r="N25" s="169"/>
      <c r="O25" s="169"/>
      <c r="P25" s="169"/>
      <c r="Q25" s="169"/>
      <c r="R25" s="169"/>
      <c r="S25" s="169"/>
      <c r="T25" s="52"/>
      <c r="U25" s="52"/>
      <c r="V25" s="52"/>
    </row>
    <row r="26" spans="1:22" ht="30" customHeight="1" thickBot="1" x14ac:dyDescent="0.3">
      <c r="A26" s="168" t="s">
        <v>26</v>
      </c>
      <c r="B26" s="169"/>
      <c r="C26" s="174" t="s">
        <v>92</v>
      </c>
      <c r="D26" s="199"/>
      <c r="E26" s="199"/>
      <c r="F26" s="199"/>
      <c r="G26" s="199"/>
      <c r="H26" s="199"/>
      <c r="I26" s="199"/>
      <c r="J26" s="199"/>
      <c r="K26" s="199"/>
      <c r="L26" s="199"/>
      <c r="M26" s="199"/>
      <c r="N26" s="199"/>
      <c r="O26" s="199"/>
      <c r="P26" s="199"/>
      <c r="Q26" s="199"/>
      <c r="R26" s="199"/>
      <c r="S26" s="199"/>
      <c r="T26" s="52"/>
      <c r="U26" s="52"/>
      <c r="V26" s="52"/>
    </row>
  </sheetData>
  <protectedRanges>
    <protectedRange sqref="T25:V26" name="Rango2_1"/>
    <protectedRange sqref="C21" name="Rango1_6_1_1"/>
    <protectedRange sqref="C12:C20" name="Rango1_6_1_1_4"/>
    <protectedRange sqref="B12:B21" name="Rango2_6_1_1_3"/>
    <protectedRange sqref="C22:C24" name="Rango1_6_1_1_5"/>
    <protectedRange sqref="B22:B24" name="Rango2_6_1_1_4"/>
  </protectedRanges>
  <mergeCells count="26">
    <mergeCell ref="A1:S1"/>
    <mergeCell ref="A2:S2"/>
    <mergeCell ref="A4:S4"/>
    <mergeCell ref="A5:S5"/>
    <mergeCell ref="A7:S7"/>
    <mergeCell ref="D10:E10"/>
    <mergeCell ref="F10:F11"/>
    <mergeCell ref="G10:G11"/>
    <mergeCell ref="A9:S9"/>
    <mergeCell ref="S10:S11"/>
    <mergeCell ref="A25:B25"/>
    <mergeCell ref="C25:S25"/>
    <mergeCell ref="A26:B26"/>
    <mergeCell ref="C26:S26"/>
    <mergeCell ref="L10:L11"/>
    <mergeCell ref="M10:M11"/>
    <mergeCell ref="N10:O10"/>
    <mergeCell ref="P10:P11"/>
    <mergeCell ref="Q10:Q11"/>
    <mergeCell ref="R10:R11"/>
    <mergeCell ref="H10:H11"/>
    <mergeCell ref="I10:I11"/>
    <mergeCell ref="J10:K10"/>
    <mergeCell ref="A10:A11"/>
    <mergeCell ref="B10:B11"/>
    <mergeCell ref="C10:C11"/>
  </mergeCells>
  <printOptions horizontalCentered="1" verticalCentered="1"/>
  <pageMargins left="0" right="0" top="0" bottom="0" header="0.31496062992125984" footer="0.31496062992125984"/>
  <pageSetup paperSize="32767" scale="38" orientation="landscape" r:id="rId1"/>
  <drawing r:id="rId2"/>
  <legacyDrawing r:id="rId3"/>
  <picture r:id="rId4"/>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V30"/>
  <sheetViews>
    <sheetView view="pageBreakPreview" zoomScale="71" zoomScaleNormal="100" workbookViewId="0">
      <selection activeCell="N3" sqref="N3"/>
    </sheetView>
  </sheetViews>
  <sheetFormatPr baseColWidth="10" defaultRowHeight="15" x14ac:dyDescent="0.25"/>
  <cols>
    <col min="1" max="1" width="8.140625" style="42" bestFit="1" customWidth="1"/>
    <col min="2" max="2" width="55.28515625" style="42" bestFit="1" customWidth="1"/>
    <col min="3" max="3" width="27.42578125" style="42" customWidth="1"/>
    <col min="4" max="5" width="13.5703125" style="42" customWidth="1"/>
    <col min="6" max="6" width="16.5703125" style="42" customWidth="1"/>
    <col min="7" max="7" width="15.42578125" style="42" customWidth="1"/>
    <col min="8" max="8" width="22.7109375" style="42" customWidth="1"/>
    <col min="9" max="9" width="17.5703125" style="42" bestFit="1" customWidth="1"/>
    <col min="10" max="11" width="13.28515625" style="42" customWidth="1"/>
    <col min="12" max="12" width="14.28515625" style="42" customWidth="1"/>
    <col min="13" max="13" width="13.85546875" style="42" customWidth="1"/>
    <col min="14" max="15" width="13.7109375" style="42" customWidth="1"/>
    <col min="16" max="16" width="12.28515625" style="42" customWidth="1"/>
    <col min="17" max="17" width="14" style="42" customWidth="1"/>
    <col min="18" max="18" width="22.7109375" style="42" customWidth="1"/>
    <col min="19" max="19" width="18.85546875" style="42" customWidth="1"/>
    <col min="20" max="20" width="22.7109375" style="42" customWidth="1"/>
    <col min="21" max="16384" width="11.42578125" style="42"/>
  </cols>
  <sheetData>
    <row r="1" spans="1:20" ht="30" customHeight="1" x14ac:dyDescent="0.25">
      <c r="A1" s="203" t="s">
        <v>0</v>
      </c>
      <c r="B1" s="204"/>
      <c r="C1" s="204"/>
      <c r="D1" s="204"/>
      <c r="E1" s="204"/>
      <c r="F1" s="204"/>
      <c r="G1" s="204"/>
      <c r="H1" s="204"/>
      <c r="I1" s="204"/>
      <c r="J1" s="204"/>
      <c r="K1" s="204"/>
      <c r="L1" s="204"/>
      <c r="M1" s="204"/>
      <c r="N1" s="204"/>
      <c r="O1" s="204"/>
      <c r="P1" s="204"/>
      <c r="Q1" s="204"/>
      <c r="R1" s="204"/>
      <c r="S1" s="204"/>
    </row>
    <row r="2" spans="1:20" ht="30" customHeight="1" x14ac:dyDescent="0.25">
      <c r="A2" s="162" t="s">
        <v>14</v>
      </c>
      <c r="B2" s="163"/>
      <c r="C2" s="163"/>
      <c r="D2" s="163"/>
      <c r="E2" s="163"/>
      <c r="F2" s="163"/>
      <c r="G2" s="163"/>
      <c r="H2" s="163"/>
      <c r="I2" s="163"/>
      <c r="J2" s="163"/>
      <c r="K2" s="163"/>
      <c r="L2" s="163"/>
      <c r="M2" s="163"/>
      <c r="N2" s="163"/>
      <c r="O2" s="163"/>
      <c r="P2" s="163"/>
      <c r="Q2" s="163"/>
      <c r="R2" s="163"/>
      <c r="S2" s="163"/>
    </row>
    <row r="3" spans="1:20" ht="13.5" customHeight="1" x14ac:dyDescent="0.25">
      <c r="A3" s="43"/>
      <c r="B3" s="44"/>
      <c r="C3" s="44"/>
      <c r="D3" s="44"/>
      <c r="E3" s="44"/>
      <c r="F3" s="44"/>
      <c r="G3" s="44"/>
      <c r="H3" s="44"/>
      <c r="I3" s="44"/>
      <c r="J3" s="44"/>
      <c r="K3" s="44"/>
      <c r="L3" s="44"/>
      <c r="M3" s="44"/>
      <c r="N3" s="44"/>
      <c r="O3" s="44"/>
      <c r="P3" s="44"/>
      <c r="Q3" s="44"/>
      <c r="R3" s="44"/>
      <c r="S3" s="44"/>
    </row>
    <row r="4" spans="1:20" ht="30" customHeight="1" x14ac:dyDescent="0.25">
      <c r="A4" s="162" t="s">
        <v>1</v>
      </c>
      <c r="B4" s="163"/>
      <c r="C4" s="163"/>
      <c r="D4" s="163"/>
      <c r="E4" s="163"/>
      <c r="F4" s="163"/>
      <c r="G4" s="163"/>
      <c r="H4" s="163"/>
      <c r="I4" s="163"/>
      <c r="J4" s="163"/>
      <c r="K4" s="163"/>
      <c r="L4" s="163"/>
      <c r="M4" s="163"/>
      <c r="N4" s="163"/>
      <c r="O4" s="163"/>
      <c r="P4" s="163"/>
      <c r="Q4" s="163"/>
      <c r="R4" s="163"/>
      <c r="S4" s="163"/>
    </row>
    <row r="5" spans="1:20" ht="30" customHeight="1" x14ac:dyDescent="0.25">
      <c r="A5" s="162" t="s">
        <v>17</v>
      </c>
      <c r="B5" s="163"/>
      <c r="C5" s="163"/>
      <c r="D5" s="163"/>
      <c r="E5" s="163"/>
      <c r="F5" s="163"/>
      <c r="G5" s="163"/>
      <c r="H5" s="163"/>
      <c r="I5" s="163"/>
      <c r="J5" s="163"/>
      <c r="K5" s="163"/>
      <c r="L5" s="163"/>
      <c r="M5" s="163"/>
      <c r="N5" s="163"/>
      <c r="O5" s="163"/>
      <c r="P5" s="163"/>
      <c r="Q5" s="163"/>
      <c r="R5" s="163"/>
      <c r="S5" s="163"/>
    </row>
    <row r="6" spans="1:20" ht="10.5" customHeight="1" x14ac:dyDescent="0.25">
      <c r="A6" s="43"/>
      <c r="B6" s="44"/>
      <c r="C6" s="44"/>
      <c r="D6" s="44"/>
      <c r="E6" s="44"/>
      <c r="F6" s="44"/>
      <c r="G6" s="44"/>
      <c r="H6" s="44"/>
      <c r="I6" s="44"/>
      <c r="J6" s="44"/>
      <c r="K6" s="44"/>
      <c r="L6" s="44"/>
      <c r="M6" s="44"/>
      <c r="N6" s="44"/>
      <c r="O6" s="44"/>
      <c r="P6" s="44"/>
      <c r="Q6" s="44"/>
      <c r="R6" s="44"/>
      <c r="S6" s="44"/>
    </row>
    <row r="7" spans="1:20" ht="30" customHeight="1" x14ac:dyDescent="0.25">
      <c r="A7" s="166" t="s">
        <v>3</v>
      </c>
      <c r="B7" s="167"/>
      <c r="C7" s="167"/>
      <c r="D7" s="167"/>
      <c r="E7" s="167"/>
      <c r="F7" s="167"/>
      <c r="G7" s="167"/>
      <c r="H7" s="167"/>
      <c r="I7" s="167"/>
      <c r="J7" s="167"/>
      <c r="K7" s="167"/>
      <c r="L7" s="167"/>
      <c r="M7" s="167"/>
      <c r="N7" s="167"/>
      <c r="O7" s="167"/>
      <c r="P7" s="167"/>
      <c r="Q7" s="167"/>
      <c r="R7" s="167"/>
      <c r="S7" s="167"/>
    </row>
    <row r="8" spans="1:20" ht="12.75" customHeight="1" thickBot="1" x14ac:dyDescent="0.55000000000000004">
      <c r="A8" s="55"/>
      <c r="B8" s="56"/>
      <c r="C8" s="57"/>
      <c r="D8" s="57"/>
      <c r="E8" s="57"/>
      <c r="F8" s="57"/>
      <c r="G8" s="57"/>
      <c r="H8" s="57"/>
      <c r="I8" s="57"/>
      <c r="J8" s="57"/>
      <c r="K8" s="57"/>
      <c r="L8" s="57"/>
      <c r="M8" s="57"/>
      <c r="N8" s="57"/>
      <c r="O8" s="57"/>
      <c r="P8" s="57"/>
      <c r="Q8" s="57"/>
      <c r="R8" s="57"/>
      <c r="S8" s="57"/>
    </row>
    <row r="9" spans="1:20" ht="30" customHeight="1" x14ac:dyDescent="0.25">
      <c r="A9" s="201" t="s">
        <v>29</v>
      </c>
      <c r="B9" s="202"/>
      <c r="C9" s="202"/>
      <c r="D9" s="202"/>
      <c r="E9" s="202"/>
      <c r="F9" s="202"/>
      <c r="G9" s="202"/>
      <c r="H9" s="202"/>
      <c r="I9" s="202"/>
      <c r="J9" s="202"/>
      <c r="K9" s="202"/>
      <c r="L9" s="202"/>
      <c r="M9" s="202"/>
      <c r="N9" s="202"/>
      <c r="O9" s="202"/>
      <c r="P9" s="202"/>
      <c r="Q9" s="202"/>
      <c r="R9" s="202"/>
      <c r="S9" s="202"/>
    </row>
    <row r="10" spans="1:20" ht="92.25" customHeight="1" x14ac:dyDescent="0.25">
      <c r="A10" s="171"/>
      <c r="B10" s="173" t="s">
        <v>13</v>
      </c>
      <c r="C10" s="173" t="s">
        <v>11</v>
      </c>
      <c r="D10" s="177" t="s">
        <v>23</v>
      </c>
      <c r="E10" s="177"/>
      <c r="F10" s="156" t="s">
        <v>22</v>
      </c>
      <c r="G10" s="156" t="s">
        <v>21</v>
      </c>
      <c r="H10" s="177" t="s">
        <v>37</v>
      </c>
      <c r="I10" s="156" t="s">
        <v>21</v>
      </c>
      <c r="J10" s="200" t="s">
        <v>25</v>
      </c>
      <c r="K10" s="200"/>
      <c r="L10" s="156" t="s">
        <v>22</v>
      </c>
      <c r="M10" s="156" t="s">
        <v>36</v>
      </c>
      <c r="N10" s="200" t="s">
        <v>20</v>
      </c>
      <c r="O10" s="200"/>
      <c r="P10" s="156" t="s">
        <v>22</v>
      </c>
      <c r="Q10" s="156" t="s">
        <v>21</v>
      </c>
      <c r="R10" s="177" t="s">
        <v>35</v>
      </c>
      <c r="S10" s="156" t="s">
        <v>21</v>
      </c>
      <c r="T10" s="58"/>
    </row>
    <row r="11" spans="1:20" ht="33.75" customHeight="1" x14ac:dyDescent="0.25">
      <c r="A11" s="171"/>
      <c r="B11" s="173"/>
      <c r="C11" s="173"/>
      <c r="D11" s="48" t="s">
        <v>18</v>
      </c>
      <c r="E11" s="48" t="s">
        <v>19</v>
      </c>
      <c r="F11" s="156"/>
      <c r="G11" s="156"/>
      <c r="H11" s="177"/>
      <c r="I11" s="156"/>
      <c r="J11" s="48" t="s">
        <v>18</v>
      </c>
      <c r="K11" s="48" t="s">
        <v>19</v>
      </c>
      <c r="L11" s="156"/>
      <c r="M11" s="156"/>
      <c r="N11" s="48" t="s">
        <v>18</v>
      </c>
      <c r="O11" s="48" t="s">
        <v>19</v>
      </c>
      <c r="P11" s="156"/>
      <c r="Q11" s="156"/>
      <c r="R11" s="177"/>
      <c r="S11" s="156"/>
    </row>
    <row r="12" spans="1:20" ht="30" customHeight="1" x14ac:dyDescent="0.25">
      <c r="A12" s="59">
        <v>1</v>
      </c>
      <c r="B12" s="81" t="s">
        <v>71</v>
      </c>
      <c r="C12" s="82">
        <v>16</v>
      </c>
      <c r="D12" s="83">
        <v>2.81</v>
      </c>
      <c r="E12" s="83">
        <v>2.78</v>
      </c>
      <c r="F12" s="84">
        <f>AVERAGE(D12:E12)</f>
        <v>2.7949999999999999</v>
      </c>
      <c r="G12" s="85" t="str">
        <f>IF(F12&lt;=2.05,"100",(IF(AND(F12&gt;2.04,F12&lt;=2.42),"90",(IF(AND(F12&gt;2.43,F12&lt;=2.51),"80",(IF(AND(F12&gt;2.52,F12&lt;=2.58),"70",(IF(AND(F12&gt;2.53,F12&lt;=2.65),"60",(IF(AND(F12&gt;2.54,F12&lt;=2.73),"50",(IF(AND(F12&gt;2.55,F12&lt;=2.8),"40")))))))))))))</f>
        <v>40</v>
      </c>
      <c r="H12" s="95">
        <v>53</v>
      </c>
      <c r="I12" s="89" t="str">
        <f>IF(H12&gt;=62.98,"100",(IF(AND(H12&lt;62.97,H12&gt;=61.98),"90",(IF(AND(H12&lt;61.97,H12&gt;=54.67),"80",(IF(AND(H12&lt;54.66,H12&gt;=47.37),"70",(IF(AND(H12&lt;47.36,H12&gt;=43.72),"60",(IF(AND(H12&lt;43.71,H12&gt;=40.07),"50",(IF(AND(H12&lt;40.06, H12&gt;=31.76),"40")))))))))))))</f>
        <v>70</v>
      </c>
      <c r="J12" s="96">
        <v>180</v>
      </c>
      <c r="K12" s="96">
        <v>178</v>
      </c>
      <c r="L12" s="96">
        <f>AVERAGE(J12:K12)</f>
        <v>179</v>
      </c>
      <c r="M12" s="97">
        <v>180</v>
      </c>
      <c r="N12" s="83">
        <v>22</v>
      </c>
      <c r="O12" s="83">
        <v>20</v>
      </c>
      <c r="P12" s="89">
        <f>AVERAGE(N12:O12)</f>
        <v>21</v>
      </c>
      <c r="Q12" s="90" t="b">
        <f>IF(P12&lt;=4,"100",(IF(AND(P12&gt;=5,P12&lt;=10),"90",(IF(AND(P12&gt;=11,P12&lt;=12),"80",(IF(AND(P12&gt;=13,P12&lt;=14),"70",(IF(AND(P12&gt;=15,P12&lt;=16),"60",(IF(AND(P12&gt;=17,P12&lt;=17),"50",(IF(AND(P12&gt;=18,P12&lt;=18),"40")))))))))))))</f>
        <v>0</v>
      </c>
      <c r="R12" s="83">
        <v>13.99</v>
      </c>
      <c r="S12" s="89" t="b">
        <f>IF(R12&lt;=7.83,"100",(IF(AND(R12&gt;7.84,R12&lt;=9.57),"90",(IF(AND(R12&gt;9.58,R12&lt;=9.94),"80",(IF(AND(R12&gt;9.95,R12&lt;=10.03),"70",(IF(AND(R12&gt;10.04,R12&lt;=11.04),"60",(IF(AND(R12&gt;11.05,R12&lt;=11.77),"50",(IF(AND(R12&gt;11.78, R12&lt;=12.77),"40")))))))))))))</f>
        <v>0</v>
      </c>
    </row>
    <row r="13" spans="1:20" ht="30" customHeight="1" x14ac:dyDescent="0.25">
      <c r="A13" s="49">
        <v>3</v>
      </c>
      <c r="B13" s="81" t="s">
        <v>72</v>
      </c>
      <c r="C13" s="82">
        <v>15</v>
      </c>
      <c r="D13" s="83">
        <v>3.16</v>
      </c>
      <c r="E13" s="83">
        <v>3.13</v>
      </c>
      <c r="F13" s="84">
        <f t="shared" ref="F13:F28" si="0">AVERAGE(D13:E13)</f>
        <v>3.145</v>
      </c>
      <c r="G13" s="85" t="b">
        <f t="shared" ref="G13:G28" si="1">IF(F13&lt;=2.05,"100",(IF(AND(F13&gt;2.04,F13&lt;=2.42),"90",(IF(AND(F13&gt;2.43,F13&lt;=2.51),"80",(IF(AND(F13&gt;2.52,F13&lt;=2.58),"70",(IF(AND(F13&gt;2.53,F13&lt;=2.65),"60",(IF(AND(F13&gt;2.54,F13&lt;=2.73),"50",(IF(AND(F13&gt;2.55,F13&lt;=2.8),"40")))))))))))))</f>
        <v>0</v>
      </c>
      <c r="H13" s="95">
        <v>63</v>
      </c>
      <c r="I13" s="89" t="str">
        <f t="shared" ref="I13:I28" si="2">IF(H13&gt;=62.98,"100",(IF(AND(H13&lt;62.97,H13&gt;=61.98),"90",(IF(AND(H13&lt;61.97,H13&gt;=54.67),"80",(IF(AND(H13&lt;54.66,H13&gt;=47.37),"70",(IF(AND(H13&lt;47.36,H13&gt;=43.72),"60",(IF(AND(H13&lt;43.71,H13&gt;=40.07),"50",(IF(AND(H13&lt;40.06, H13&gt;=31.76),"40")))))))))))))</f>
        <v>100</v>
      </c>
      <c r="J13" s="83">
        <v>191</v>
      </c>
      <c r="K13" s="83">
        <v>193</v>
      </c>
      <c r="L13" s="96">
        <f t="shared" ref="L13:L28" si="3">AVERAGE(J13:K13)</f>
        <v>192</v>
      </c>
      <c r="M13" s="83">
        <v>193</v>
      </c>
      <c r="N13" s="83">
        <v>19</v>
      </c>
      <c r="O13" s="83">
        <v>18</v>
      </c>
      <c r="P13" s="89">
        <f t="shared" ref="P13:P28" si="4">AVERAGE(N13:O13)</f>
        <v>18.5</v>
      </c>
      <c r="Q13" s="90" t="b">
        <f t="shared" ref="Q13:Q28" si="5">IF(P13&lt;=4,"100",(IF(AND(P13&gt;=5,P13&lt;=10),"90",(IF(AND(P13&gt;=11,P13&lt;=12),"80",(IF(AND(P13&gt;=13,P13&lt;=14),"70",(IF(AND(P13&gt;=15,P13&lt;=16),"60",(IF(AND(P13&gt;=17,P13&lt;=17),"50",(IF(AND(P13&gt;=18,P13&lt;=18),"40")))))))))))))</f>
        <v>0</v>
      </c>
      <c r="R13" s="83">
        <v>13.89</v>
      </c>
      <c r="S13" s="89" t="b">
        <f t="shared" ref="S13:S28" si="6">IF(R13&lt;=7.83,"100",(IF(AND(R13&gt;7.84,R13&lt;=9.57),"90",(IF(AND(R13&gt;9.58,R13&lt;=9.94),"80",(IF(AND(R13&gt;9.95,R13&lt;=10.03),"70",(IF(AND(R13&gt;10.04,R13&lt;=11.04),"60",(IF(AND(R13&gt;11.05,R13&lt;=11.77),"50",(IF(AND(R13&gt;11.78, R13&lt;=12.77),"40")))))))))))))</f>
        <v>0</v>
      </c>
    </row>
    <row r="14" spans="1:20" ht="30" customHeight="1" x14ac:dyDescent="0.25">
      <c r="A14" s="49">
        <v>4</v>
      </c>
      <c r="B14" s="81" t="s">
        <v>73</v>
      </c>
      <c r="C14" s="82">
        <v>16</v>
      </c>
      <c r="D14" s="83">
        <v>3.99</v>
      </c>
      <c r="E14" s="83">
        <v>3.89</v>
      </c>
      <c r="F14" s="84">
        <f t="shared" si="0"/>
        <v>3.9400000000000004</v>
      </c>
      <c r="G14" s="85" t="b">
        <f t="shared" si="1"/>
        <v>0</v>
      </c>
      <c r="H14" s="95">
        <v>32</v>
      </c>
      <c r="I14" s="89" t="str">
        <f t="shared" si="2"/>
        <v>40</v>
      </c>
      <c r="J14" s="83">
        <v>149</v>
      </c>
      <c r="K14" s="83">
        <v>147</v>
      </c>
      <c r="L14" s="96">
        <f t="shared" si="3"/>
        <v>148</v>
      </c>
      <c r="M14" s="83">
        <v>149</v>
      </c>
      <c r="N14" s="83">
        <v>35</v>
      </c>
      <c r="O14" s="83">
        <v>30</v>
      </c>
      <c r="P14" s="89">
        <f t="shared" si="4"/>
        <v>32.5</v>
      </c>
      <c r="Q14" s="90" t="b">
        <f t="shared" si="5"/>
        <v>0</v>
      </c>
      <c r="R14" s="83" t="s">
        <v>93</v>
      </c>
      <c r="S14" s="89" t="b">
        <f t="shared" si="6"/>
        <v>0</v>
      </c>
    </row>
    <row r="15" spans="1:20" ht="30" customHeight="1" x14ac:dyDescent="0.25">
      <c r="A15" s="49">
        <v>5</v>
      </c>
      <c r="B15" s="81" t="s">
        <v>74</v>
      </c>
      <c r="C15" s="82">
        <v>16</v>
      </c>
      <c r="D15" s="83">
        <v>3.1</v>
      </c>
      <c r="E15" s="83">
        <v>3.12</v>
      </c>
      <c r="F15" s="84">
        <f t="shared" si="0"/>
        <v>3.1100000000000003</v>
      </c>
      <c r="G15" s="85" t="b">
        <f t="shared" si="1"/>
        <v>0</v>
      </c>
      <c r="H15" s="95">
        <v>63</v>
      </c>
      <c r="I15" s="89" t="str">
        <f t="shared" si="2"/>
        <v>100</v>
      </c>
      <c r="J15" s="83">
        <v>180</v>
      </c>
      <c r="K15" s="83">
        <v>179</v>
      </c>
      <c r="L15" s="96">
        <f t="shared" si="3"/>
        <v>179.5</v>
      </c>
      <c r="M15" s="83">
        <v>180</v>
      </c>
      <c r="N15" s="83">
        <v>25</v>
      </c>
      <c r="O15" s="83">
        <v>22</v>
      </c>
      <c r="P15" s="89">
        <f t="shared" si="4"/>
        <v>23.5</v>
      </c>
      <c r="Q15" s="90" t="b">
        <f t="shared" si="5"/>
        <v>0</v>
      </c>
      <c r="R15" s="83">
        <v>13.66</v>
      </c>
      <c r="S15" s="89" t="b">
        <f t="shared" si="6"/>
        <v>0</v>
      </c>
    </row>
    <row r="16" spans="1:20" ht="30" customHeight="1" x14ac:dyDescent="0.25">
      <c r="A16" s="49">
        <v>6</v>
      </c>
      <c r="B16" s="81" t="s">
        <v>75</v>
      </c>
      <c r="C16" s="82">
        <v>14</v>
      </c>
      <c r="D16" s="83">
        <v>3.5</v>
      </c>
      <c r="E16" s="83">
        <v>3.5</v>
      </c>
      <c r="F16" s="84">
        <f t="shared" si="0"/>
        <v>3.5</v>
      </c>
      <c r="G16" s="85" t="b">
        <f t="shared" si="1"/>
        <v>0</v>
      </c>
      <c r="H16" s="95">
        <v>53</v>
      </c>
      <c r="I16" s="89" t="str">
        <f t="shared" si="2"/>
        <v>70</v>
      </c>
      <c r="J16" s="83">
        <v>167</v>
      </c>
      <c r="K16" s="83">
        <v>180</v>
      </c>
      <c r="L16" s="96">
        <f t="shared" si="3"/>
        <v>173.5</v>
      </c>
      <c r="M16" s="83">
        <v>180</v>
      </c>
      <c r="N16" s="83">
        <v>25</v>
      </c>
      <c r="O16" s="83">
        <v>24</v>
      </c>
      <c r="P16" s="89">
        <f t="shared" si="4"/>
        <v>24.5</v>
      </c>
      <c r="Q16" s="90" t="b">
        <f t="shared" si="5"/>
        <v>0</v>
      </c>
      <c r="R16" s="83">
        <v>13.89</v>
      </c>
      <c r="S16" s="89" t="b">
        <f t="shared" si="6"/>
        <v>0</v>
      </c>
    </row>
    <row r="17" spans="1:22" ht="30" customHeight="1" x14ac:dyDescent="0.25">
      <c r="A17" s="49">
        <v>7</v>
      </c>
      <c r="B17" s="81" t="s">
        <v>76</v>
      </c>
      <c r="C17" s="82">
        <v>14</v>
      </c>
      <c r="D17" s="83">
        <v>3.41</v>
      </c>
      <c r="E17" s="83">
        <v>3.4</v>
      </c>
      <c r="F17" s="84">
        <f t="shared" si="0"/>
        <v>3.4050000000000002</v>
      </c>
      <c r="G17" s="85" t="b">
        <f t="shared" si="1"/>
        <v>0</v>
      </c>
      <c r="H17" s="95">
        <v>57</v>
      </c>
      <c r="I17" s="89" t="str">
        <f t="shared" si="2"/>
        <v>80</v>
      </c>
      <c r="J17" s="83">
        <v>181</v>
      </c>
      <c r="K17" s="83">
        <v>182</v>
      </c>
      <c r="L17" s="96">
        <f t="shared" si="3"/>
        <v>181.5</v>
      </c>
      <c r="M17" s="83">
        <v>182</v>
      </c>
      <c r="N17" s="83">
        <v>29</v>
      </c>
      <c r="O17" s="83">
        <v>28</v>
      </c>
      <c r="P17" s="89">
        <f t="shared" si="4"/>
        <v>28.5</v>
      </c>
      <c r="Q17" s="90" t="b">
        <f t="shared" si="5"/>
        <v>0</v>
      </c>
      <c r="R17" s="83">
        <v>13.66</v>
      </c>
      <c r="S17" s="89" t="b">
        <f t="shared" si="6"/>
        <v>0</v>
      </c>
    </row>
    <row r="18" spans="1:22" ht="30" customHeight="1" x14ac:dyDescent="0.25">
      <c r="A18" s="49">
        <v>8</v>
      </c>
      <c r="B18" s="81" t="s">
        <v>77</v>
      </c>
      <c r="C18" s="82">
        <v>14</v>
      </c>
      <c r="D18" s="83">
        <v>3.31</v>
      </c>
      <c r="E18" s="83">
        <v>3.28</v>
      </c>
      <c r="F18" s="84">
        <f t="shared" si="0"/>
        <v>3.2949999999999999</v>
      </c>
      <c r="G18" s="85" t="b">
        <f t="shared" si="1"/>
        <v>0</v>
      </c>
      <c r="H18" s="95">
        <v>88</v>
      </c>
      <c r="I18" s="89" t="str">
        <f t="shared" si="2"/>
        <v>100</v>
      </c>
      <c r="J18" s="83">
        <v>166</v>
      </c>
      <c r="K18" s="83">
        <v>175</v>
      </c>
      <c r="L18" s="96">
        <f t="shared" si="3"/>
        <v>170.5</v>
      </c>
      <c r="M18" s="83">
        <v>175</v>
      </c>
      <c r="N18" s="83">
        <v>18</v>
      </c>
      <c r="O18" s="83">
        <v>17</v>
      </c>
      <c r="P18" s="89">
        <f t="shared" si="4"/>
        <v>17.5</v>
      </c>
      <c r="Q18" s="90" t="b">
        <f t="shared" si="5"/>
        <v>0</v>
      </c>
      <c r="R18" s="83">
        <v>13.69</v>
      </c>
      <c r="S18" s="89" t="b">
        <f t="shared" si="6"/>
        <v>0</v>
      </c>
    </row>
    <row r="19" spans="1:22" ht="30" customHeight="1" x14ac:dyDescent="0.25">
      <c r="A19" s="49">
        <v>9</v>
      </c>
      <c r="B19" s="81" t="s">
        <v>78</v>
      </c>
      <c r="C19" s="82">
        <v>14</v>
      </c>
      <c r="D19" s="83">
        <v>3.28</v>
      </c>
      <c r="E19" s="83">
        <v>3.27</v>
      </c>
      <c r="F19" s="84">
        <f t="shared" si="0"/>
        <v>3.2749999999999999</v>
      </c>
      <c r="G19" s="85" t="b">
        <f t="shared" si="1"/>
        <v>0</v>
      </c>
      <c r="H19" s="95">
        <v>88</v>
      </c>
      <c r="I19" s="89" t="str">
        <f t="shared" si="2"/>
        <v>100</v>
      </c>
      <c r="J19" s="83">
        <v>178</v>
      </c>
      <c r="K19" s="83">
        <v>186</v>
      </c>
      <c r="L19" s="96">
        <f t="shared" si="3"/>
        <v>182</v>
      </c>
      <c r="M19" s="83">
        <v>186</v>
      </c>
      <c r="N19" s="83">
        <v>20</v>
      </c>
      <c r="O19" s="83">
        <v>19</v>
      </c>
      <c r="P19" s="89">
        <f t="shared" si="4"/>
        <v>19.5</v>
      </c>
      <c r="Q19" s="90" t="b">
        <f t="shared" si="5"/>
        <v>0</v>
      </c>
      <c r="R19" s="83">
        <v>13.09</v>
      </c>
      <c r="S19" s="89" t="b">
        <f t="shared" si="6"/>
        <v>0</v>
      </c>
    </row>
    <row r="20" spans="1:22" ht="30" customHeight="1" x14ac:dyDescent="0.25">
      <c r="A20" s="49">
        <v>10</v>
      </c>
      <c r="B20" s="81" t="s">
        <v>79</v>
      </c>
      <c r="C20" s="82">
        <v>15</v>
      </c>
      <c r="D20" s="83">
        <v>3.87</v>
      </c>
      <c r="E20" s="83">
        <v>3.69</v>
      </c>
      <c r="F20" s="84">
        <f t="shared" si="0"/>
        <v>3.7800000000000002</v>
      </c>
      <c r="G20" s="85" t="b">
        <f t="shared" si="1"/>
        <v>0</v>
      </c>
      <c r="H20" s="95">
        <v>57</v>
      </c>
      <c r="I20" s="89" t="str">
        <f t="shared" si="2"/>
        <v>80</v>
      </c>
      <c r="J20" s="83">
        <v>188</v>
      </c>
      <c r="K20" s="83">
        <v>192</v>
      </c>
      <c r="L20" s="96">
        <f t="shared" si="3"/>
        <v>190</v>
      </c>
      <c r="M20" s="83">
        <v>192</v>
      </c>
      <c r="N20" s="83">
        <v>22</v>
      </c>
      <c r="O20" s="83">
        <v>21</v>
      </c>
      <c r="P20" s="89">
        <f t="shared" si="4"/>
        <v>21.5</v>
      </c>
      <c r="Q20" s="90" t="b">
        <f t="shared" si="5"/>
        <v>0</v>
      </c>
      <c r="R20" s="83">
        <v>13.99</v>
      </c>
      <c r="S20" s="89" t="b">
        <f t="shared" si="6"/>
        <v>0</v>
      </c>
    </row>
    <row r="21" spans="1:22" ht="30" customHeight="1" x14ac:dyDescent="0.25">
      <c r="A21" s="49">
        <v>11</v>
      </c>
      <c r="B21" s="81" t="s">
        <v>80</v>
      </c>
      <c r="C21" s="82">
        <v>16</v>
      </c>
      <c r="D21" s="83">
        <v>3.41</v>
      </c>
      <c r="E21" s="83">
        <v>3.38</v>
      </c>
      <c r="F21" s="84">
        <f t="shared" si="0"/>
        <v>3.395</v>
      </c>
      <c r="G21" s="85" t="b">
        <f t="shared" si="1"/>
        <v>0</v>
      </c>
      <c r="H21" s="95">
        <v>99</v>
      </c>
      <c r="I21" s="89" t="str">
        <f t="shared" si="2"/>
        <v>100</v>
      </c>
      <c r="J21" s="83">
        <v>167</v>
      </c>
      <c r="K21" s="83">
        <v>175</v>
      </c>
      <c r="L21" s="96">
        <f t="shared" si="3"/>
        <v>171</v>
      </c>
      <c r="M21" s="83">
        <v>175</v>
      </c>
      <c r="N21" s="83">
        <v>18</v>
      </c>
      <c r="O21" s="83">
        <v>17</v>
      </c>
      <c r="P21" s="89">
        <f t="shared" si="4"/>
        <v>17.5</v>
      </c>
      <c r="Q21" s="90" t="b">
        <f t="shared" si="5"/>
        <v>0</v>
      </c>
      <c r="R21" s="83">
        <v>13.87</v>
      </c>
      <c r="S21" s="89" t="b">
        <f t="shared" si="6"/>
        <v>0</v>
      </c>
    </row>
    <row r="22" spans="1:22" ht="30" customHeight="1" x14ac:dyDescent="0.25">
      <c r="A22" s="49">
        <v>12</v>
      </c>
      <c r="B22" s="81" t="s">
        <v>81</v>
      </c>
      <c r="C22" s="82">
        <v>17</v>
      </c>
      <c r="D22" s="83">
        <v>3.45</v>
      </c>
      <c r="E22" s="83">
        <v>3.29</v>
      </c>
      <c r="F22" s="84">
        <f t="shared" si="0"/>
        <v>3.37</v>
      </c>
      <c r="G22" s="85" t="b">
        <f t="shared" si="1"/>
        <v>0</v>
      </c>
      <c r="H22" s="95">
        <v>57</v>
      </c>
      <c r="I22" s="89" t="str">
        <f t="shared" si="2"/>
        <v>80</v>
      </c>
      <c r="J22" s="83">
        <v>187</v>
      </c>
      <c r="K22" s="83">
        <v>193</v>
      </c>
      <c r="L22" s="96">
        <f t="shared" si="3"/>
        <v>190</v>
      </c>
      <c r="M22" s="83">
        <v>193</v>
      </c>
      <c r="N22" s="83">
        <v>21</v>
      </c>
      <c r="O22" s="83">
        <v>20</v>
      </c>
      <c r="P22" s="89">
        <f t="shared" si="4"/>
        <v>20.5</v>
      </c>
      <c r="Q22" s="90" t="b">
        <f t="shared" si="5"/>
        <v>0</v>
      </c>
      <c r="R22" s="83">
        <v>13.26</v>
      </c>
      <c r="S22" s="89" t="b">
        <f t="shared" si="6"/>
        <v>0</v>
      </c>
    </row>
    <row r="23" spans="1:22" ht="30" customHeight="1" x14ac:dyDescent="0.25">
      <c r="A23" s="49">
        <v>13</v>
      </c>
      <c r="B23" s="81" t="s">
        <v>82</v>
      </c>
      <c r="C23" s="82">
        <v>16</v>
      </c>
      <c r="D23" s="83">
        <v>309</v>
      </c>
      <c r="E23" s="83">
        <v>309</v>
      </c>
      <c r="F23" s="84">
        <f>AVERAGE(D23:E23)</f>
        <v>309</v>
      </c>
      <c r="G23" s="85" t="b">
        <f t="shared" si="1"/>
        <v>0</v>
      </c>
      <c r="H23" s="95">
        <v>99</v>
      </c>
      <c r="I23" s="89" t="str">
        <f t="shared" si="2"/>
        <v>100</v>
      </c>
      <c r="J23" s="83">
        <v>200</v>
      </c>
      <c r="K23" s="83">
        <v>202</v>
      </c>
      <c r="L23" s="96">
        <f t="shared" si="3"/>
        <v>201</v>
      </c>
      <c r="M23" s="83">
        <v>202</v>
      </c>
      <c r="N23" s="83">
        <v>15</v>
      </c>
      <c r="O23" s="83">
        <v>14</v>
      </c>
      <c r="P23" s="89">
        <f t="shared" si="4"/>
        <v>14.5</v>
      </c>
      <c r="Q23" s="90" t="b">
        <f t="shared" si="5"/>
        <v>0</v>
      </c>
      <c r="R23" s="83">
        <v>13</v>
      </c>
      <c r="S23" s="89" t="b">
        <f t="shared" si="6"/>
        <v>0</v>
      </c>
    </row>
    <row r="24" spans="1:22" ht="30" customHeight="1" x14ac:dyDescent="0.25">
      <c r="A24" s="49">
        <v>14</v>
      </c>
      <c r="B24" s="81" t="s">
        <v>83</v>
      </c>
      <c r="C24" s="82">
        <v>17</v>
      </c>
      <c r="D24" s="83">
        <v>3.22</v>
      </c>
      <c r="E24" s="83">
        <v>3.16</v>
      </c>
      <c r="F24" s="84">
        <f t="shared" si="0"/>
        <v>3.1900000000000004</v>
      </c>
      <c r="G24" s="85" t="b">
        <f t="shared" si="1"/>
        <v>0</v>
      </c>
      <c r="H24" s="95">
        <v>71</v>
      </c>
      <c r="I24" s="89" t="str">
        <f t="shared" si="2"/>
        <v>100</v>
      </c>
      <c r="J24" s="83">
        <v>198</v>
      </c>
      <c r="K24" s="83">
        <v>201</v>
      </c>
      <c r="L24" s="96">
        <f t="shared" si="3"/>
        <v>199.5</v>
      </c>
      <c r="M24" s="83">
        <v>201</v>
      </c>
      <c r="N24" s="83">
        <v>16</v>
      </c>
      <c r="O24" s="83">
        <v>15</v>
      </c>
      <c r="P24" s="89">
        <f t="shared" si="4"/>
        <v>15.5</v>
      </c>
      <c r="Q24" s="90" t="str">
        <f t="shared" si="5"/>
        <v>60</v>
      </c>
      <c r="R24" s="83">
        <v>13.1</v>
      </c>
      <c r="S24" s="89" t="b">
        <f t="shared" si="6"/>
        <v>0</v>
      </c>
    </row>
    <row r="25" spans="1:22" ht="30" customHeight="1" x14ac:dyDescent="0.25">
      <c r="A25" s="49">
        <v>15</v>
      </c>
      <c r="B25" s="81" t="s">
        <v>84</v>
      </c>
      <c r="C25" s="82">
        <v>16</v>
      </c>
      <c r="D25" s="83">
        <v>3.59</v>
      </c>
      <c r="E25" s="83">
        <v>3.44</v>
      </c>
      <c r="F25" s="84">
        <f t="shared" si="0"/>
        <v>3.5149999999999997</v>
      </c>
      <c r="G25" s="85" t="b">
        <f t="shared" si="1"/>
        <v>0</v>
      </c>
      <c r="H25" s="95">
        <v>45</v>
      </c>
      <c r="I25" s="89" t="str">
        <f t="shared" si="2"/>
        <v>60</v>
      </c>
      <c r="J25" s="83">
        <v>178</v>
      </c>
      <c r="K25" s="83">
        <v>183</v>
      </c>
      <c r="L25" s="96">
        <f t="shared" si="3"/>
        <v>180.5</v>
      </c>
      <c r="M25" s="83">
        <v>183</v>
      </c>
      <c r="N25" s="83">
        <v>18</v>
      </c>
      <c r="O25" s="83">
        <v>19</v>
      </c>
      <c r="P25" s="89">
        <f t="shared" si="4"/>
        <v>18.5</v>
      </c>
      <c r="Q25" s="90" t="b">
        <f t="shared" si="5"/>
        <v>0</v>
      </c>
      <c r="R25" s="83">
        <v>14.11</v>
      </c>
      <c r="S25" s="89" t="b">
        <f t="shared" si="6"/>
        <v>0</v>
      </c>
    </row>
    <row r="26" spans="1:22" ht="30" customHeight="1" x14ac:dyDescent="0.25">
      <c r="A26" s="49">
        <v>16</v>
      </c>
      <c r="B26" s="81" t="s">
        <v>85</v>
      </c>
      <c r="C26" s="82">
        <v>17</v>
      </c>
      <c r="D26" s="83">
        <v>3.44</v>
      </c>
      <c r="E26" s="83">
        <v>3.28</v>
      </c>
      <c r="F26" s="84">
        <f t="shared" si="0"/>
        <v>3.36</v>
      </c>
      <c r="G26" s="85" t="b">
        <f t="shared" si="1"/>
        <v>0</v>
      </c>
      <c r="H26" s="95">
        <v>57</v>
      </c>
      <c r="I26" s="89" t="str">
        <f t="shared" si="2"/>
        <v>80</v>
      </c>
      <c r="J26" s="83">
        <v>198</v>
      </c>
      <c r="K26" s="83">
        <v>202</v>
      </c>
      <c r="L26" s="96">
        <f t="shared" si="3"/>
        <v>200</v>
      </c>
      <c r="M26" s="83">
        <v>202</v>
      </c>
      <c r="N26" s="83">
        <v>19</v>
      </c>
      <c r="O26" s="83">
        <v>17</v>
      </c>
      <c r="P26" s="89">
        <f t="shared" si="4"/>
        <v>18</v>
      </c>
      <c r="Q26" s="90" t="str">
        <f t="shared" si="5"/>
        <v>40</v>
      </c>
      <c r="R26" s="83">
        <v>14.22</v>
      </c>
      <c r="S26" s="89" t="b">
        <f t="shared" si="6"/>
        <v>0</v>
      </c>
    </row>
    <row r="27" spans="1:22" ht="30" customHeight="1" x14ac:dyDescent="0.25">
      <c r="A27" s="49">
        <v>17</v>
      </c>
      <c r="B27" s="81" t="s">
        <v>86</v>
      </c>
      <c r="C27" s="82">
        <v>14</v>
      </c>
      <c r="D27" s="83">
        <v>3.54</v>
      </c>
      <c r="E27" s="83">
        <v>3.5</v>
      </c>
      <c r="F27" s="84">
        <f t="shared" si="0"/>
        <v>3.52</v>
      </c>
      <c r="G27" s="85" t="b">
        <f t="shared" si="1"/>
        <v>0</v>
      </c>
      <c r="H27" s="95">
        <v>45</v>
      </c>
      <c r="I27" s="89" t="str">
        <f t="shared" si="2"/>
        <v>60</v>
      </c>
      <c r="J27" s="83">
        <v>185</v>
      </c>
      <c r="K27" s="83">
        <v>190</v>
      </c>
      <c r="L27" s="96">
        <f t="shared" si="3"/>
        <v>187.5</v>
      </c>
      <c r="M27" s="83">
        <v>190</v>
      </c>
      <c r="N27" s="83">
        <v>22</v>
      </c>
      <c r="O27" s="83">
        <v>21</v>
      </c>
      <c r="P27" s="89">
        <f t="shared" si="4"/>
        <v>21.5</v>
      </c>
      <c r="Q27" s="90" t="b">
        <f t="shared" si="5"/>
        <v>0</v>
      </c>
      <c r="R27" s="83">
        <v>14.99</v>
      </c>
      <c r="S27" s="89" t="b">
        <f t="shared" si="6"/>
        <v>0</v>
      </c>
    </row>
    <row r="28" spans="1:22" ht="30" customHeight="1" thickBot="1" x14ac:dyDescent="0.3">
      <c r="A28" s="49">
        <v>18</v>
      </c>
      <c r="B28" s="81" t="s">
        <v>87</v>
      </c>
      <c r="C28" s="82">
        <v>16</v>
      </c>
      <c r="D28" s="83">
        <v>3.81</v>
      </c>
      <c r="E28" s="83">
        <v>3.75</v>
      </c>
      <c r="F28" s="84">
        <f t="shared" si="0"/>
        <v>3.7800000000000002</v>
      </c>
      <c r="G28" s="85" t="b">
        <f t="shared" si="1"/>
        <v>0</v>
      </c>
      <c r="H28" s="95">
        <v>57</v>
      </c>
      <c r="I28" s="89" t="str">
        <f t="shared" si="2"/>
        <v>80</v>
      </c>
      <c r="J28" s="83">
        <v>199</v>
      </c>
      <c r="K28" s="83">
        <v>201</v>
      </c>
      <c r="L28" s="96">
        <f t="shared" si="3"/>
        <v>200</v>
      </c>
      <c r="M28" s="83">
        <v>201</v>
      </c>
      <c r="N28" s="83">
        <v>20</v>
      </c>
      <c r="O28" s="83">
        <v>19</v>
      </c>
      <c r="P28" s="89">
        <f t="shared" si="4"/>
        <v>19.5</v>
      </c>
      <c r="Q28" s="90" t="b">
        <f t="shared" si="5"/>
        <v>0</v>
      </c>
      <c r="R28" s="83">
        <v>13.98</v>
      </c>
      <c r="S28" s="89" t="b">
        <f t="shared" si="6"/>
        <v>0</v>
      </c>
    </row>
    <row r="29" spans="1:22" ht="30" customHeight="1" thickBot="1" x14ac:dyDescent="0.3">
      <c r="A29" s="174" t="s">
        <v>12</v>
      </c>
      <c r="B29" s="175"/>
      <c r="C29" s="168" t="s">
        <v>91</v>
      </c>
      <c r="D29" s="169"/>
      <c r="E29" s="169"/>
      <c r="F29" s="169"/>
      <c r="G29" s="169"/>
      <c r="H29" s="169"/>
      <c r="I29" s="169"/>
      <c r="J29" s="169"/>
      <c r="K29" s="169"/>
      <c r="L29" s="169"/>
      <c r="M29" s="169"/>
      <c r="N29" s="169"/>
      <c r="O29" s="169"/>
      <c r="P29" s="169"/>
      <c r="Q29" s="169"/>
      <c r="R29" s="169"/>
      <c r="S29" s="169"/>
      <c r="T29" s="52"/>
      <c r="U29" s="52"/>
      <c r="V29" s="52"/>
    </row>
    <row r="30" spans="1:22" ht="30" customHeight="1" thickBot="1" x14ac:dyDescent="0.3">
      <c r="A30" s="168" t="s">
        <v>26</v>
      </c>
      <c r="B30" s="169"/>
      <c r="C30" s="174" t="s">
        <v>92</v>
      </c>
      <c r="D30" s="199"/>
      <c r="E30" s="199"/>
      <c r="F30" s="199"/>
      <c r="G30" s="199"/>
      <c r="H30" s="199"/>
      <c r="I30" s="199"/>
      <c r="J30" s="199"/>
      <c r="K30" s="199"/>
      <c r="L30" s="199"/>
      <c r="M30" s="199"/>
      <c r="N30" s="199"/>
      <c r="O30" s="199"/>
      <c r="P30" s="199"/>
      <c r="Q30" s="199"/>
      <c r="R30" s="199"/>
      <c r="S30" s="199"/>
      <c r="T30" s="52"/>
      <c r="U30" s="52"/>
      <c r="V30" s="52"/>
    </row>
  </sheetData>
  <protectedRanges>
    <protectedRange sqref="T29:V30" name="Rango2_1"/>
    <protectedRange sqref="C12:C20" name="Rango1_6_1_1_3"/>
    <protectedRange sqref="B12:B20" name="Rango2_6_1_1_2"/>
    <protectedRange sqref="B24:B28" name="Rango2_6_1_2"/>
    <protectedRange sqref="C21:C28" name="Rango1_6_1_1_4"/>
    <protectedRange sqref="B21:B23" name="Rango2_6_1_1_3"/>
  </protectedRanges>
  <mergeCells count="26">
    <mergeCell ref="S10:S11"/>
    <mergeCell ref="J10:K10"/>
    <mergeCell ref="L10:L11"/>
    <mergeCell ref="M10:M11"/>
    <mergeCell ref="N10:O10"/>
    <mergeCell ref="H10:H11"/>
    <mergeCell ref="I10:I11"/>
    <mergeCell ref="P10:P11"/>
    <mergeCell ref="Q10:Q11"/>
    <mergeCell ref="R10:R11"/>
    <mergeCell ref="A30:B30"/>
    <mergeCell ref="C30:S30"/>
    <mergeCell ref="A29:B29"/>
    <mergeCell ref="C29:S29"/>
    <mergeCell ref="A1:S1"/>
    <mergeCell ref="A2:S2"/>
    <mergeCell ref="A4:S4"/>
    <mergeCell ref="A5:S5"/>
    <mergeCell ref="A7:S7"/>
    <mergeCell ref="A9:S9"/>
    <mergeCell ref="A10:A11"/>
    <mergeCell ref="B10:B11"/>
    <mergeCell ref="C10:C11"/>
    <mergeCell ref="D10:E10"/>
    <mergeCell ref="F10:F11"/>
    <mergeCell ref="G10:G11"/>
  </mergeCells>
  <printOptions horizontalCentered="1" verticalCentered="1"/>
  <pageMargins left="0" right="0" top="0" bottom="0" header="0.31496062992125984" footer="0.31496062992125984"/>
  <pageSetup paperSize="32767" scale="40" orientation="landscape" r:id="rId1"/>
  <drawing r:id="rId2"/>
  <legacyDrawing r:id="rId3"/>
  <picture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14</vt:i4>
      </vt:variant>
    </vt:vector>
  </HeadingPairs>
  <TitlesOfParts>
    <vt:vector size="22" baseType="lpstr">
      <vt:lpstr>CRONOGRAMA PRUEBAS </vt:lpstr>
      <vt:lpstr> ANTROPOMETRICAS INICIACION</vt:lpstr>
      <vt:lpstr> ANTROPOMETRICAS  FUNDAMENTACIO</vt:lpstr>
      <vt:lpstr> ANTROPOMETRICAS  PERFECCIONAMI</vt:lpstr>
      <vt:lpstr>TEST NIÑOS(AS) HASTA &lt;8 AÑOS </vt:lpstr>
      <vt:lpstr>TEST NIÑOS(AS) 9 a 10 AÑOS (2)</vt:lpstr>
      <vt:lpstr>TEST NIÑOS(AS) 11 a 13 AÑOS (2</vt:lpstr>
      <vt:lpstr>TEST NIÑOS(AS) 14 a 17 AÑOS</vt:lpstr>
      <vt:lpstr>' ANTROPOMETRICAS  FUNDAMENTACIO'!Área_de_impresión</vt:lpstr>
      <vt:lpstr>' ANTROPOMETRICAS  PERFECCIONAMI'!Área_de_impresión</vt:lpstr>
      <vt:lpstr>' ANTROPOMETRICAS INICIACION'!Área_de_impresión</vt:lpstr>
      <vt:lpstr>'TEST NIÑOS(AS) 11 a 13 AÑOS (2'!Área_de_impresión</vt:lpstr>
      <vt:lpstr>'TEST NIÑOS(AS) 14 a 17 AÑOS'!Área_de_impresión</vt:lpstr>
      <vt:lpstr>'TEST NIÑOS(AS) 9 a 10 AÑOS (2)'!Área_de_impresión</vt:lpstr>
      <vt:lpstr>'TEST NIÑOS(AS) HASTA &lt;8 AÑOS '!Área_de_impresión</vt:lpstr>
      <vt:lpstr>' ANTROPOMETRICAS  FUNDAMENTACIO'!Títulos_a_imprimir</vt:lpstr>
      <vt:lpstr>' ANTROPOMETRICAS  PERFECCIONAMI'!Títulos_a_imprimir</vt:lpstr>
      <vt:lpstr>' ANTROPOMETRICAS INICIACION'!Títulos_a_imprimir</vt:lpstr>
      <vt:lpstr>'TEST NIÑOS(AS) 11 a 13 AÑOS (2'!Títulos_a_imprimir</vt:lpstr>
      <vt:lpstr>'TEST NIÑOS(AS) 14 a 17 AÑOS'!Títulos_a_imprimir</vt:lpstr>
      <vt:lpstr>'TEST NIÑOS(AS) 9 a 10 AÑOS (2)'!Títulos_a_imprimir</vt:lpstr>
      <vt:lpstr>'TEST NIÑOS(AS) HASTA &lt;8 AÑOS '!Títulos_a_imprimir</vt:lpstr>
    </vt:vector>
  </TitlesOfParts>
  <Company>Toshiba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YESID GUZMAN</dc:creator>
  <cp:lastModifiedBy>DELL</cp:lastModifiedBy>
  <cp:lastPrinted>2022-06-01T02:12:41Z</cp:lastPrinted>
  <dcterms:created xsi:type="dcterms:W3CDTF">2016-12-08T13:45:03Z</dcterms:created>
  <dcterms:modified xsi:type="dcterms:W3CDTF">2022-06-04T22:55:34Z</dcterms:modified>
</cp:coreProperties>
</file>